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13_ncr:1_{EE172190-16AB-4388-9B72-6DFD57D1533F}" xr6:coauthVersionLast="47" xr6:coauthVersionMax="47" xr10:uidLastSave="{00000000-0000-0000-0000-000000000000}"/>
  <workbookProtection workbookAlgorithmName="SHA-512" workbookHashValue="uRmuHZf3DcxOExsiLX+b43dXvai761fQCEv9RGpjAp6xRQ3XC54RUo6OHi7pD5yIa1G68H+XEDlt4jXHIdP0zg==" workbookSaltValue="cZjSIpDE2e+KdY6H9O4Qrw==" workbookSpinCount="100000" lockStructure="1"/>
  <bookViews>
    <workbookView xWindow="-120" yWindow="-120" windowWidth="51840" windowHeight="21120" xr2:uid="{5DA2A117-BBF6-4A7E-BE84-E74B83976AB1}"/>
  </bookViews>
  <sheets>
    <sheet name="ACCUEIL" sheetId="9" r:id="rId1"/>
    <sheet name="NOTICE D'AIDE" sheetId="12" r:id="rId2"/>
    <sheet name="MODULE DE RECHERCHE" sheetId="7" r:id="rId3"/>
    <sheet name="BDD_ISOLANTS_BIOSOURCES" sheetId="4" state="hidden" r:id="rId4"/>
    <sheet name="LISTE" sheetId="6" state="hidden" r:id="rId5"/>
    <sheet name="PR-tampon" sheetId="8" state="hidden" r:id="rId6"/>
    <sheet name="SUIVI DES VERSIONS" sheetId="5" state="hidden" r:id="rId7"/>
    <sheet name="ANALYSE SCENARIOS" sheetId="11" state="hidden" r:id="rId8"/>
  </sheets>
  <externalReferences>
    <externalReference r:id="rId9"/>
  </externalReferences>
  <definedNames>
    <definedName name="APPLI_VISE">'MODULE DE RECHERCHE'!$D$30</definedName>
    <definedName name="BÂTIMENT_VISE">'MODULE DE RECHERCHE'!$D$32</definedName>
    <definedName name="CATEG_VISEE">'MODULE DE RECHERCHE'!$D$38</definedName>
    <definedName name="CODE_DU_TRAVAIL">LISTE!$B$3:$B$7</definedName>
    <definedName name="COLONNE_SITUATION">IF('MODULE DE RECHERCHE'!$D$35&lt;=6,IF(OR(MID('MODULE DE RECHERCHE'!$D$37,1,1)="a",MID('MODULE DE RECHERCHE'!$D$37,1,1)="b",MID('MODULE DE RECHERCHE'!$D$37,1,1)="c"),#REF!,#REF!),IF(AND(6&lt;'MODULE DE RECHERCHE'!$D$35,'MODULE DE RECHERCHE'!$D$35&lt;=9),IF(OR(MID('MODULE DE RECHERCHE'!$D$37,1,1)="a",MID('MODULE DE RECHERCHE'!$D$37,1,1)="b",MID('MODULE DE RECHERCHE'!$D$37,1,1)="c"),#REF!,#REF!),IF(AND(9&lt;'MODULE DE RECHERCHE'!$D$35,'MODULE DE RECHERCHE'!$D$35&lt;=10),IF(OR(MID('MODULE DE RECHERCHE'!$D$37,1,1)="a",MID('MODULE DE RECHERCHE'!$D$37,1,1)="b",MID('MODULE DE RECHERCHE'!$D$37,1,1)="c"),#REF!,#REF!),IF(AND(10&lt;'MODULE DE RECHERCHE'!$D$35,'MODULE DE RECHERCHE'!$D$35&lt;=18),IF(OR(MID('MODULE DE RECHERCHE'!$D$37,1,1)="a",MID('MODULE DE RECHERCHE'!$D$37,1,1)="b",MID('MODULE DE RECHERCHE'!$D$37,1,1)="c"),#REF!,#REF!),IF(AND(18&lt;'MODULE DE RECHERCHE'!$D$35,'MODULE DE RECHERCHE'!$D$35&lt;=28),IF(OR(MID('MODULE DE RECHERCHE'!$D$37,1,1)="a",MID('MODULE DE RECHERCHE'!$D$37,1,1)="b",MID('MODULE DE RECHERCHE'!$D$37,1,1)="c"),#REF!,#REF!),IF(AND(28&lt;'MODULE DE RECHERCHE'!$D$35,'MODULE DE RECHERCHE'!$D$35&lt;=40),IF(OR(MID('MODULE DE RECHERCHE'!$D$37,1,1)="a",MID('MODULE DE RECHERCHE'!$D$37,1,1)="b",MID('MODULE DE RECHERCHE'!$D$37,1,1)="c"),#REF!,#REF!),IF(AND(40&lt;'MODULE DE RECHERCHE'!$D$35,'MODULE DE RECHERCHE'!$D$35&lt;=50),IF(OR(MID('MODULE DE RECHERCHE'!$D$37,1,1)="a",MID('MODULE DE RECHERCHE'!$D$37,1,1)="b",MID('MODULE DE RECHERCHE'!$D$37,1,1)="c"),#REF!,#REF!))))))))</definedName>
    <definedName name="ERP">LISTE!$C$3:$C$7</definedName>
    <definedName name="FAMILLE_VISEE">'MODULE DE RECHERCHE'!$C$34</definedName>
    <definedName name="HAUT_VISEE">'MODULE DE RECHERCHE'!$D$35</definedName>
    <definedName name="LIMITE_VISE">'MODULE DE RECHERCHE'!$E$34</definedName>
    <definedName name="LISTE_APPLICATION">LISTE!$M$3:$M$14</definedName>
    <definedName name="LISTE_BATIMENT">LISTE!$A$2:$C$2</definedName>
    <definedName name="LISTE_CLASSEMENT">LISTE!$G$3:$G$7</definedName>
    <definedName name="LISTE_CLIMAT">LISTE!$I$3:$I$6</definedName>
    <definedName name="LISTE_FONGIQUE">LISTE!$U$3:$U$6</definedName>
    <definedName name="LISTE_HYGRO">LISTE!$E$3:$E$6</definedName>
    <definedName name="LISTE_LOCAUX_VISE">LISTE!$K$4:$K$6</definedName>
    <definedName name="LISTE_TRI">LISTE!$Q$3:$Q$8</definedName>
    <definedName name="LOGEMENT_HABITATION">LISTE!$A$3:$A$6</definedName>
    <definedName name="NB_PRODUITS_TROVUES">'MODULE DE RECHERCHE'!$F$43</definedName>
    <definedName name="NOM_FR">'PR-tampon'!$B$1</definedName>
    <definedName name="PAREMENT_VISE">'MODULE DE RECHERCHE'!$D$31</definedName>
    <definedName name="PR_SUPPORT">"Check Box 4"</definedName>
    <definedName name="RECH_">'MODULE DE RECHERCHE'!$B$36</definedName>
    <definedName name="RECH_APPLI">'PR-tampon'!$B$8</definedName>
    <definedName name="RECH_BATIMENT" localSheetId="5">'PR-tampon'!$B$3</definedName>
    <definedName name="RECH_CLASSEMENT">'PR-tampon'!$B$6</definedName>
    <definedName name="RECH_CLIMAT" localSheetId="5">'PR-tampon'!$B$4</definedName>
    <definedName name="RECH_HYGRO" localSheetId="5">'PR-tampon'!$B$5</definedName>
    <definedName name="RECH_LOCAUX">'PR-tampon'!$B$7</definedName>
    <definedName name="SITUA_VISEE">'MODULE DE RECHERCHE'!$D$37</definedName>
    <definedName name="TEST" localSheetId="1">_xlfn.DROP(_xlfn._xlws.SORT(COLONNE_SUPPORT_RECHERCHE,1,1,FALSE),COUNTBLANK(COLONNE_SUPPORT_RECHERCHE))</definedName>
    <definedName name="TEST" localSheetId="5">_xlfn.DROP(_xlfn._xlws.SORT('PR-tampon'!COLONNE_SUPPORT_RECHERCHE,1,1,FALSE),COUNTBLANK('PR-tampon'!COLONNE_SUPPORT_RECHERCHE))</definedName>
    <definedName name="TEST">_xlfn.DROP(_xlfn._xlws.SORT(COLONNE_SUPPORT_RECHERCHE,1,1,FALSE),COUNTBLANK(COLONNE_SUPPORT_RECHERCHE))</definedName>
    <definedName name="TEST_SD" localSheetId="1">IF('NOTICE D''AIDE'!RECH_SUPPORT=TRUE,'NOTICE D''AIDE'!LISTE_SUPPORT,"'-&gt; cocher la case paramètre recherché pour afficher la cellule")</definedName>
    <definedName name="TEST_SD" localSheetId="5">IF('PR-tampon'!RECH_BATIMENT=TRUE,[1]!LISTE_SUPPORT,"'-&gt; cocher la case paramètre recherché pour afficher la cellule")</definedName>
    <definedName name="TEST_SD">IF(RECH_SUPPORT=TRUE,LISTE_SUPPORT,"'-&gt; cocher la case paramètre recherché pour afficher la cellule")</definedName>
    <definedName name="_xlnm.Print_Area" localSheetId="1">'NOTICE D''AIDE'!$A$1:$A$265</definedName>
    <definedName name="ZONE_SIS_VISEE">'MODULE DE RECHERCHE'!$D$36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Q25" i="4" l="1"/>
  <c r="CE25" i="4"/>
  <c r="CF25" i="4" s="1"/>
  <c r="CC25" i="4"/>
  <c r="CD25" i="4" s="1"/>
  <c r="BZ25" i="4"/>
  <c r="BY25" i="4"/>
  <c r="BX25" i="4"/>
  <c r="BW25" i="4"/>
  <c r="BV25" i="4"/>
  <c r="BU25" i="4"/>
  <c r="BK25" i="4"/>
  <c r="G25" i="4" s="1"/>
  <c r="BS25" i="4" l="1"/>
  <c r="BM25" i="4"/>
  <c r="CQ17" i="4" l="1"/>
  <c r="CQ15" i="4"/>
  <c r="CQ19" i="4"/>
  <c r="CQ20" i="4"/>
  <c r="CQ21" i="4"/>
  <c r="CQ22" i="4"/>
  <c r="CQ23" i="4"/>
  <c r="CQ16" i="4"/>
  <c r="CQ26" i="4"/>
  <c r="CQ27" i="4"/>
  <c r="CQ28" i="4"/>
  <c r="CQ18" i="4"/>
  <c r="CQ29" i="4"/>
  <c r="CQ30" i="4"/>
  <c r="CQ31" i="4"/>
  <c r="CQ32" i="4"/>
  <c r="CQ33" i="4"/>
  <c r="CQ34" i="4"/>
  <c r="CQ35" i="4"/>
  <c r="CQ36" i="4"/>
  <c r="CQ37" i="4"/>
  <c r="CQ38" i="4"/>
  <c r="CQ39" i="4"/>
  <c r="CQ41" i="4"/>
  <c r="CQ42" i="4"/>
  <c r="CQ43" i="4"/>
  <c r="CQ44" i="4"/>
  <c r="CQ40" i="4"/>
  <c r="CQ45" i="4"/>
  <c r="CQ46" i="4"/>
  <c r="CQ47" i="4"/>
  <c r="CQ48" i="4"/>
  <c r="CQ49" i="4"/>
  <c r="CQ50" i="4"/>
  <c r="CQ51" i="4"/>
  <c r="CQ52" i="4"/>
  <c r="CQ53" i="4"/>
  <c r="CQ54" i="4"/>
  <c r="CQ57" i="4"/>
  <c r="CQ58" i="4"/>
  <c r="CQ59" i="4"/>
  <c r="CQ55" i="4"/>
  <c r="CQ60" i="4"/>
  <c r="CQ56" i="4"/>
  <c r="CQ61" i="4"/>
  <c r="CQ65" i="4"/>
  <c r="CQ62" i="4"/>
  <c r="CQ66" i="4"/>
  <c r="CQ67" i="4"/>
  <c r="CQ68" i="4"/>
  <c r="CQ69" i="4"/>
  <c r="CQ70" i="4"/>
  <c r="CQ71" i="4"/>
  <c r="CQ72" i="4"/>
  <c r="CQ73" i="4"/>
  <c r="CQ74" i="4"/>
  <c r="CQ75" i="4"/>
  <c r="CQ63" i="4"/>
  <c r="CQ76" i="4"/>
  <c r="CQ83" i="4"/>
  <c r="CQ77" i="4"/>
  <c r="CQ78" i="4"/>
  <c r="CQ79" i="4"/>
  <c r="CQ64" i="4"/>
  <c r="CQ80" i="4"/>
  <c r="CQ81" i="4"/>
  <c r="CQ82" i="4"/>
  <c r="CQ24" i="4"/>
  <c r="CQ84" i="4"/>
  <c r="BK15" i="4"/>
  <c r="G15" i="4" s="1"/>
  <c r="BR15" i="4"/>
  <c r="BU15" i="4"/>
  <c r="BV15" i="4"/>
  <c r="BW15" i="4"/>
  <c r="BX15" i="4"/>
  <c r="BY15" i="4"/>
  <c r="BZ15" i="4"/>
  <c r="CC15" i="4"/>
  <c r="CD15" i="4" s="1"/>
  <c r="CE15" i="4"/>
  <c r="CF15" i="4" s="1"/>
  <c r="BK16" i="4"/>
  <c r="BS16" i="4" s="1"/>
  <c r="BR16" i="4"/>
  <c r="BU16" i="4"/>
  <c r="BV16" i="4"/>
  <c r="BW16" i="4"/>
  <c r="BX16" i="4"/>
  <c r="BY16" i="4"/>
  <c r="BZ16" i="4"/>
  <c r="CC16" i="4"/>
  <c r="CD16" i="4" s="1"/>
  <c r="CE16" i="4"/>
  <c r="CF16" i="4" s="1"/>
  <c r="CC19" i="4"/>
  <c r="CD19" i="4" s="1"/>
  <c r="CC17" i="4"/>
  <c r="CD17" i="4" s="1"/>
  <c r="CC26" i="4"/>
  <c r="CD26" i="4" s="1"/>
  <c r="CC20" i="4"/>
  <c r="CD20" i="4" s="1"/>
  <c r="CC27" i="4"/>
  <c r="CD27" i="4" s="1"/>
  <c r="CC28" i="4"/>
  <c r="CD28" i="4" s="1"/>
  <c r="CC18" i="4"/>
  <c r="CD18" i="4" s="1"/>
  <c r="CC29" i="4"/>
  <c r="CD29" i="4" s="1"/>
  <c r="CC21" i="4"/>
  <c r="CD21" i="4" s="1"/>
  <c r="CC22" i="4"/>
  <c r="CD22" i="4" s="1"/>
  <c r="CC23" i="4"/>
  <c r="CD23" i="4" s="1"/>
  <c r="CC30" i="4"/>
  <c r="CD30" i="4" s="1"/>
  <c r="CC31" i="4"/>
  <c r="CD31" i="4" s="1"/>
  <c r="CC34" i="4"/>
  <c r="CD34" i="4" s="1"/>
  <c r="CC32" i="4"/>
  <c r="CD32" i="4" s="1"/>
  <c r="CC33" i="4"/>
  <c r="CD33" i="4" s="1"/>
  <c r="CC35" i="4"/>
  <c r="CD35" i="4" s="1"/>
  <c r="CC36" i="4"/>
  <c r="CD36" i="4" s="1"/>
  <c r="CC37" i="4"/>
  <c r="CD37" i="4" s="1"/>
  <c r="CC38" i="4"/>
  <c r="CD38" i="4" s="1"/>
  <c r="CC39" i="4"/>
  <c r="CD39" i="4" s="1"/>
  <c r="CC41" i="4"/>
  <c r="CD41" i="4" s="1"/>
  <c r="CC42" i="4"/>
  <c r="CD42" i="4" s="1"/>
  <c r="CC43" i="4"/>
  <c r="CD43" i="4" s="1"/>
  <c r="CC44" i="4"/>
  <c r="CD44" i="4" s="1"/>
  <c r="CC40" i="4"/>
  <c r="CD40" i="4" s="1"/>
  <c r="CC45" i="4"/>
  <c r="CD45" i="4" s="1"/>
  <c r="CC46" i="4"/>
  <c r="CC47" i="4"/>
  <c r="CD47" i="4" s="1"/>
  <c r="CC48" i="4"/>
  <c r="CD48" i="4" s="1"/>
  <c r="CC49" i="4"/>
  <c r="CD49" i="4" s="1"/>
  <c r="CC50" i="4"/>
  <c r="CD50" i="4" s="1"/>
  <c r="CC51" i="4"/>
  <c r="CD51" i="4" s="1"/>
  <c r="CC52" i="4"/>
  <c r="CD52" i="4" s="1"/>
  <c r="CC53" i="4"/>
  <c r="CD53" i="4" s="1"/>
  <c r="CC54" i="4"/>
  <c r="CD54" i="4" s="1"/>
  <c r="CC57" i="4"/>
  <c r="CD57" i="4" s="1"/>
  <c r="CC58" i="4"/>
  <c r="CD58" i="4" s="1"/>
  <c r="CC59" i="4"/>
  <c r="CD59" i="4" s="1"/>
  <c r="CC55" i="4"/>
  <c r="CD55" i="4" s="1"/>
  <c r="CC60" i="4"/>
  <c r="CD60" i="4" s="1"/>
  <c r="CC56" i="4"/>
  <c r="CD56" i="4" s="1"/>
  <c r="CC61" i="4"/>
  <c r="CC65" i="4"/>
  <c r="CD65" i="4" s="1"/>
  <c r="CC62" i="4"/>
  <c r="CD62" i="4" s="1"/>
  <c r="CC66" i="4"/>
  <c r="CD66" i="4" s="1"/>
  <c r="CC67" i="4"/>
  <c r="CD67" i="4" s="1"/>
  <c r="CC68" i="4"/>
  <c r="CD68" i="4" s="1"/>
  <c r="CC69" i="4"/>
  <c r="CD69" i="4" s="1"/>
  <c r="CC70" i="4"/>
  <c r="CD70" i="4" s="1"/>
  <c r="CC71" i="4"/>
  <c r="CD71" i="4" s="1"/>
  <c r="CC72" i="4"/>
  <c r="CD72" i="4" s="1"/>
  <c r="CC73" i="4"/>
  <c r="CD73" i="4" s="1"/>
  <c r="CC74" i="4"/>
  <c r="CD74" i="4" s="1"/>
  <c r="CC75" i="4"/>
  <c r="CD75" i="4" s="1"/>
  <c r="CC63" i="4"/>
  <c r="CD63" i="4" s="1"/>
  <c r="CC76" i="4"/>
  <c r="CD76" i="4" s="1"/>
  <c r="CC83" i="4"/>
  <c r="CD83" i="4" s="1"/>
  <c r="CC77" i="4"/>
  <c r="CD77" i="4" s="1"/>
  <c r="CC78" i="4"/>
  <c r="CD78" i="4" s="1"/>
  <c r="CC79" i="4"/>
  <c r="CD79" i="4" s="1"/>
  <c r="CC64" i="4"/>
  <c r="CD64" i="4" s="1"/>
  <c r="CC80" i="4"/>
  <c r="CC81" i="4"/>
  <c r="CD81" i="4" s="1"/>
  <c r="CC82" i="4"/>
  <c r="CD82" i="4" s="1"/>
  <c r="CC24" i="4"/>
  <c r="CD24" i="4" s="1"/>
  <c r="CC84" i="4"/>
  <c r="CD84" i="4" s="1"/>
  <c r="CD46" i="4"/>
  <c r="CD61" i="4"/>
  <c r="CD80" i="4"/>
  <c r="CE33" i="4"/>
  <c r="CF33" i="4" s="1"/>
  <c r="BZ33" i="4"/>
  <c r="BY33" i="4"/>
  <c r="BX33" i="4"/>
  <c r="BW33" i="4"/>
  <c r="BV33" i="4"/>
  <c r="BU33" i="4"/>
  <c r="BR33" i="4"/>
  <c r="BK33" i="4"/>
  <c r="BM33" i="4" s="1"/>
  <c r="BK17" i="4"/>
  <c r="BS17" i="4" s="1"/>
  <c r="BR17" i="4"/>
  <c r="BU17" i="4"/>
  <c r="BV17" i="4"/>
  <c r="BW17" i="4"/>
  <c r="BX17" i="4"/>
  <c r="BY17" i="4"/>
  <c r="BZ17" i="4"/>
  <c r="CE17" i="4"/>
  <c r="CF17" i="4" s="1"/>
  <c r="CE55" i="4"/>
  <c r="CF55" i="4" s="1"/>
  <c r="BZ55" i="4"/>
  <c r="BY55" i="4"/>
  <c r="BX55" i="4"/>
  <c r="BW55" i="4"/>
  <c r="BV55" i="4"/>
  <c r="BU55" i="4"/>
  <c r="BR55" i="4"/>
  <c r="BK55" i="4"/>
  <c r="BM55" i="4" s="1"/>
  <c r="CE27" i="4"/>
  <c r="CF27" i="4" s="1"/>
  <c r="BZ27" i="4"/>
  <c r="BY27" i="4"/>
  <c r="BX27" i="4"/>
  <c r="BW27" i="4"/>
  <c r="BV27" i="4"/>
  <c r="BU27" i="4"/>
  <c r="BR27" i="4"/>
  <c r="BK27" i="4"/>
  <c r="BM27" i="4" s="1"/>
  <c r="CE31" i="4"/>
  <c r="CF31" i="4" s="1"/>
  <c r="BZ31" i="4"/>
  <c r="BY31" i="4"/>
  <c r="BX31" i="4"/>
  <c r="BW31" i="4"/>
  <c r="BV31" i="4"/>
  <c r="BU31" i="4"/>
  <c r="BR31" i="4"/>
  <c r="BK31" i="4"/>
  <c r="BM31" i="4" s="1"/>
  <c r="BK23" i="4"/>
  <c r="BS23" i="4" s="1"/>
  <c r="BR23" i="4"/>
  <c r="BU23" i="4"/>
  <c r="BV23" i="4"/>
  <c r="BW23" i="4"/>
  <c r="BX23" i="4"/>
  <c r="BY23" i="4"/>
  <c r="BZ23" i="4"/>
  <c r="CE23" i="4"/>
  <c r="CF23" i="4" s="1"/>
  <c r="BK20" i="4"/>
  <c r="BS20" i="4" s="1"/>
  <c r="BR20" i="4"/>
  <c r="BU20" i="4"/>
  <c r="BV20" i="4"/>
  <c r="BW20" i="4"/>
  <c r="BX20" i="4"/>
  <c r="BY20" i="4"/>
  <c r="BZ20" i="4"/>
  <c r="CE20" i="4"/>
  <c r="CF20" i="4" s="1"/>
  <c r="CE22" i="4"/>
  <c r="CF22" i="4" s="1"/>
  <c r="BZ22" i="4"/>
  <c r="BY22" i="4"/>
  <c r="BX22" i="4"/>
  <c r="BW22" i="4"/>
  <c r="BV22" i="4"/>
  <c r="BU22" i="4"/>
  <c r="BR22" i="4"/>
  <c r="BK22" i="4"/>
  <c r="BM22" i="4" s="1"/>
  <c r="BM15" i="4" l="1"/>
  <c r="BM16" i="4"/>
  <c r="BM23" i="4"/>
  <c r="BM17" i="4"/>
  <c r="BM20" i="4"/>
  <c r="G31" i="4"/>
  <c r="G27" i="4"/>
  <c r="G20" i="4"/>
  <c r="G23" i="4"/>
  <c r="G22" i="4"/>
  <c r="G17" i="4"/>
  <c r="G16" i="4"/>
  <c r="G55" i="4"/>
  <c r="G33" i="4"/>
  <c r="BS15" i="4"/>
  <c r="BS33" i="4"/>
  <c r="BS55" i="4"/>
  <c r="BS27" i="4"/>
  <c r="BS31" i="4"/>
  <c r="BS22" i="4"/>
  <c r="CE19" i="4" l="1"/>
  <c r="CF19" i="4" s="1"/>
  <c r="BZ19" i="4"/>
  <c r="BY19" i="4"/>
  <c r="BX19" i="4"/>
  <c r="BW19" i="4"/>
  <c r="BV19" i="4"/>
  <c r="BU19" i="4"/>
  <c r="BR19" i="4"/>
  <c r="BK19" i="4"/>
  <c r="BM19" i="4" s="1"/>
  <c r="CE26" i="4"/>
  <c r="CF26" i="4" s="1"/>
  <c r="BZ26" i="4"/>
  <c r="BY26" i="4"/>
  <c r="BX26" i="4"/>
  <c r="BW26" i="4"/>
  <c r="BV26" i="4"/>
  <c r="BU26" i="4"/>
  <c r="BR26" i="4"/>
  <c r="BK26" i="4"/>
  <c r="G26" i="4" l="1"/>
  <c r="BM26" i="4"/>
  <c r="G19" i="4"/>
  <c r="BS19" i="4"/>
  <c r="BS26" i="4"/>
  <c r="BK30" i="4"/>
  <c r="BR30" i="4"/>
  <c r="BU30" i="4"/>
  <c r="BV30" i="4"/>
  <c r="BW30" i="4"/>
  <c r="BX30" i="4"/>
  <c r="BY30" i="4"/>
  <c r="BZ30" i="4"/>
  <c r="CE30" i="4"/>
  <c r="CF30" i="4" s="1"/>
  <c r="G30" i="4" l="1"/>
  <c r="BM30" i="4"/>
  <c r="BS30" i="4"/>
  <c r="M86" i="4"/>
  <c r="N86" i="4"/>
  <c r="O86" i="4"/>
  <c r="P86" i="4"/>
  <c r="Q86" i="4"/>
  <c r="R86" i="4"/>
  <c r="S86" i="4"/>
  <c r="L86" i="4"/>
  <c r="BU38" i="4" l="1"/>
  <c r="BU35" i="4"/>
  <c r="BU39" i="4"/>
  <c r="BU37" i="4"/>
  <c r="BU36" i="4"/>
  <c r="BU40" i="4"/>
  <c r="BU42" i="4"/>
  <c r="BU41" i="4"/>
  <c r="BU44" i="4"/>
  <c r="BU43" i="4"/>
  <c r="BU45" i="4"/>
  <c r="BU46" i="4"/>
  <c r="BU52" i="4"/>
  <c r="BU51" i="4"/>
  <c r="BU47" i="4"/>
  <c r="BU48" i="4"/>
  <c r="BU49" i="4"/>
  <c r="BU50" i="4"/>
  <c r="BU53" i="4"/>
  <c r="BU54" i="4"/>
  <c r="BU58" i="4"/>
  <c r="BU60" i="4"/>
  <c r="BU56" i="4"/>
  <c r="BU57" i="4"/>
  <c r="BU61" i="4"/>
  <c r="BU59" i="4"/>
  <c r="BU28" i="4"/>
  <c r="BU73" i="4"/>
  <c r="BU34" i="4"/>
  <c r="BU68" i="4"/>
  <c r="BU62" i="4"/>
  <c r="BU65" i="4"/>
  <c r="BU66" i="4"/>
  <c r="BU67" i="4"/>
  <c r="BU63" i="4"/>
  <c r="BU32" i="4"/>
  <c r="BU79" i="4"/>
  <c r="BU77" i="4"/>
  <c r="BU18" i="4"/>
  <c r="BU29" i="4"/>
  <c r="BU74" i="4"/>
  <c r="BU75" i="4"/>
  <c r="BU70" i="4"/>
  <c r="BU64" i="4"/>
  <c r="BU76" i="4"/>
  <c r="BU83" i="4"/>
  <c r="BU80" i="4"/>
  <c r="BU21" i="4"/>
  <c r="BU81" i="4"/>
  <c r="BU71" i="4"/>
  <c r="BU72" i="4"/>
  <c r="BU24" i="4"/>
  <c r="BU82" i="4"/>
  <c r="BU78" i="4"/>
  <c r="BU84" i="4"/>
  <c r="BU69" i="4"/>
  <c r="BW35" i="4"/>
  <c r="BW37" i="4"/>
  <c r="CE62" i="4"/>
  <c r="CF62" i="4" s="1"/>
  <c r="BZ62" i="4"/>
  <c r="BY62" i="4"/>
  <c r="BX62" i="4"/>
  <c r="BW62" i="4"/>
  <c r="BV62" i="4"/>
  <c r="BR62" i="4"/>
  <c r="BK62" i="4"/>
  <c r="G62" i="4" l="1"/>
  <c r="BM62" i="4"/>
  <c r="BS62" i="4"/>
  <c r="BK39" i="4" l="1"/>
  <c r="BR39" i="4"/>
  <c r="BV39" i="4"/>
  <c r="BW39" i="4"/>
  <c r="BX39" i="4"/>
  <c r="BY39" i="4"/>
  <c r="BZ39" i="4"/>
  <c r="CE39" i="4"/>
  <c r="CF39" i="4" s="1"/>
  <c r="BK35" i="4"/>
  <c r="BR35" i="4"/>
  <c r="BV35" i="4"/>
  <c r="BX35" i="4"/>
  <c r="BY35" i="4"/>
  <c r="BZ35" i="4"/>
  <c r="CE35" i="4"/>
  <c r="CF35" i="4" s="1"/>
  <c r="BK38" i="4"/>
  <c r="BR38" i="4"/>
  <c r="BV38" i="4"/>
  <c r="BW38" i="4"/>
  <c r="BX38" i="4"/>
  <c r="BY38" i="4"/>
  <c r="BZ38" i="4"/>
  <c r="CE38" i="4"/>
  <c r="CF38" i="4" s="1"/>
  <c r="BK37" i="4"/>
  <c r="BR37" i="4"/>
  <c r="BV37" i="4"/>
  <c r="BX37" i="4"/>
  <c r="BY37" i="4"/>
  <c r="BZ37" i="4"/>
  <c r="CE37" i="4"/>
  <c r="CF37" i="4" s="1"/>
  <c r="BK36" i="4"/>
  <c r="BR36" i="4"/>
  <c r="BV36" i="4"/>
  <c r="BW36" i="4"/>
  <c r="BX36" i="4"/>
  <c r="BY36" i="4"/>
  <c r="BZ36" i="4"/>
  <c r="CE36" i="4"/>
  <c r="CF36" i="4" s="1"/>
  <c r="BK40" i="4"/>
  <c r="BR40" i="4"/>
  <c r="BV40" i="4"/>
  <c r="BW40" i="4"/>
  <c r="BX40" i="4"/>
  <c r="BY40" i="4"/>
  <c r="BZ40" i="4"/>
  <c r="CE40" i="4"/>
  <c r="CF40" i="4" s="1"/>
  <c r="BK45" i="4"/>
  <c r="BR45" i="4"/>
  <c r="BV45" i="4"/>
  <c r="BW45" i="4"/>
  <c r="BX45" i="4"/>
  <c r="BY45" i="4"/>
  <c r="BZ45" i="4"/>
  <c r="CE45" i="4"/>
  <c r="CF45" i="4" s="1"/>
  <c r="G45" i="4" l="1"/>
  <c r="BM45" i="4"/>
  <c r="G38" i="4"/>
  <c r="BM38" i="4"/>
  <c r="G37" i="4"/>
  <c r="BM37" i="4"/>
  <c r="G40" i="4"/>
  <c r="BM40" i="4"/>
  <c r="G36" i="4"/>
  <c r="BM36" i="4"/>
  <c r="G35" i="4"/>
  <c r="BM35" i="4"/>
  <c r="G39" i="4"/>
  <c r="BM39" i="4"/>
  <c r="BS36" i="4"/>
  <c r="BS39" i="4"/>
  <c r="BS37" i="4"/>
  <c r="BS35" i="4"/>
  <c r="BS40" i="4"/>
  <c r="BS38" i="4"/>
  <c r="BS45" i="4"/>
  <c r="BK69" i="4" l="1"/>
  <c r="BR69" i="4"/>
  <c r="BV69" i="4"/>
  <c r="BW69" i="4"/>
  <c r="BX69" i="4"/>
  <c r="BY69" i="4"/>
  <c r="BZ69" i="4"/>
  <c r="CE69" i="4"/>
  <c r="CF69" i="4" s="1"/>
  <c r="BK84" i="4"/>
  <c r="BR84" i="4"/>
  <c r="BV84" i="4"/>
  <c r="BW84" i="4"/>
  <c r="BX84" i="4"/>
  <c r="BY84" i="4"/>
  <c r="BZ84" i="4"/>
  <c r="CE84" i="4"/>
  <c r="CF84" i="4" s="1"/>
  <c r="G84" i="4" l="1"/>
  <c r="BM84" i="4"/>
  <c r="G69" i="4"/>
  <c r="BM69" i="4"/>
  <c r="BS84" i="4"/>
  <c r="BS69" i="4"/>
  <c r="CE78" i="4"/>
  <c r="CF78" i="4" s="1"/>
  <c r="BZ78" i="4"/>
  <c r="BY78" i="4"/>
  <c r="BX78" i="4"/>
  <c r="BW78" i="4"/>
  <c r="BV78" i="4"/>
  <c r="BR78" i="4"/>
  <c r="BK78" i="4"/>
  <c r="G78" i="4" l="1"/>
  <c r="BM78" i="4"/>
  <c r="BS78" i="4"/>
  <c r="BK46" i="4"/>
  <c r="BR46" i="4"/>
  <c r="BV46" i="4"/>
  <c r="BW46" i="4"/>
  <c r="BX46" i="4"/>
  <c r="BY46" i="4"/>
  <c r="BZ46" i="4"/>
  <c r="CE46" i="4"/>
  <c r="CF46" i="4" s="1"/>
  <c r="CE54" i="4"/>
  <c r="CE65" i="4"/>
  <c r="CE66" i="4"/>
  <c r="CE47" i="4"/>
  <c r="CE48" i="4"/>
  <c r="CE49" i="4"/>
  <c r="CE50" i="4"/>
  <c r="CE53" i="4"/>
  <c r="CE34" i="4"/>
  <c r="CE59" i="4"/>
  <c r="CE67" i="4"/>
  <c r="CE56" i="4"/>
  <c r="CE57" i="4"/>
  <c r="CE68" i="4"/>
  <c r="CE73" i="4"/>
  <c r="CE58" i="4"/>
  <c r="CE70" i="4"/>
  <c r="CE74" i="4"/>
  <c r="CE75" i="4"/>
  <c r="CE63" i="4"/>
  <c r="CE32" i="4"/>
  <c r="CE52" i="4"/>
  <c r="CE18" i="4"/>
  <c r="CE29" i="4"/>
  <c r="CE77" i="4"/>
  <c r="CE64" i="4"/>
  <c r="CE80" i="4"/>
  <c r="CE51" i="4"/>
  <c r="CE79" i="4"/>
  <c r="CE28" i="4"/>
  <c r="CE76" i="4"/>
  <c r="CE41" i="4"/>
  <c r="CE83" i="4"/>
  <c r="CE81" i="4"/>
  <c r="CE71" i="4"/>
  <c r="CE72" i="4"/>
  <c r="CE42" i="4"/>
  <c r="CE60" i="4"/>
  <c r="CE21" i="4"/>
  <c r="CE61" i="4"/>
  <c r="CE82" i="4"/>
  <c r="CE43" i="4"/>
  <c r="CE44" i="4"/>
  <c r="CE24" i="4"/>
  <c r="G46" i="4" l="1"/>
  <c r="BM46" i="4"/>
  <c r="BS46" i="4"/>
  <c r="CF50" i="4"/>
  <c r="BZ50" i="4"/>
  <c r="BY50" i="4"/>
  <c r="BX50" i="4"/>
  <c r="BW50" i="4"/>
  <c r="BV50" i="4"/>
  <c r="BR50" i="4"/>
  <c r="BK50" i="4"/>
  <c r="CF49" i="4"/>
  <c r="BZ49" i="4"/>
  <c r="BY49" i="4"/>
  <c r="BX49" i="4"/>
  <c r="BW49" i="4"/>
  <c r="BV49" i="4"/>
  <c r="BR49" i="4"/>
  <c r="BK49" i="4"/>
  <c r="CF48" i="4"/>
  <c r="BZ48" i="4"/>
  <c r="BY48" i="4"/>
  <c r="BX48" i="4"/>
  <c r="BW48" i="4"/>
  <c r="BV48" i="4"/>
  <c r="BR48" i="4"/>
  <c r="BK48" i="4"/>
  <c r="BK47" i="4"/>
  <c r="BR47" i="4"/>
  <c r="BV47" i="4"/>
  <c r="BW47" i="4"/>
  <c r="BX47" i="4"/>
  <c r="BY47" i="4"/>
  <c r="BZ47" i="4"/>
  <c r="CF47" i="4"/>
  <c r="G48" i="4" l="1"/>
  <c r="BM48" i="4"/>
  <c r="G47" i="4"/>
  <c r="BM47" i="4"/>
  <c r="G50" i="4"/>
  <c r="BM50" i="4"/>
  <c r="G49" i="4"/>
  <c r="BM49" i="4"/>
  <c r="BS47" i="4"/>
  <c r="BS48" i="4"/>
  <c r="BS49" i="4"/>
  <c r="BS50" i="4"/>
  <c r="BK54" i="4" l="1"/>
  <c r="BR54" i="4"/>
  <c r="BV54" i="4"/>
  <c r="BW54" i="4"/>
  <c r="BX54" i="4"/>
  <c r="BY54" i="4"/>
  <c r="BZ54" i="4"/>
  <c r="CF54" i="4"/>
  <c r="G34" i="7"/>
  <c r="G30" i="7"/>
  <c r="BK77" i="4"/>
  <c r="G77" i="4" l="1"/>
  <c r="BM77" i="4"/>
  <c r="G54" i="4"/>
  <c r="BM54" i="4"/>
  <c r="BS54" i="4"/>
  <c r="BK61" i="4" l="1"/>
  <c r="BR61" i="4"/>
  <c r="BV61" i="4"/>
  <c r="BW61" i="4"/>
  <c r="BX61" i="4"/>
  <c r="BY61" i="4"/>
  <c r="BZ61" i="4"/>
  <c r="CF61" i="4"/>
  <c r="BK59" i="4"/>
  <c r="BR59" i="4"/>
  <c r="BV59" i="4"/>
  <c r="BW59" i="4"/>
  <c r="BX59" i="4"/>
  <c r="BY59" i="4"/>
  <c r="BZ59" i="4"/>
  <c r="CF59" i="4"/>
  <c r="BK58" i="4"/>
  <c r="BR58" i="4"/>
  <c r="BV58" i="4"/>
  <c r="BW58" i="4"/>
  <c r="BX58" i="4"/>
  <c r="BY58" i="4"/>
  <c r="BZ58" i="4"/>
  <c r="CF58" i="4"/>
  <c r="BK57" i="4"/>
  <c r="BR57" i="4"/>
  <c r="BV57" i="4"/>
  <c r="BW57" i="4"/>
  <c r="BX57" i="4"/>
  <c r="BY57" i="4"/>
  <c r="BZ57" i="4"/>
  <c r="CF57" i="4"/>
  <c r="BK56" i="4"/>
  <c r="BR56" i="4"/>
  <c r="BV56" i="4"/>
  <c r="BW56" i="4"/>
  <c r="BX56" i="4"/>
  <c r="BY56" i="4"/>
  <c r="BZ56" i="4"/>
  <c r="CF56" i="4"/>
  <c r="BK60" i="4"/>
  <c r="BR60" i="4"/>
  <c r="BV60" i="4"/>
  <c r="BW60" i="4"/>
  <c r="BX60" i="4"/>
  <c r="BY60" i="4"/>
  <c r="BZ60" i="4"/>
  <c r="CF60" i="4"/>
  <c r="BK24" i="4"/>
  <c r="B9" i="8"/>
  <c r="BV24" i="4"/>
  <c r="BV82" i="4"/>
  <c r="BV53" i="4"/>
  <c r="BV68" i="4"/>
  <c r="BV41" i="4"/>
  <c r="BV76" i="4"/>
  <c r="BV18" i="4"/>
  <c r="BV83" i="4"/>
  <c r="BV29" i="4"/>
  <c r="BV51" i="4"/>
  <c r="BV52" i="4"/>
  <c r="BV42" i="4"/>
  <c r="BV44" i="4"/>
  <c r="BV28" i="4"/>
  <c r="BV21" i="4"/>
  <c r="BV43" i="4"/>
  <c r="BV81" i="4"/>
  <c r="BV32" i="4"/>
  <c r="BV71" i="4"/>
  <c r="BV73" i="4"/>
  <c r="BV80" i="4"/>
  <c r="BV66" i="4"/>
  <c r="BV67" i="4"/>
  <c r="BV65" i="4"/>
  <c r="BV72" i="4"/>
  <c r="BV63" i="4"/>
  <c r="BV77" i="4"/>
  <c r="BV75" i="4"/>
  <c r="BV34" i="4"/>
  <c r="BV74" i="4"/>
  <c r="BV79" i="4"/>
  <c r="BV64" i="4"/>
  <c r="BV70" i="4"/>
  <c r="L529" i="7"/>
  <c r="L530" i="7"/>
  <c r="L531" i="7"/>
  <c r="L532" i="7"/>
  <c r="L533" i="7"/>
  <c r="L534" i="7"/>
  <c r="L535" i="7"/>
  <c r="L536" i="7"/>
  <c r="L537" i="7"/>
  <c r="L538" i="7"/>
  <c r="L539" i="7"/>
  <c r="L540" i="7"/>
  <c r="L541" i="7"/>
  <c r="L542" i="7"/>
  <c r="L543" i="7"/>
  <c r="L544" i="7"/>
  <c r="L545" i="7"/>
  <c r="L546" i="7"/>
  <c r="L547"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L584" i="7"/>
  <c r="L585" i="7"/>
  <c r="L586" i="7"/>
  <c r="L587" i="7"/>
  <c r="L588" i="7"/>
  <c r="L589" i="7"/>
  <c r="L590" i="7"/>
  <c r="L591" i="7"/>
  <c r="L592" i="7"/>
  <c r="L593" i="7"/>
  <c r="L594" i="7"/>
  <c r="L595" i="7"/>
  <c r="L596" i="7"/>
  <c r="L597" i="7"/>
  <c r="L598" i="7"/>
  <c r="L599" i="7"/>
  <c r="L600" i="7"/>
  <c r="L601" i="7"/>
  <c r="L602" i="7"/>
  <c r="L603" i="7"/>
  <c r="B13" i="7"/>
  <c r="BT25" i="4" l="1"/>
  <c r="CB25" i="4" s="1"/>
  <c r="G24" i="4"/>
  <c r="BM24" i="4"/>
  <c r="G60" i="4"/>
  <c r="BM60" i="4"/>
  <c r="G56" i="4"/>
  <c r="BM56" i="4"/>
  <c r="G57" i="4"/>
  <c r="BM57" i="4"/>
  <c r="G58" i="4"/>
  <c r="BM58" i="4"/>
  <c r="G59" i="4"/>
  <c r="BM59" i="4"/>
  <c r="G61" i="4"/>
  <c r="BM61" i="4"/>
  <c r="BT16" i="4"/>
  <c r="CB16" i="4" s="1"/>
  <c r="BT15" i="4"/>
  <c r="CB15" i="4" s="1"/>
  <c r="BT33" i="4"/>
  <c r="CB33" i="4" s="1"/>
  <c r="BS60" i="4"/>
  <c r="BS56" i="4"/>
  <c r="BS58" i="4"/>
  <c r="BS59" i="4"/>
  <c r="BS61" i="4"/>
  <c r="BT55" i="4"/>
  <c r="CB55" i="4" s="1"/>
  <c r="BT31" i="4"/>
  <c r="CB31" i="4" s="1"/>
  <c r="BT17" i="4"/>
  <c r="CB17" i="4" s="1"/>
  <c r="BT27" i="4"/>
  <c r="CB27" i="4" s="1"/>
  <c r="BT20" i="4"/>
  <c r="CB20" i="4" s="1"/>
  <c r="BT23" i="4"/>
  <c r="CB23" i="4" s="1"/>
  <c r="BT22" i="4"/>
  <c r="CB22" i="4" s="1"/>
  <c r="BT26" i="4"/>
  <c r="CB26" i="4" s="1"/>
  <c r="BT19" i="4"/>
  <c r="CB19" i="4" s="1"/>
  <c r="BT30" i="4"/>
  <c r="CB30" i="4" s="1"/>
  <c r="BT62" i="4"/>
  <c r="CB62" i="4" s="1"/>
  <c r="BT39" i="4"/>
  <c r="CB39" i="4" s="1"/>
  <c r="BT35" i="4"/>
  <c r="CB35" i="4" s="1"/>
  <c r="BT36" i="4"/>
  <c r="CB36" i="4" s="1"/>
  <c r="BT37" i="4"/>
  <c r="CB37" i="4" s="1"/>
  <c r="BT38" i="4"/>
  <c r="CB38" i="4" s="1"/>
  <c r="BT40" i="4"/>
  <c r="CB40" i="4" s="1"/>
  <c r="BT45" i="4"/>
  <c r="CB45" i="4" s="1"/>
  <c r="BT69" i="4"/>
  <c r="CB69" i="4" s="1"/>
  <c r="BT84" i="4"/>
  <c r="CB84" i="4" s="1"/>
  <c r="BT78" i="4"/>
  <c r="CB78" i="4" s="1"/>
  <c r="BT46" i="4"/>
  <c r="CB46" i="4" s="1"/>
  <c r="BT47" i="4"/>
  <c r="CB47" i="4" s="1"/>
  <c r="BT59" i="4"/>
  <c r="BT66" i="4"/>
  <c r="BT74" i="4"/>
  <c r="BT64" i="4"/>
  <c r="BT81" i="4"/>
  <c r="BT44" i="4"/>
  <c r="BT76" i="4"/>
  <c r="BT54" i="4"/>
  <c r="CB54" i="4" s="1"/>
  <c r="BT82" i="4"/>
  <c r="BT48" i="4"/>
  <c r="CB48" i="4" s="1"/>
  <c r="BT56" i="4"/>
  <c r="BT75" i="4"/>
  <c r="BT80" i="4"/>
  <c r="BT71" i="4"/>
  <c r="BT24" i="4"/>
  <c r="BT68" i="4"/>
  <c r="BT41" i="4"/>
  <c r="BT49" i="4"/>
  <c r="CB49" i="4" s="1"/>
  <c r="BT57" i="4"/>
  <c r="BT34" i="4"/>
  <c r="BT63" i="4"/>
  <c r="BT79" i="4"/>
  <c r="BT72" i="4"/>
  <c r="BT18" i="4"/>
  <c r="BT61" i="4"/>
  <c r="BT50" i="4"/>
  <c r="CB50" i="4" s="1"/>
  <c r="BT58" i="4"/>
  <c r="BT67" i="4"/>
  <c r="BT32" i="4"/>
  <c r="BT52" i="4"/>
  <c r="BT51" i="4"/>
  <c r="BT29" i="4"/>
  <c r="BT53" i="4"/>
  <c r="BT65" i="4"/>
  <c r="BT70" i="4"/>
  <c r="BT77" i="4"/>
  <c r="BT83" i="4"/>
  <c r="BT43" i="4"/>
  <c r="BT28" i="4"/>
  <c r="BT42" i="4"/>
  <c r="BT60" i="4"/>
  <c r="BT21" i="4"/>
  <c r="BT73" i="4"/>
  <c r="BS57" i="4"/>
  <c r="BS24" i="4"/>
  <c r="A8" i="12"/>
  <c r="A10" i="12"/>
  <c r="B10" i="8"/>
  <c r="CF24" i="4"/>
  <c r="CF81" i="4"/>
  <c r="CF82" i="4"/>
  <c r="CF53" i="4"/>
  <c r="CF68" i="4"/>
  <c r="CF41" i="4"/>
  <c r="CF18" i="4"/>
  <c r="CF76" i="4"/>
  <c r="CF29" i="4"/>
  <c r="CF83" i="4"/>
  <c r="CF51" i="4"/>
  <c r="CF52" i="4"/>
  <c r="CF42" i="4"/>
  <c r="CF44" i="4"/>
  <c r="CF28" i="4"/>
  <c r="CF21" i="4"/>
  <c r="CF43" i="4"/>
  <c r="CF32" i="4"/>
  <c r="CF71" i="4"/>
  <c r="CF73" i="4"/>
  <c r="CF80" i="4"/>
  <c r="CF66" i="4"/>
  <c r="CF67" i="4"/>
  <c r="CF65" i="4"/>
  <c r="CF72" i="4"/>
  <c r="CF63" i="4"/>
  <c r="CF77" i="4"/>
  <c r="CF75" i="4"/>
  <c r="CF34" i="4"/>
  <c r="CF74" i="4"/>
  <c r="CF79" i="4"/>
  <c r="CF64" i="4"/>
  <c r="CF70" i="4"/>
  <c r="BX24" i="4"/>
  <c r="Q8" i="6"/>
  <c r="Q7" i="6"/>
  <c r="Q6" i="6"/>
  <c r="Q5" i="6"/>
  <c r="Q4" i="6"/>
  <c r="Q3" i="6"/>
  <c r="C12" i="8"/>
  <c r="BK81" i="4"/>
  <c r="BR81" i="4"/>
  <c r="BW81" i="4"/>
  <c r="BX81" i="4"/>
  <c r="BY81" i="4"/>
  <c r="BZ81" i="4"/>
  <c r="B17" i="7"/>
  <c r="B16" i="7"/>
  <c r="B529" i="7"/>
  <c r="C529" i="7"/>
  <c r="D529" i="7"/>
  <c r="E529" i="7"/>
  <c r="F529" i="7"/>
  <c r="G529" i="7"/>
  <c r="H529" i="7"/>
  <c r="I529" i="7"/>
  <c r="J529" i="7"/>
  <c r="K529" i="7"/>
  <c r="M529" i="7"/>
  <c r="N529" i="7"/>
  <c r="O529" i="7"/>
  <c r="P529" i="7"/>
  <c r="B530" i="7"/>
  <c r="C530" i="7"/>
  <c r="D530" i="7"/>
  <c r="E530" i="7"/>
  <c r="F530" i="7"/>
  <c r="G530" i="7"/>
  <c r="H530" i="7"/>
  <c r="I530" i="7"/>
  <c r="J530" i="7"/>
  <c r="K530" i="7"/>
  <c r="M530" i="7"/>
  <c r="N530" i="7"/>
  <c r="O530" i="7"/>
  <c r="P530" i="7"/>
  <c r="B531" i="7"/>
  <c r="C531" i="7"/>
  <c r="D531" i="7"/>
  <c r="E531" i="7"/>
  <c r="F531" i="7"/>
  <c r="G531" i="7"/>
  <c r="H531" i="7"/>
  <c r="I531" i="7"/>
  <c r="J531" i="7"/>
  <c r="K531" i="7"/>
  <c r="M531" i="7"/>
  <c r="N531" i="7"/>
  <c r="O531" i="7"/>
  <c r="P531" i="7"/>
  <c r="B532" i="7"/>
  <c r="C532" i="7"/>
  <c r="D532" i="7"/>
  <c r="E532" i="7"/>
  <c r="F532" i="7"/>
  <c r="G532" i="7"/>
  <c r="H532" i="7"/>
  <c r="I532" i="7"/>
  <c r="J532" i="7"/>
  <c r="K532" i="7"/>
  <c r="M532" i="7"/>
  <c r="N532" i="7"/>
  <c r="O532" i="7"/>
  <c r="P532" i="7"/>
  <c r="B533" i="7"/>
  <c r="C533" i="7"/>
  <c r="D533" i="7"/>
  <c r="E533" i="7"/>
  <c r="F533" i="7"/>
  <c r="G533" i="7"/>
  <c r="H533" i="7"/>
  <c r="I533" i="7"/>
  <c r="J533" i="7"/>
  <c r="K533" i="7"/>
  <c r="M533" i="7"/>
  <c r="N533" i="7"/>
  <c r="O533" i="7"/>
  <c r="P533" i="7"/>
  <c r="B534" i="7"/>
  <c r="C534" i="7"/>
  <c r="D534" i="7"/>
  <c r="E534" i="7"/>
  <c r="F534" i="7"/>
  <c r="G534" i="7"/>
  <c r="H534" i="7"/>
  <c r="I534" i="7"/>
  <c r="J534" i="7"/>
  <c r="K534" i="7"/>
  <c r="M534" i="7"/>
  <c r="N534" i="7"/>
  <c r="O534" i="7"/>
  <c r="P534" i="7"/>
  <c r="B535" i="7"/>
  <c r="C535" i="7"/>
  <c r="D535" i="7"/>
  <c r="E535" i="7"/>
  <c r="F535" i="7"/>
  <c r="G535" i="7"/>
  <c r="H535" i="7"/>
  <c r="I535" i="7"/>
  <c r="J535" i="7"/>
  <c r="K535" i="7"/>
  <c r="M535" i="7"/>
  <c r="N535" i="7"/>
  <c r="O535" i="7"/>
  <c r="P535" i="7"/>
  <c r="B536" i="7"/>
  <c r="C536" i="7"/>
  <c r="D536" i="7"/>
  <c r="E536" i="7"/>
  <c r="F536" i="7"/>
  <c r="G536" i="7"/>
  <c r="H536" i="7"/>
  <c r="I536" i="7"/>
  <c r="J536" i="7"/>
  <c r="K536" i="7"/>
  <c r="M536" i="7"/>
  <c r="N536" i="7"/>
  <c r="O536" i="7"/>
  <c r="P536" i="7"/>
  <c r="B537" i="7"/>
  <c r="C537" i="7"/>
  <c r="D537" i="7"/>
  <c r="E537" i="7"/>
  <c r="F537" i="7"/>
  <c r="G537" i="7"/>
  <c r="H537" i="7"/>
  <c r="I537" i="7"/>
  <c r="J537" i="7"/>
  <c r="K537" i="7"/>
  <c r="M537" i="7"/>
  <c r="N537" i="7"/>
  <c r="O537" i="7"/>
  <c r="P537" i="7"/>
  <c r="B538" i="7"/>
  <c r="C538" i="7"/>
  <c r="D538" i="7"/>
  <c r="E538" i="7"/>
  <c r="F538" i="7"/>
  <c r="G538" i="7"/>
  <c r="H538" i="7"/>
  <c r="I538" i="7"/>
  <c r="J538" i="7"/>
  <c r="K538" i="7"/>
  <c r="M538" i="7"/>
  <c r="N538" i="7"/>
  <c r="O538" i="7"/>
  <c r="P538" i="7"/>
  <c r="B539" i="7"/>
  <c r="C539" i="7"/>
  <c r="D539" i="7"/>
  <c r="E539" i="7"/>
  <c r="F539" i="7"/>
  <c r="G539" i="7"/>
  <c r="H539" i="7"/>
  <c r="I539" i="7"/>
  <c r="J539" i="7"/>
  <c r="K539" i="7"/>
  <c r="M539" i="7"/>
  <c r="N539" i="7"/>
  <c r="O539" i="7"/>
  <c r="P539" i="7"/>
  <c r="B540" i="7"/>
  <c r="C540" i="7"/>
  <c r="D540" i="7"/>
  <c r="E540" i="7"/>
  <c r="F540" i="7"/>
  <c r="G540" i="7"/>
  <c r="H540" i="7"/>
  <c r="I540" i="7"/>
  <c r="J540" i="7"/>
  <c r="K540" i="7"/>
  <c r="M540" i="7"/>
  <c r="N540" i="7"/>
  <c r="O540" i="7"/>
  <c r="P540" i="7"/>
  <c r="B541" i="7"/>
  <c r="C541" i="7"/>
  <c r="D541" i="7"/>
  <c r="E541" i="7"/>
  <c r="F541" i="7"/>
  <c r="G541" i="7"/>
  <c r="H541" i="7"/>
  <c r="I541" i="7"/>
  <c r="J541" i="7"/>
  <c r="K541" i="7"/>
  <c r="M541" i="7"/>
  <c r="N541" i="7"/>
  <c r="O541" i="7"/>
  <c r="P541" i="7"/>
  <c r="B542" i="7"/>
  <c r="C542" i="7"/>
  <c r="D542" i="7"/>
  <c r="E542" i="7"/>
  <c r="F542" i="7"/>
  <c r="G542" i="7"/>
  <c r="H542" i="7"/>
  <c r="I542" i="7"/>
  <c r="J542" i="7"/>
  <c r="K542" i="7"/>
  <c r="M542" i="7"/>
  <c r="N542" i="7"/>
  <c r="O542" i="7"/>
  <c r="P542" i="7"/>
  <c r="B543" i="7"/>
  <c r="C543" i="7"/>
  <c r="D543" i="7"/>
  <c r="E543" i="7"/>
  <c r="F543" i="7"/>
  <c r="G543" i="7"/>
  <c r="H543" i="7"/>
  <c r="I543" i="7"/>
  <c r="J543" i="7"/>
  <c r="K543" i="7"/>
  <c r="M543" i="7"/>
  <c r="N543" i="7"/>
  <c r="O543" i="7"/>
  <c r="P543" i="7"/>
  <c r="B544" i="7"/>
  <c r="C544" i="7"/>
  <c r="D544" i="7"/>
  <c r="E544" i="7"/>
  <c r="F544" i="7"/>
  <c r="G544" i="7"/>
  <c r="H544" i="7"/>
  <c r="I544" i="7"/>
  <c r="J544" i="7"/>
  <c r="K544" i="7"/>
  <c r="M544" i="7"/>
  <c r="N544" i="7"/>
  <c r="O544" i="7"/>
  <c r="P544" i="7"/>
  <c r="B545" i="7"/>
  <c r="C545" i="7"/>
  <c r="D545" i="7"/>
  <c r="E545" i="7"/>
  <c r="F545" i="7"/>
  <c r="G545" i="7"/>
  <c r="H545" i="7"/>
  <c r="I545" i="7"/>
  <c r="J545" i="7"/>
  <c r="K545" i="7"/>
  <c r="M545" i="7"/>
  <c r="N545" i="7"/>
  <c r="O545" i="7"/>
  <c r="P545" i="7"/>
  <c r="B546" i="7"/>
  <c r="C546" i="7"/>
  <c r="D546" i="7"/>
  <c r="E546" i="7"/>
  <c r="F546" i="7"/>
  <c r="G546" i="7"/>
  <c r="H546" i="7"/>
  <c r="I546" i="7"/>
  <c r="J546" i="7"/>
  <c r="K546" i="7"/>
  <c r="M546" i="7"/>
  <c r="N546" i="7"/>
  <c r="O546" i="7"/>
  <c r="P546" i="7"/>
  <c r="B547" i="7"/>
  <c r="C547" i="7"/>
  <c r="D547" i="7"/>
  <c r="E547" i="7"/>
  <c r="F547" i="7"/>
  <c r="G547" i="7"/>
  <c r="H547" i="7"/>
  <c r="I547" i="7"/>
  <c r="J547" i="7"/>
  <c r="K547" i="7"/>
  <c r="M547" i="7"/>
  <c r="N547" i="7"/>
  <c r="O547" i="7"/>
  <c r="P547" i="7"/>
  <c r="B548" i="7"/>
  <c r="C548" i="7"/>
  <c r="D548" i="7"/>
  <c r="E548" i="7"/>
  <c r="F548" i="7"/>
  <c r="G548" i="7"/>
  <c r="H548" i="7"/>
  <c r="I548" i="7"/>
  <c r="J548" i="7"/>
  <c r="K548" i="7"/>
  <c r="M548" i="7"/>
  <c r="N548" i="7"/>
  <c r="O548" i="7"/>
  <c r="P548" i="7"/>
  <c r="B549" i="7"/>
  <c r="C549" i="7"/>
  <c r="D549" i="7"/>
  <c r="E549" i="7"/>
  <c r="F549" i="7"/>
  <c r="G549" i="7"/>
  <c r="H549" i="7"/>
  <c r="I549" i="7"/>
  <c r="J549" i="7"/>
  <c r="K549" i="7"/>
  <c r="M549" i="7"/>
  <c r="N549" i="7"/>
  <c r="O549" i="7"/>
  <c r="P549" i="7"/>
  <c r="B550" i="7"/>
  <c r="C550" i="7"/>
  <c r="D550" i="7"/>
  <c r="E550" i="7"/>
  <c r="F550" i="7"/>
  <c r="G550" i="7"/>
  <c r="H550" i="7"/>
  <c r="I550" i="7"/>
  <c r="J550" i="7"/>
  <c r="K550" i="7"/>
  <c r="M550" i="7"/>
  <c r="N550" i="7"/>
  <c r="O550" i="7"/>
  <c r="P550" i="7"/>
  <c r="B551" i="7"/>
  <c r="C551" i="7"/>
  <c r="D551" i="7"/>
  <c r="E551" i="7"/>
  <c r="F551" i="7"/>
  <c r="G551" i="7"/>
  <c r="H551" i="7"/>
  <c r="I551" i="7"/>
  <c r="J551" i="7"/>
  <c r="K551" i="7"/>
  <c r="M551" i="7"/>
  <c r="N551" i="7"/>
  <c r="O551" i="7"/>
  <c r="P551" i="7"/>
  <c r="B552" i="7"/>
  <c r="C552" i="7"/>
  <c r="D552" i="7"/>
  <c r="E552" i="7"/>
  <c r="F552" i="7"/>
  <c r="G552" i="7"/>
  <c r="H552" i="7"/>
  <c r="I552" i="7"/>
  <c r="J552" i="7"/>
  <c r="K552" i="7"/>
  <c r="M552" i="7"/>
  <c r="N552" i="7"/>
  <c r="O552" i="7"/>
  <c r="P552" i="7"/>
  <c r="B553" i="7"/>
  <c r="C553" i="7"/>
  <c r="D553" i="7"/>
  <c r="E553" i="7"/>
  <c r="F553" i="7"/>
  <c r="G553" i="7"/>
  <c r="H553" i="7"/>
  <c r="I553" i="7"/>
  <c r="J553" i="7"/>
  <c r="K553" i="7"/>
  <c r="M553" i="7"/>
  <c r="N553" i="7"/>
  <c r="O553" i="7"/>
  <c r="P553" i="7"/>
  <c r="B554" i="7"/>
  <c r="C554" i="7"/>
  <c r="D554" i="7"/>
  <c r="E554" i="7"/>
  <c r="F554" i="7"/>
  <c r="G554" i="7"/>
  <c r="H554" i="7"/>
  <c r="I554" i="7"/>
  <c r="J554" i="7"/>
  <c r="K554" i="7"/>
  <c r="M554" i="7"/>
  <c r="N554" i="7"/>
  <c r="O554" i="7"/>
  <c r="P554" i="7"/>
  <c r="B555" i="7"/>
  <c r="C555" i="7"/>
  <c r="D555" i="7"/>
  <c r="E555" i="7"/>
  <c r="F555" i="7"/>
  <c r="G555" i="7"/>
  <c r="H555" i="7"/>
  <c r="I555" i="7"/>
  <c r="J555" i="7"/>
  <c r="K555" i="7"/>
  <c r="M555" i="7"/>
  <c r="N555" i="7"/>
  <c r="O555" i="7"/>
  <c r="P555" i="7"/>
  <c r="B556" i="7"/>
  <c r="C556" i="7"/>
  <c r="D556" i="7"/>
  <c r="E556" i="7"/>
  <c r="F556" i="7"/>
  <c r="G556" i="7"/>
  <c r="H556" i="7"/>
  <c r="I556" i="7"/>
  <c r="J556" i="7"/>
  <c r="K556" i="7"/>
  <c r="M556" i="7"/>
  <c r="N556" i="7"/>
  <c r="O556" i="7"/>
  <c r="P556" i="7"/>
  <c r="B557" i="7"/>
  <c r="C557" i="7"/>
  <c r="D557" i="7"/>
  <c r="E557" i="7"/>
  <c r="F557" i="7"/>
  <c r="G557" i="7"/>
  <c r="H557" i="7"/>
  <c r="I557" i="7"/>
  <c r="J557" i="7"/>
  <c r="K557" i="7"/>
  <c r="M557" i="7"/>
  <c r="N557" i="7"/>
  <c r="O557" i="7"/>
  <c r="P557" i="7"/>
  <c r="B558" i="7"/>
  <c r="C558" i="7"/>
  <c r="D558" i="7"/>
  <c r="E558" i="7"/>
  <c r="F558" i="7"/>
  <c r="G558" i="7"/>
  <c r="H558" i="7"/>
  <c r="I558" i="7"/>
  <c r="J558" i="7"/>
  <c r="K558" i="7"/>
  <c r="M558" i="7"/>
  <c r="N558" i="7"/>
  <c r="O558" i="7"/>
  <c r="P558" i="7"/>
  <c r="B559" i="7"/>
  <c r="C559" i="7"/>
  <c r="D559" i="7"/>
  <c r="E559" i="7"/>
  <c r="F559" i="7"/>
  <c r="G559" i="7"/>
  <c r="H559" i="7"/>
  <c r="I559" i="7"/>
  <c r="J559" i="7"/>
  <c r="K559" i="7"/>
  <c r="M559" i="7"/>
  <c r="N559" i="7"/>
  <c r="O559" i="7"/>
  <c r="P559" i="7"/>
  <c r="B560" i="7"/>
  <c r="C560" i="7"/>
  <c r="D560" i="7"/>
  <c r="E560" i="7"/>
  <c r="F560" i="7"/>
  <c r="G560" i="7"/>
  <c r="H560" i="7"/>
  <c r="I560" i="7"/>
  <c r="J560" i="7"/>
  <c r="K560" i="7"/>
  <c r="M560" i="7"/>
  <c r="N560" i="7"/>
  <c r="O560" i="7"/>
  <c r="P560" i="7"/>
  <c r="B561" i="7"/>
  <c r="C561" i="7"/>
  <c r="D561" i="7"/>
  <c r="E561" i="7"/>
  <c r="F561" i="7"/>
  <c r="G561" i="7"/>
  <c r="H561" i="7"/>
  <c r="I561" i="7"/>
  <c r="J561" i="7"/>
  <c r="K561" i="7"/>
  <c r="M561" i="7"/>
  <c r="N561" i="7"/>
  <c r="O561" i="7"/>
  <c r="P561" i="7"/>
  <c r="B562" i="7"/>
  <c r="C562" i="7"/>
  <c r="D562" i="7"/>
  <c r="E562" i="7"/>
  <c r="F562" i="7"/>
  <c r="G562" i="7"/>
  <c r="H562" i="7"/>
  <c r="I562" i="7"/>
  <c r="J562" i="7"/>
  <c r="K562" i="7"/>
  <c r="M562" i="7"/>
  <c r="N562" i="7"/>
  <c r="O562" i="7"/>
  <c r="P562" i="7"/>
  <c r="B563" i="7"/>
  <c r="C563" i="7"/>
  <c r="D563" i="7"/>
  <c r="E563" i="7"/>
  <c r="F563" i="7"/>
  <c r="G563" i="7"/>
  <c r="H563" i="7"/>
  <c r="I563" i="7"/>
  <c r="J563" i="7"/>
  <c r="K563" i="7"/>
  <c r="M563" i="7"/>
  <c r="N563" i="7"/>
  <c r="O563" i="7"/>
  <c r="P563" i="7"/>
  <c r="B564" i="7"/>
  <c r="C564" i="7"/>
  <c r="D564" i="7"/>
  <c r="E564" i="7"/>
  <c r="F564" i="7"/>
  <c r="G564" i="7"/>
  <c r="H564" i="7"/>
  <c r="I564" i="7"/>
  <c r="J564" i="7"/>
  <c r="K564" i="7"/>
  <c r="M564" i="7"/>
  <c r="N564" i="7"/>
  <c r="O564" i="7"/>
  <c r="P564" i="7"/>
  <c r="B565" i="7"/>
  <c r="C565" i="7"/>
  <c r="D565" i="7"/>
  <c r="E565" i="7"/>
  <c r="F565" i="7"/>
  <c r="G565" i="7"/>
  <c r="H565" i="7"/>
  <c r="I565" i="7"/>
  <c r="J565" i="7"/>
  <c r="K565" i="7"/>
  <c r="M565" i="7"/>
  <c r="N565" i="7"/>
  <c r="O565" i="7"/>
  <c r="P565" i="7"/>
  <c r="B566" i="7"/>
  <c r="C566" i="7"/>
  <c r="D566" i="7"/>
  <c r="E566" i="7"/>
  <c r="F566" i="7"/>
  <c r="G566" i="7"/>
  <c r="H566" i="7"/>
  <c r="I566" i="7"/>
  <c r="J566" i="7"/>
  <c r="K566" i="7"/>
  <c r="M566" i="7"/>
  <c r="N566" i="7"/>
  <c r="O566" i="7"/>
  <c r="P566" i="7"/>
  <c r="B567" i="7"/>
  <c r="C567" i="7"/>
  <c r="D567" i="7"/>
  <c r="E567" i="7"/>
  <c r="F567" i="7"/>
  <c r="G567" i="7"/>
  <c r="H567" i="7"/>
  <c r="I567" i="7"/>
  <c r="J567" i="7"/>
  <c r="K567" i="7"/>
  <c r="M567" i="7"/>
  <c r="N567" i="7"/>
  <c r="O567" i="7"/>
  <c r="P567" i="7"/>
  <c r="B568" i="7"/>
  <c r="C568" i="7"/>
  <c r="D568" i="7"/>
  <c r="E568" i="7"/>
  <c r="F568" i="7"/>
  <c r="G568" i="7"/>
  <c r="H568" i="7"/>
  <c r="I568" i="7"/>
  <c r="J568" i="7"/>
  <c r="K568" i="7"/>
  <c r="M568" i="7"/>
  <c r="N568" i="7"/>
  <c r="O568" i="7"/>
  <c r="P568" i="7"/>
  <c r="B569" i="7"/>
  <c r="C569" i="7"/>
  <c r="D569" i="7"/>
  <c r="E569" i="7"/>
  <c r="F569" i="7"/>
  <c r="G569" i="7"/>
  <c r="H569" i="7"/>
  <c r="I569" i="7"/>
  <c r="J569" i="7"/>
  <c r="K569" i="7"/>
  <c r="M569" i="7"/>
  <c r="N569" i="7"/>
  <c r="O569" i="7"/>
  <c r="P569" i="7"/>
  <c r="B570" i="7"/>
  <c r="C570" i="7"/>
  <c r="D570" i="7"/>
  <c r="E570" i="7"/>
  <c r="F570" i="7"/>
  <c r="G570" i="7"/>
  <c r="H570" i="7"/>
  <c r="I570" i="7"/>
  <c r="J570" i="7"/>
  <c r="K570" i="7"/>
  <c r="M570" i="7"/>
  <c r="N570" i="7"/>
  <c r="O570" i="7"/>
  <c r="P570" i="7"/>
  <c r="B571" i="7"/>
  <c r="C571" i="7"/>
  <c r="D571" i="7"/>
  <c r="E571" i="7"/>
  <c r="F571" i="7"/>
  <c r="G571" i="7"/>
  <c r="H571" i="7"/>
  <c r="I571" i="7"/>
  <c r="J571" i="7"/>
  <c r="K571" i="7"/>
  <c r="M571" i="7"/>
  <c r="N571" i="7"/>
  <c r="O571" i="7"/>
  <c r="P571" i="7"/>
  <c r="B572" i="7"/>
  <c r="C572" i="7"/>
  <c r="D572" i="7"/>
  <c r="E572" i="7"/>
  <c r="F572" i="7"/>
  <c r="G572" i="7"/>
  <c r="H572" i="7"/>
  <c r="I572" i="7"/>
  <c r="J572" i="7"/>
  <c r="K572" i="7"/>
  <c r="M572" i="7"/>
  <c r="N572" i="7"/>
  <c r="O572" i="7"/>
  <c r="P572" i="7"/>
  <c r="B573" i="7"/>
  <c r="C573" i="7"/>
  <c r="D573" i="7"/>
  <c r="E573" i="7"/>
  <c r="F573" i="7"/>
  <c r="G573" i="7"/>
  <c r="H573" i="7"/>
  <c r="I573" i="7"/>
  <c r="J573" i="7"/>
  <c r="K573" i="7"/>
  <c r="M573" i="7"/>
  <c r="N573" i="7"/>
  <c r="O573" i="7"/>
  <c r="P573" i="7"/>
  <c r="B574" i="7"/>
  <c r="C574" i="7"/>
  <c r="D574" i="7"/>
  <c r="E574" i="7"/>
  <c r="F574" i="7"/>
  <c r="G574" i="7"/>
  <c r="H574" i="7"/>
  <c r="I574" i="7"/>
  <c r="J574" i="7"/>
  <c r="K574" i="7"/>
  <c r="M574" i="7"/>
  <c r="N574" i="7"/>
  <c r="O574" i="7"/>
  <c r="P574" i="7"/>
  <c r="B575" i="7"/>
  <c r="C575" i="7"/>
  <c r="D575" i="7"/>
  <c r="E575" i="7"/>
  <c r="F575" i="7"/>
  <c r="G575" i="7"/>
  <c r="H575" i="7"/>
  <c r="I575" i="7"/>
  <c r="J575" i="7"/>
  <c r="K575" i="7"/>
  <c r="M575" i="7"/>
  <c r="N575" i="7"/>
  <c r="O575" i="7"/>
  <c r="P575" i="7"/>
  <c r="B576" i="7"/>
  <c r="C576" i="7"/>
  <c r="D576" i="7"/>
  <c r="E576" i="7"/>
  <c r="F576" i="7"/>
  <c r="G576" i="7"/>
  <c r="H576" i="7"/>
  <c r="I576" i="7"/>
  <c r="J576" i="7"/>
  <c r="K576" i="7"/>
  <c r="M576" i="7"/>
  <c r="N576" i="7"/>
  <c r="O576" i="7"/>
  <c r="P576" i="7"/>
  <c r="B577" i="7"/>
  <c r="C577" i="7"/>
  <c r="D577" i="7"/>
  <c r="E577" i="7"/>
  <c r="F577" i="7"/>
  <c r="G577" i="7"/>
  <c r="H577" i="7"/>
  <c r="I577" i="7"/>
  <c r="J577" i="7"/>
  <c r="K577" i="7"/>
  <c r="M577" i="7"/>
  <c r="N577" i="7"/>
  <c r="O577" i="7"/>
  <c r="P577" i="7"/>
  <c r="B578" i="7"/>
  <c r="C578" i="7"/>
  <c r="D578" i="7"/>
  <c r="E578" i="7"/>
  <c r="F578" i="7"/>
  <c r="G578" i="7"/>
  <c r="H578" i="7"/>
  <c r="I578" i="7"/>
  <c r="J578" i="7"/>
  <c r="K578" i="7"/>
  <c r="M578" i="7"/>
  <c r="N578" i="7"/>
  <c r="O578" i="7"/>
  <c r="P578" i="7"/>
  <c r="B579" i="7"/>
  <c r="C579" i="7"/>
  <c r="D579" i="7"/>
  <c r="E579" i="7"/>
  <c r="F579" i="7"/>
  <c r="G579" i="7"/>
  <c r="H579" i="7"/>
  <c r="I579" i="7"/>
  <c r="J579" i="7"/>
  <c r="K579" i="7"/>
  <c r="M579" i="7"/>
  <c r="N579" i="7"/>
  <c r="O579" i="7"/>
  <c r="P579" i="7"/>
  <c r="B580" i="7"/>
  <c r="C580" i="7"/>
  <c r="D580" i="7"/>
  <c r="E580" i="7"/>
  <c r="F580" i="7"/>
  <c r="G580" i="7"/>
  <c r="H580" i="7"/>
  <c r="I580" i="7"/>
  <c r="J580" i="7"/>
  <c r="K580" i="7"/>
  <c r="M580" i="7"/>
  <c r="N580" i="7"/>
  <c r="O580" i="7"/>
  <c r="P580" i="7"/>
  <c r="B581" i="7"/>
  <c r="C581" i="7"/>
  <c r="D581" i="7"/>
  <c r="E581" i="7"/>
  <c r="F581" i="7"/>
  <c r="G581" i="7"/>
  <c r="H581" i="7"/>
  <c r="I581" i="7"/>
  <c r="J581" i="7"/>
  <c r="K581" i="7"/>
  <c r="M581" i="7"/>
  <c r="N581" i="7"/>
  <c r="O581" i="7"/>
  <c r="P581" i="7"/>
  <c r="B582" i="7"/>
  <c r="C582" i="7"/>
  <c r="D582" i="7"/>
  <c r="E582" i="7"/>
  <c r="F582" i="7"/>
  <c r="G582" i="7"/>
  <c r="H582" i="7"/>
  <c r="I582" i="7"/>
  <c r="J582" i="7"/>
  <c r="K582" i="7"/>
  <c r="M582" i="7"/>
  <c r="N582" i="7"/>
  <c r="O582" i="7"/>
  <c r="P582" i="7"/>
  <c r="B583" i="7"/>
  <c r="C583" i="7"/>
  <c r="D583" i="7"/>
  <c r="E583" i="7"/>
  <c r="F583" i="7"/>
  <c r="G583" i="7"/>
  <c r="H583" i="7"/>
  <c r="I583" i="7"/>
  <c r="J583" i="7"/>
  <c r="K583" i="7"/>
  <c r="M583" i="7"/>
  <c r="N583" i="7"/>
  <c r="O583" i="7"/>
  <c r="P583" i="7"/>
  <c r="B584" i="7"/>
  <c r="C584" i="7"/>
  <c r="D584" i="7"/>
  <c r="E584" i="7"/>
  <c r="F584" i="7"/>
  <c r="G584" i="7"/>
  <c r="H584" i="7"/>
  <c r="I584" i="7"/>
  <c r="J584" i="7"/>
  <c r="K584" i="7"/>
  <c r="M584" i="7"/>
  <c r="N584" i="7"/>
  <c r="O584" i="7"/>
  <c r="P584" i="7"/>
  <c r="B585" i="7"/>
  <c r="C585" i="7"/>
  <c r="D585" i="7"/>
  <c r="E585" i="7"/>
  <c r="F585" i="7"/>
  <c r="G585" i="7"/>
  <c r="H585" i="7"/>
  <c r="I585" i="7"/>
  <c r="J585" i="7"/>
  <c r="K585" i="7"/>
  <c r="M585" i="7"/>
  <c r="N585" i="7"/>
  <c r="O585" i="7"/>
  <c r="P585" i="7"/>
  <c r="B586" i="7"/>
  <c r="C586" i="7"/>
  <c r="D586" i="7"/>
  <c r="E586" i="7"/>
  <c r="F586" i="7"/>
  <c r="G586" i="7"/>
  <c r="H586" i="7"/>
  <c r="I586" i="7"/>
  <c r="J586" i="7"/>
  <c r="K586" i="7"/>
  <c r="M586" i="7"/>
  <c r="N586" i="7"/>
  <c r="O586" i="7"/>
  <c r="P586" i="7"/>
  <c r="B587" i="7"/>
  <c r="C587" i="7"/>
  <c r="D587" i="7"/>
  <c r="E587" i="7"/>
  <c r="F587" i="7"/>
  <c r="G587" i="7"/>
  <c r="H587" i="7"/>
  <c r="I587" i="7"/>
  <c r="J587" i="7"/>
  <c r="K587" i="7"/>
  <c r="M587" i="7"/>
  <c r="N587" i="7"/>
  <c r="O587" i="7"/>
  <c r="P587" i="7"/>
  <c r="B588" i="7"/>
  <c r="C588" i="7"/>
  <c r="D588" i="7"/>
  <c r="E588" i="7"/>
  <c r="F588" i="7"/>
  <c r="G588" i="7"/>
  <c r="H588" i="7"/>
  <c r="I588" i="7"/>
  <c r="J588" i="7"/>
  <c r="K588" i="7"/>
  <c r="M588" i="7"/>
  <c r="N588" i="7"/>
  <c r="O588" i="7"/>
  <c r="P588" i="7"/>
  <c r="B589" i="7"/>
  <c r="C589" i="7"/>
  <c r="D589" i="7"/>
  <c r="E589" i="7"/>
  <c r="F589" i="7"/>
  <c r="G589" i="7"/>
  <c r="H589" i="7"/>
  <c r="I589" i="7"/>
  <c r="J589" i="7"/>
  <c r="K589" i="7"/>
  <c r="M589" i="7"/>
  <c r="N589" i="7"/>
  <c r="O589" i="7"/>
  <c r="P589" i="7"/>
  <c r="B590" i="7"/>
  <c r="C590" i="7"/>
  <c r="D590" i="7"/>
  <c r="E590" i="7"/>
  <c r="F590" i="7"/>
  <c r="G590" i="7"/>
  <c r="H590" i="7"/>
  <c r="I590" i="7"/>
  <c r="J590" i="7"/>
  <c r="K590" i="7"/>
  <c r="M590" i="7"/>
  <c r="N590" i="7"/>
  <c r="O590" i="7"/>
  <c r="P590" i="7"/>
  <c r="B591" i="7"/>
  <c r="C591" i="7"/>
  <c r="D591" i="7"/>
  <c r="E591" i="7"/>
  <c r="F591" i="7"/>
  <c r="G591" i="7"/>
  <c r="H591" i="7"/>
  <c r="I591" i="7"/>
  <c r="J591" i="7"/>
  <c r="K591" i="7"/>
  <c r="M591" i="7"/>
  <c r="N591" i="7"/>
  <c r="O591" i="7"/>
  <c r="P591" i="7"/>
  <c r="B592" i="7"/>
  <c r="C592" i="7"/>
  <c r="D592" i="7"/>
  <c r="E592" i="7"/>
  <c r="F592" i="7"/>
  <c r="G592" i="7"/>
  <c r="H592" i="7"/>
  <c r="I592" i="7"/>
  <c r="J592" i="7"/>
  <c r="K592" i="7"/>
  <c r="M592" i="7"/>
  <c r="N592" i="7"/>
  <c r="O592" i="7"/>
  <c r="P592" i="7"/>
  <c r="B593" i="7"/>
  <c r="C593" i="7"/>
  <c r="D593" i="7"/>
  <c r="E593" i="7"/>
  <c r="F593" i="7"/>
  <c r="G593" i="7"/>
  <c r="H593" i="7"/>
  <c r="I593" i="7"/>
  <c r="J593" i="7"/>
  <c r="K593" i="7"/>
  <c r="M593" i="7"/>
  <c r="N593" i="7"/>
  <c r="O593" i="7"/>
  <c r="P593" i="7"/>
  <c r="B594" i="7"/>
  <c r="C594" i="7"/>
  <c r="D594" i="7"/>
  <c r="E594" i="7"/>
  <c r="F594" i="7"/>
  <c r="G594" i="7"/>
  <c r="H594" i="7"/>
  <c r="I594" i="7"/>
  <c r="J594" i="7"/>
  <c r="K594" i="7"/>
  <c r="M594" i="7"/>
  <c r="N594" i="7"/>
  <c r="O594" i="7"/>
  <c r="P594" i="7"/>
  <c r="B595" i="7"/>
  <c r="C595" i="7"/>
  <c r="D595" i="7"/>
  <c r="E595" i="7"/>
  <c r="F595" i="7"/>
  <c r="G595" i="7"/>
  <c r="H595" i="7"/>
  <c r="I595" i="7"/>
  <c r="J595" i="7"/>
  <c r="K595" i="7"/>
  <c r="M595" i="7"/>
  <c r="N595" i="7"/>
  <c r="O595" i="7"/>
  <c r="P595" i="7"/>
  <c r="B596" i="7"/>
  <c r="C596" i="7"/>
  <c r="D596" i="7"/>
  <c r="E596" i="7"/>
  <c r="F596" i="7"/>
  <c r="G596" i="7"/>
  <c r="H596" i="7"/>
  <c r="I596" i="7"/>
  <c r="J596" i="7"/>
  <c r="K596" i="7"/>
  <c r="M596" i="7"/>
  <c r="N596" i="7"/>
  <c r="O596" i="7"/>
  <c r="P596" i="7"/>
  <c r="B597" i="7"/>
  <c r="C597" i="7"/>
  <c r="D597" i="7"/>
  <c r="E597" i="7"/>
  <c r="F597" i="7"/>
  <c r="G597" i="7"/>
  <c r="H597" i="7"/>
  <c r="I597" i="7"/>
  <c r="J597" i="7"/>
  <c r="K597" i="7"/>
  <c r="M597" i="7"/>
  <c r="N597" i="7"/>
  <c r="O597" i="7"/>
  <c r="P597" i="7"/>
  <c r="B598" i="7"/>
  <c r="C598" i="7"/>
  <c r="D598" i="7"/>
  <c r="E598" i="7"/>
  <c r="F598" i="7"/>
  <c r="G598" i="7"/>
  <c r="H598" i="7"/>
  <c r="I598" i="7"/>
  <c r="J598" i="7"/>
  <c r="K598" i="7"/>
  <c r="M598" i="7"/>
  <c r="N598" i="7"/>
  <c r="O598" i="7"/>
  <c r="P598" i="7"/>
  <c r="B599" i="7"/>
  <c r="C599" i="7"/>
  <c r="D599" i="7"/>
  <c r="E599" i="7"/>
  <c r="F599" i="7"/>
  <c r="G599" i="7"/>
  <c r="H599" i="7"/>
  <c r="I599" i="7"/>
  <c r="J599" i="7"/>
  <c r="K599" i="7"/>
  <c r="M599" i="7"/>
  <c r="N599" i="7"/>
  <c r="O599" i="7"/>
  <c r="P599" i="7"/>
  <c r="B600" i="7"/>
  <c r="C600" i="7"/>
  <c r="D600" i="7"/>
  <c r="E600" i="7"/>
  <c r="F600" i="7"/>
  <c r="G600" i="7"/>
  <c r="H600" i="7"/>
  <c r="I600" i="7"/>
  <c r="J600" i="7"/>
  <c r="K600" i="7"/>
  <c r="M600" i="7"/>
  <c r="N600" i="7"/>
  <c r="O600" i="7"/>
  <c r="P600" i="7"/>
  <c r="B601" i="7"/>
  <c r="C601" i="7"/>
  <c r="D601" i="7"/>
  <c r="E601" i="7"/>
  <c r="F601" i="7"/>
  <c r="G601" i="7"/>
  <c r="H601" i="7"/>
  <c r="I601" i="7"/>
  <c r="J601" i="7"/>
  <c r="K601" i="7"/>
  <c r="M601" i="7"/>
  <c r="N601" i="7"/>
  <c r="O601" i="7"/>
  <c r="P601" i="7"/>
  <c r="B602" i="7"/>
  <c r="C602" i="7"/>
  <c r="D602" i="7"/>
  <c r="E602" i="7"/>
  <c r="F602" i="7"/>
  <c r="G602" i="7"/>
  <c r="H602" i="7"/>
  <c r="I602" i="7"/>
  <c r="J602" i="7"/>
  <c r="K602" i="7"/>
  <c r="M602" i="7"/>
  <c r="N602" i="7"/>
  <c r="O602" i="7"/>
  <c r="P602" i="7"/>
  <c r="B603" i="7"/>
  <c r="C603" i="7"/>
  <c r="D603" i="7"/>
  <c r="E603" i="7"/>
  <c r="F603" i="7"/>
  <c r="G603" i="7"/>
  <c r="H603" i="7"/>
  <c r="I603" i="7"/>
  <c r="J603" i="7"/>
  <c r="K603" i="7"/>
  <c r="M603" i="7"/>
  <c r="N603" i="7"/>
  <c r="O603" i="7"/>
  <c r="P603" i="7"/>
  <c r="G81" i="4" l="1"/>
  <c r="BM81" i="4"/>
  <c r="CB60" i="4"/>
  <c r="CB56" i="4"/>
  <c r="CB61" i="4"/>
  <c r="CB59" i="4"/>
  <c r="CB58" i="4"/>
  <c r="CB57" i="4"/>
  <c r="BS81" i="4"/>
  <c r="BK80" i="4"/>
  <c r="BR80" i="4"/>
  <c r="BW80" i="4"/>
  <c r="BX80" i="4"/>
  <c r="BY80" i="4"/>
  <c r="BZ80" i="4"/>
  <c r="G80" i="4" l="1"/>
  <c r="BM80" i="4"/>
  <c r="BS80" i="4"/>
  <c r="AC86" i="4"/>
  <c r="K86" i="4"/>
  <c r="T86" i="4"/>
  <c r="V86" i="4"/>
  <c r="W86" i="4"/>
  <c r="X86" i="4"/>
  <c r="Z86" i="4"/>
  <c r="AA86" i="4"/>
  <c r="AD86" i="4"/>
  <c r="AE86" i="4"/>
  <c r="CB81" i="4" l="1"/>
  <c r="CB80" i="4"/>
  <c r="BW65" i="4"/>
  <c r="BZ34" i="4"/>
  <c r="BZ65" i="4"/>
  <c r="BZ24" i="4"/>
  <c r="BZ82" i="4"/>
  <c r="BZ66" i="4"/>
  <c r="BZ53" i="4"/>
  <c r="BZ68" i="4"/>
  <c r="BZ67" i="4"/>
  <c r="BZ71" i="4"/>
  <c r="BZ72" i="4"/>
  <c r="BZ70" i="4"/>
  <c r="BZ74" i="4"/>
  <c r="BZ75" i="4"/>
  <c r="BZ63" i="4"/>
  <c r="BZ32" i="4"/>
  <c r="BZ51" i="4"/>
  <c r="BZ52" i="4"/>
  <c r="BZ73" i="4"/>
  <c r="BZ18" i="4"/>
  <c r="BZ29" i="4"/>
  <c r="BZ76" i="4"/>
  <c r="BZ83" i="4"/>
  <c r="BZ77" i="4"/>
  <c r="BZ79" i="4"/>
  <c r="BZ64" i="4"/>
  <c r="BZ28" i="4"/>
  <c r="BZ21" i="4"/>
  <c r="BZ41" i="4"/>
  <c r="BZ42" i="4"/>
  <c r="BZ43" i="4"/>
  <c r="BZ44" i="4"/>
  <c r="BY65" i="4"/>
  <c r="BY24" i="4"/>
  <c r="BY82" i="4"/>
  <c r="BY66" i="4"/>
  <c r="BY53" i="4"/>
  <c r="BY68" i="4"/>
  <c r="BY34" i="4"/>
  <c r="BY67" i="4"/>
  <c r="BY71" i="4"/>
  <c r="BY72" i="4"/>
  <c r="BY70" i="4"/>
  <c r="BY74" i="4"/>
  <c r="BY75" i="4"/>
  <c r="BY63" i="4"/>
  <c r="BY32" i="4"/>
  <c r="BY51" i="4"/>
  <c r="BY52" i="4"/>
  <c r="BY73" i="4"/>
  <c r="BY18" i="4"/>
  <c r="BY29" i="4"/>
  <c r="BY76" i="4"/>
  <c r="BY83" i="4"/>
  <c r="BY77" i="4"/>
  <c r="BY79" i="4"/>
  <c r="BY64" i="4"/>
  <c r="BY28" i="4"/>
  <c r="BY21" i="4"/>
  <c r="BY41" i="4"/>
  <c r="BY42" i="4"/>
  <c r="BY43" i="4"/>
  <c r="BY44" i="4"/>
  <c r="BX65" i="4"/>
  <c r="BX82" i="4"/>
  <c r="BX66" i="4"/>
  <c r="BX53" i="4"/>
  <c r="BX68" i="4"/>
  <c r="BX34" i="4"/>
  <c r="BX67" i="4"/>
  <c r="BX71" i="4"/>
  <c r="BX72" i="4"/>
  <c r="BX70" i="4"/>
  <c r="BX74" i="4"/>
  <c r="BX75" i="4"/>
  <c r="BX63" i="4"/>
  <c r="BX32" i="4"/>
  <c r="BX51" i="4"/>
  <c r="BX52" i="4"/>
  <c r="BX73" i="4"/>
  <c r="BX18" i="4"/>
  <c r="BX29" i="4"/>
  <c r="BX76" i="4"/>
  <c r="BX83" i="4"/>
  <c r="BX77" i="4"/>
  <c r="BX79" i="4"/>
  <c r="BX64" i="4"/>
  <c r="BX28" i="4"/>
  <c r="BX21" i="4"/>
  <c r="BX41" i="4"/>
  <c r="BX42" i="4"/>
  <c r="BX43" i="4"/>
  <c r="BX44" i="4"/>
  <c r="BW24" i="4"/>
  <c r="BW82" i="4"/>
  <c r="BW66" i="4"/>
  <c r="BW53" i="4"/>
  <c r="BW68" i="4"/>
  <c r="BW34" i="4"/>
  <c r="BW67" i="4"/>
  <c r="BW71" i="4"/>
  <c r="BW72" i="4"/>
  <c r="BW70" i="4"/>
  <c r="BW74" i="4"/>
  <c r="BW75" i="4"/>
  <c r="BW63" i="4"/>
  <c r="BW32" i="4"/>
  <c r="BW51" i="4"/>
  <c r="BW52" i="4"/>
  <c r="BW73" i="4"/>
  <c r="BW18" i="4"/>
  <c r="BW29" i="4"/>
  <c r="BW76" i="4"/>
  <c r="BW83" i="4"/>
  <c r="BW77" i="4"/>
  <c r="BW79" i="4"/>
  <c r="BW64" i="4"/>
  <c r="BW28" i="4"/>
  <c r="BW21" i="4"/>
  <c r="BW41" i="4"/>
  <c r="BW42" i="4"/>
  <c r="BW43" i="4"/>
  <c r="BW44" i="4"/>
  <c r="CB24" i="4" l="1"/>
  <c r="BR76" i="4"/>
  <c r="BK76" i="4"/>
  <c r="BK18" i="4"/>
  <c r="BR18" i="4"/>
  <c r="BK34" i="4"/>
  <c r="G34" i="4" l="1"/>
  <c r="BM34" i="4"/>
  <c r="G76" i="4"/>
  <c r="BM76" i="4"/>
  <c r="G18" i="4"/>
  <c r="BM18" i="4"/>
  <c r="BS18" i="4"/>
  <c r="CB18" i="4" s="1"/>
  <c r="BS34" i="4"/>
  <c r="CB34" i="4" s="1"/>
  <c r="BS76" i="4"/>
  <c r="CB76" i="4" s="1"/>
  <c r="A14" i="8"/>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B1" i="8"/>
  <c r="A53" i="8" l="1"/>
  <c r="A54" i="8" l="1"/>
  <c r="A55" i="8" l="1"/>
  <c r="A56" i="8" l="1"/>
  <c r="G36" i="7"/>
  <c r="G37" i="7"/>
  <c r="G38" i="7"/>
  <c r="G35" i="7"/>
  <c r="A57" i="8" l="1"/>
  <c r="A58" i="8" l="1"/>
  <c r="BK82" i="4"/>
  <c r="BK73" i="4"/>
  <c r="BR73" i="4"/>
  <c r="G82" i="4" l="1"/>
  <c r="BM82" i="4"/>
  <c r="G73" i="4"/>
  <c r="BM73" i="4"/>
  <c r="BS73" i="4"/>
  <c r="CB73" i="4" s="1"/>
  <c r="BS82" i="4"/>
  <c r="CB82" i="4" s="1"/>
  <c r="A59" i="8"/>
  <c r="BR65" i="4"/>
  <c r="BR66" i="4"/>
  <c r="BR53" i="4"/>
  <c r="BR68" i="4"/>
  <c r="BR67" i="4"/>
  <c r="BR71" i="4"/>
  <c r="BR72" i="4"/>
  <c r="BR70" i="4"/>
  <c r="BR74" i="4"/>
  <c r="BR75" i="4"/>
  <c r="BR63" i="4"/>
  <c r="BR32" i="4"/>
  <c r="BR51" i="4"/>
  <c r="BR52" i="4"/>
  <c r="BR29" i="4"/>
  <c r="BR83" i="4"/>
  <c r="BR77" i="4"/>
  <c r="BR79" i="4"/>
  <c r="BR64" i="4"/>
  <c r="BR28" i="4"/>
  <c r="BR21" i="4"/>
  <c r="BR41" i="4"/>
  <c r="BR42" i="4"/>
  <c r="BR43" i="4"/>
  <c r="BR44" i="4"/>
  <c r="BK65" i="4"/>
  <c r="G65" i="4" l="1"/>
  <c r="BM65" i="4"/>
  <c r="BS65" i="4"/>
  <c r="CB65" i="4" s="1"/>
  <c r="A60" i="8"/>
  <c r="BK28" i="4"/>
  <c r="BK74" i="4"/>
  <c r="BK75" i="4"/>
  <c r="BK29" i="4"/>
  <c r="BK42" i="4"/>
  <c r="BK70" i="4"/>
  <c r="BK41" i="4"/>
  <c r="BK79" i="4"/>
  <c r="BK64" i="4"/>
  <c r="BK52" i="4"/>
  <c r="BK83" i="4"/>
  <c r="BK43" i="4"/>
  <c r="BK44" i="4"/>
  <c r="BK21" i="4"/>
  <c r="BK68" i="4"/>
  <c r="BK53" i="4"/>
  <c r="BK51" i="4"/>
  <c r="BK63" i="4"/>
  <c r="BK32" i="4"/>
  <c r="BK67" i="4"/>
  <c r="BK66" i="4"/>
  <c r="BK72" i="4"/>
  <c r="BK71" i="4"/>
  <c r="G42" i="4" l="1"/>
  <c r="BM42" i="4"/>
  <c r="G67" i="4"/>
  <c r="BM67" i="4"/>
  <c r="G75" i="4"/>
  <c r="BM75" i="4"/>
  <c r="G44" i="4"/>
  <c r="BM44" i="4"/>
  <c r="G43" i="4"/>
  <c r="BM43" i="4"/>
  <c r="G52" i="4"/>
  <c r="BM52" i="4"/>
  <c r="G51" i="4"/>
  <c r="BM51" i="4"/>
  <c r="G64" i="4"/>
  <c r="BM64" i="4"/>
  <c r="G28" i="4"/>
  <c r="BM28" i="4"/>
  <c r="G74" i="4"/>
  <c r="BM74" i="4"/>
  <c r="G53" i="4"/>
  <c r="BM53" i="4"/>
  <c r="G79" i="4"/>
  <c r="BM79" i="4"/>
  <c r="G32" i="4"/>
  <c r="BM32" i="4"/>
  <c r="G83" i="4"/>
  <c r="BM83" i="4"/>
  <c r="G71" i="4"/>
  <c r="BM71" i="4"/>
  <c r="G68" i="4"/>
  <c r="BM68" i="4"/>
  <c r="G41" i="4"/>
  <c r="BM41" i="4"/>
  <c r="G66" i="4"/>
  <c r="BM66" i="4"/>
  <c r="G29" i="4"/>
  <c r="BM29" i="4"/>
  <c r="G63" i="4"/>
  <c r="BM63" i="4"/>
  <c r="G72" i="4"/>
  <c r="BM72" i="4"/>
  <c r="G21" i="4"/>
  <c r="BM21" i="4"/>
  <c r="G70" i="4"/>
  <c r="BM70" i="4"/>
  <c r="BK88" i="4"/>
  <c r="BK87" i="4"/>
  <c r="BS52" i="4"/>
  <c r="CB52" i="4" s="1"/>
  <c r="BS64" i="4"/>
  <c r="CB64" i="4" s="1"/>
  <c r="BS79" i="4"/>
  <c r="CB79" i="4" s="1"/>
  <c r="BS44" i="4"/>
  <c r="CB44" i="4" s="1"/>
  <c r="BS70" i="4"/>
  <c r="CB70" i="4" s="1"/>
  <c r="BS53" i="4"/>
  <c r="CB53" i="4" s="1"/>
  <c r="BS68" i="4"/>
  <c r="CB68" i="4" s="1"/>
  <c r="BS67" i="4"/>
  <c r="CB67" i="4" s="1"/>
  <c r="BS32" i="4"/>
  <c r="CB32" i="4" s="1"/>
  <c r="BS63" i="4"/>
  <c r="CB63" i="4" s="1"/>
  <c r="BS43" i="4"/>
  <c r="CB43" i="4" s="1"/>
  <c r="BS42" i="4"/>
  <c r="CB42" i="4" s="1"/>
  <c r="BS74" i="4"/>
  <c r="CB74" i="4" s="1"/>
  <c r="BS28" i="4"/>
  <c r="CB28" i="4" s="1"/>
  <c r="BS77" i="4"/>
  <c r="BS71" i="4"/>
  <c r="CB71" i="4" s="1"/>
  <c r="BS29" i="4"/>
  <c r="CB29" i="4" s="1"/>
  <c r="BS66" i="4"/>
  <c r="CB66" i="4" s="1"/>
  <c r="BS21" i="4"/>
  <c r="CB21" i="4" s="1"/>
  <c r="BS41" i="4"/>
  <c r="CB41" i="4" s="1"/>
  <c r="BS72" i="4"/>
  <c r="CB72" i="4" s="1"/>
  <c r="BS51" i="4"/>
  <c r="CB51" i="4" s="1"/>
  <c r="BS83" i="4"/>
  <c r="CB83" i="4" s="1"/>
  <c r="BS75" i="4"/>
  <c r="CB75" i="4" s="1"/>
  <c r="A61" i="8"/>
  <c r="G93" i="4" l="1"/>
  <c r="BM87" i="4"/>
  <c r="BM89" i="4"/>
  <c r="BM88" i="4"/>
  <c r="G94" i="4"/>
  <c r="G91" i="4"/>
  <c r="G92" i="4"/>
  <c r="G88" i="4"/>
  <c r="G90" i="4"/>
  <c r="G87" i="4"/>
  <c r="G89" i="4"/>
  <c r="CB77" i="4"/>
  <c r="CA33" i="4" s="1"/>
  <c r="A62" i="8"/>
  <c r="CA25" i="4" l="1"/>
  <c r="CA16" i="4"/>
  <c r="CA15" i="4"/>
  <c r="BM90" i="4"/>
  <c r="G95" i="4"/>
  <c r="CA27" i="4"/>
  <c r="CA55" i="4"/>
  <c r="CA17" i="4"/>
  <c r="CA31" i="4"/>
  <c r="CA23" i="4"/>
  <c r="CA20" i="4"/>
  <c r="CA22" i="4"/>
  <c r="CA19" i="4"/>
  <c r="CA26" i="4"/>
  <c r="CA30" i="4"/>
  <c r="CA35" i="4"/>
  <c r="CA62" i="4"/>
  <c r="CA39" i="4"/>
  <c r="CA36" i="4"/>
  <c r="CA38" i="4"/>
  <c r="CA37" i="4"/>
  <c r="CA40" i="4"/>
  <c r="CA45" i="4"/>
  <c r="CA69" i="4"/>
  <c r="CA84" i="4"/>
  <c r="CA47" i="4"/>
  <c r="CA42" i="4"/>
  <c r="CA44" i="4"/>
  <c r="CA76" i="4"/>
  <c r="CA21" i="4"/>
  <c r="CA79" i="4"/>
  <c r="CA29" i="4"/>
  <c r="CA60" i="4"/>
  <c r="CA50" i="4"/>
  <c r="CA65" i="4"/>
  <c r="CA80" i="4"/>
  <c r="CA83" i="4"/>
  <c r="CA52" i="4"/>
  <c r="CA32" i="4"/>
  <c r="CA56" i="4"/>
  <c r="CA49" i="4"/>
  <c r="CA51" i="4"/>
  <c r="CA41" i="4"/>
  <c r="CA57" i="4"/>
  <c r="CA48" i="4"/>
  <c r="CA18" i="4"/>
  <c r="CA81" i="4"/>
  <c r="CA67" i="4"/>
  <c r="CA68" i="4"/>
  <c r="CA72" i="4"/>
  <c r="CA58" i="4"/>
  <c r="CA46" i="4"/>
  <c r="CA64" i="4"/>
  <c r="CA53" i="4"/>
  <c r="CA77" i="4"/>
  <c r="CA70" i="4"/>
  <c r="CA59" i="4"/>
  <c r="CA34" i="4"/>
  <c r="CA63" i="4"/>
  <c r="CA28" i="4"/>
  <c r="CA71" i="4"/>
  <c r="CA61" i="4"/>
  <c r="CA73" i="4"/>
  <c r="CA24" i="4"/>
  <c r="CA43" i="4"/>
  <c r="CA78" i="4"/>
  <c r="CA82" i="4"/>
  <c r="CA74" i="4"/>
  <c r="CA75" i="4"/>
  <c r="CA66" i="4"/>
  <c r="CA54" i="4"/>
  <c r="A63" i="8"/>
  <c r="B13" i="8" l="1"/>
  <c r="C13" i="8" s="1" a="1"/>
  <c r="C13" i="8" s="1"/>
  <c r="B14" i="8"/>
  <c r="C14" i="8" s="1" a="1"/>
  <c r="C14" i="8" s="1"/>
  <c r="B54" i="8"/>
  <c r="C54" i="8" s="1" a="1"/>
  <c r="C54" i="8" s="1"/>
  <c r="B60" i="8"/>
  <c r="C60" i="8" s="1" a="1"/>
  <c r="C60" i="8" s="1"/>
  <c r="B39" i="8"/>
  <c r="C39" i="8" s="1" a="1"/>
  <c r="C39" i="8" s="1"/>
  <c r="B31" i="8"/>
  <c r="C31" i="8" s="1" a="1"/>
  <c r="C31" i="8" s="1"/>
  <c r="B29" i="8"/>
  <c r="C29" i="8" s="1" a="1"/>
  <c r="C29" i="8" s="1"/>
  <c r="B53" i="8"/>
  <c r="C53" i="8" s="1" a="1"/>
  <c r="C53" i="8" s="1"/>
  <c r="B33" i="8"/>
  <c r="C33" i="8" s="1" a="1"/>
  <c r="C33" i="8" s="1"/>
  <c r="B55" i="8"/>
  <c r="C55" i="8" s="1" a="1"/>
  <c r="C55" i="8" s="1"/>
  <c r="B43" i="8"/>
  <c r="C43" i="8" s="1" a="1"/>
  <c r="C43" i="8" s="1"/>
  <c r="B50" i="8"/>
  <c r="C50" i="8" s="1" a="1"/>
  <c r="C50" i="8" s="1"/>
  <c r="B56" i="8"/>
  <c r="C56" i="8" s="1" a="1"/>
  <c r="C56" i="8" s="1"/>
  <c r="B36" i="8"/>
  <c r="C36" i="8" s="1" a="1"/>
  <c r="C36" i="8" s="1"/>
  <c r="B22" i="8"/>
  <c r="C22" i="8" s="1" a="1"/>
  <c r="C22" i="8" s="1"/>
  <c r="B45" i="8"/>
  <c r="C45" i="8" s="1" a="1"/>
  <c r="C45" i="8" s="1"/>
  <c r="B19" i="8"/>
  <c r="C19" i="8" s="1" a="1"/>
  <c r="C19" i="8" s="1"/>
  <c r="B15" i="8"/>
  <c r="C15" i="8" s="1" a="1"/>
  <c r="C15" i="8" s="1"/>
  <c r="B49" i="8"/>
  <c r="C49" i="8" s="1" a="1"/>
  <c r="C49" i="8" s="1"/>
  <c r="B57" i="8"/>
  <c r="C57" i="8" s="1" a="1"/>
  <c r="C57" i="8" s="1"/>
  <c r="B27" i="8"/>
  <c r="C27" i="8" s="1" a="1"/>
  <c r="C27" i="8" s="1"/>
  <c r="B20" i="8"/>
  <c r="C20" i="8" s="1" a="1"/>
  <c r="C20" i="8" s="1"/>
  <c r="B35" i="8"/>
  <c r="C35" i="8" s="1" a="1"/>
  <c r="C35" i="8" s="1"/>
  <c r="B28" i="8"/>
  <c r="C28" i="8" s="1" a="1"/>
  <c r="C28" i="8" s="1"/>
  <c r="B24" i="8"/>
  <c r="C24" i="8" s="1" a="1"/>
  <c r="C24" i="8" s="1"/>
  <c r="B58" i="8"/>
  <c r="C58" i="8" s="1" a="1"/>
  <c r="C58" i="8" s="1"/>
  <c r="B41" i="8"/>
  <c r="C41" i="8" s="1" a="1"/>
  <c r="C41" i="8" s="1"/>
  <c r="B26" i="8"/>
  <c r="C26" i="8" s="1" a="1"/>
  <c r="C26" i="8" s="1"/>
  <c r="B47" i="8"/>
  <c r="C47" i="8" s="1" a="1"/>
  <c r="C47" i="8" s="1"/>
  <c r="B61" i="8"/>
  <c r="C61" i="8" s="1" a="1"/>
  <c r="C61" i="8" s="1"/>
  <c r="B23" i="8"/>
  <c r="C23" i="8" s="1" a="1"/>
  <c r="C23" i="8" s="1"/>
  <c r="B16" i="8"/>
  <c r="C16" i="8" s="1" a="1"/>
  <c r="C16" i="8" s="1"/>
  <c r="B21" i="8"/>
  <c r="C21" i="8" s="1" a="1"/>
  <c r="C21" i="8" s="1"/>
  <c r="B42" i="8"/>
  <c r="C42" i="8" s="1" a="1"/>
  <c r="C42" i="8" s="1"/>
  <c r="B59" i="8"/>
  <c r="C59" i="8" s="1" a="1"/>
  <c r="C59" i="8" s="1"/>
  <c r="B40" i="8"/>
  <c r="C40" i="8" s="1" a="1"/>
  <c r="C40" i="8" s="1"/>
  <c r="B18" i="8"/>
  <c r="C18" i="8" s="1" a="1"/>
  <c r="C18" i="8" s="1"/>
  <c r="B32" i="8"/>
  <c r="C32" i="8" s="1" a="1"/>
  <c r="C32" i="8" s="1"/>
  <c r="B25" i="8"/>
  <c r="C25" i="8" s="1" a="1"/>
  <c r="C25" i="8" s="1"/>
  <c r="B44" i="8"/>
  <c r="C44" i="8" s="1" a="1"/>
  <c r="C44" i="8" s="1"/>
  <c r="B34" i="8"/>
  <c r="C34" i="8" s="1" a="1"/>
  <c r="C34" i="8" s="1"/>
  <c r="B30" i="8"/>
  <c r="C30" i="8" s="1" a="1"/>
  <c r="C30" i="8" s="1"/>
  <c r="B46" i="8"/>
  <c r="C46" i="8" s="1" a="1"/>
  <c r="C46" i="8" s="1"/>
  <c r="B37" i="8"/>
  <c r="C37" i="8" s="1" a="1"/>
  <c r="C37" i="8" s="1"/>
  <c r="B62" i="8"/>
  <c r="C62" i="8" s="1" a="1"/>
  <c r="C62" i="8" s="1"/>
  <c r="B48" i="8"/>
  <c r="C48" i="8" s="1" a="1"/>
  <c r="C48" i="8" s="1"/>
  <c r="B51" i="8"/>
  <c r="C51" i="8" s="1" a="1"/>
  <c r="C51" i="8" s="1"/>
  <c r="B17" i="8"/>
  <c r="C17" i="8" s="1" a="1"/>
  <c r="C17" i="8" s="1"/>
  <c r="B38" i="8"/>
  <c r="C38" i="8" s="1" a="1"/>
  <c r="C38" i="8" s="1"/>
  <c r="B52" i="8"/>
  <c r="C52" i="8" s="1" a="1"/>
  <c r="C52" i="8" s="1"/>
  <c r="B63" i="8"/>
  <c r="C63" i="8" s="1" a="1"/>
  <c r="C63" i="8" s="1"/>
  <c r="A64" i="8"/>
  <c r="B64" i="8" l="1"/>
  <c r="C64" i="8" s="1" a="1"/>
  <c r="C64" i="8" s="1"/>
  <c r="A65" i="8"/>
  <c r="B65" i="8" l="1"/>
  <c r="C65" i="8" s="1" a="1"/>
  <c r="C65" i="8" s="1"/>
  <c r="A66" i="8"/>
  <c r="B66" i="8" l="1"/>
  <c r="C66" i="8" s="1" a="1"/>
  <c r="C66" i="8" s="1"/>
  <c r="A67" i="8"/>
  <c r="B67" i="8" l="1"/>
  <c r="C67" i="8" s="1" a="1"/>
  <c r="C67" i="8" s="1"/>
  <c r="A68" i="8"/>
  <c r="B68" i="8" l="1"/>
  <c r="C68" i="8" s="1" a="1"/>
  <c r="C68" i="8" s="1"/>
  <c r="A69" i="8"/>
  <c r="B69" i="8" l="1"/>
  <c r="C69" i="8" s="1" a="1"/>
  <c r="C69" i="8" s="1"/>
  <c r="A70" i="8"/>
  <c r="B70" i="8" l="1"/>
  <c r="C70" i="8" s="1" a="1"/>
  <c r="C70" i="8" s="1"/>
  <c r="A71" i="8"/>
  <c r="B71" i="8" l="1"/>
  <c r="C71" i="8" s="1" a="1"/>
  <c r="C71" i="8" s="1"/>
  <c r="A72" i="8"/>
  <c r="B72" i="8" l="1"/>
  <c r="C72" i="8" s="1" a="1"/>
  <c r="C72" i="8" s="1"/>
  <c r="A73" i="8"/>
  <c r="B73" i="8" l="1"/>
  <c r="C73" i="8" s="1" a="1"/>
  <c r="C73" i="8" s="1"/>
  <c r="A74" i="8"/>
  <c r="B74" i="8" l="1"/>
  <c r="C74" i="8" s="1" a="1"/>
  <c r="C74" i="8" s="1"/>
  <c r="A75" i="8"/>
  <c r="B75" i="8" l="1"/>
  <c r="C75" i="8" s="1" a="1"/>
  <c r="C75" i="8" s="1"/>
  <c r="A76" i="8"/>
  <c r="B76" i="8" l="1"/>
  <c r="C76" i="8" s="1" a="1"/>
  <c r="C76" i="8" s="1"/>
  <c r="D76" i="8" s="1"/>
  <c r="A77" i="8"/>
  <c r="B77" i="8" l="1"/>
  <c r="C77" i="8" s="1" a="1"/>
  <c r="C77" i="8" s="1"/>
  <c r="D77" i="8" s="1"/>
  <c r="A78" i="8"/>
  <c r="B78" i="8" l="1"/>
  <c r="C78" i="8" s="1" a="1"/>
  <c r="C78" i="8" s="1"/>
  <c r="D78" i="8" s="1"/>
  <c r="A79" i="8"/>
  <c r="B79" i="8" l="1"/>
  <c r="C79" i="8" s="1" a="1"/>
  <c r="C79" i="8" s="1"/>
  <c r="D79" i="8" s="1"/>
  <c r="A80" i="8"/>
  <c r="B80" i="8" l="1"/>
  <c r="C80" i="8" s="1" a="1"/>
  <c r="C80" i="8" s="1"/>
  <c r="D80" i="8" s="1"/>
  <c r="A81" i="8"/>
  <c r="B81" i="8" l="1"/>
  <c r="C81" i="8" s="1" a="1"/>
  <c r="C81" i="8" s="1"/>
  <c r="D81" i="8" s="1"/>
  <c r="A82" i="8"/>
  <c r="B82" i="8" l="1"/>
  <c r="C82" i="8" s="1" a="1"/>
  <c r="C82" i="8" s="1"/>
  <c r="D82" i="8" s="1"/>
  <c r="A83" i="8"/>
  <c r="F83" i="8" s="1" a="1"/>
  <c r="F83" i="8" s="1"/>
  <c r="B83" i="8" l="1"/>
  <c r="C83" i="8" s="1" a="1"/>
  <c r="C83" i="8" s="1"/>
  <c r="D83" i="8" s="1"/>
  <c r="A84" i="8"/>
  <c r="F84" i="8" s="1" a="1"/>
  <c r="F84" i="8" s="1"/>
  <c r="B84" i="8" l="1"/>
  <c r="C84" i="8" s="1" a="1"/>
  <c r="C84" i="8" s="1"/>
  <c r="D84" i="8" s="1"/>
  <c r="A85" i="8"/>
  <c r="F85" i="8" s="1" a="1"/>
  <c r="F85" i="8" s="1"/>
  <c r="B85" i="8" l="1"/>
  <c r="C85" i="8" s="1" a="1"/>
  <c r="C85" i="8" s="1"/>
  <c r="D85" i="8" s="1"/>
  <c r="A86" i="8"/>
  <c r="F86" i="8" s="1" a="1"/>
  <c r="F86" i="8" s="1"/>
  <c r="B86" i="8" l="1"/>
  <c r="C86" i="8" s="1" a="1"/>
  <c r="C86" i="8" s="1"/>
  <c r="D86" i="8" s="1"/>
  <c r="A87" i="8"/>
  <c r="F87" i="8" s="1" a="1"/>
  <c r="F87" i="8" s="1"/>
  <c r="B87" i="8" l="1"/>
  <c r="C87" i="8" s="1" a="1"/>
  <c r="C87" i="8" s="1"/>
  <c r="D87" i="8" s="1"/>
  <c r="A88" i="8"/>
  <c r="F88" i="8" s="1" a="1"/>
  <c r="F88" i="8" s="1"/>
  <c r="B88" i="8" l="1"/>
  <c r="C88" i="8" s="1" a="1"/>
  <c r="C88" i="8" s="1"/>
  <c r="D88" i="8" s="1"/>
  <c r="A89" i="8"/>
  <c r="F89" i="8" s="1" a="1"/>
  <c r="F89" i="8" s="1"/>
  <c r="B89" i="8" l="1"/>
  <c r="C89" i="8" s="1" a="1"/>
  <c r="C89" i="8" s="1"/>
  <c r="D89" i="8" s="1"/>
  <c r="A90" i="8"/>
  <c r="F90" i="8" s="1" a="1"/>
  <c r="F90" i="8" s="1"/>
  <c r="B90" i="8" l="1"/>
  <c r="C90" i="8" s="1" a="1"/>
  <c r="C90" i="8" s="1"/>
  <c r="D90" i="8" s="1"/>
  <c r="A91" i="8"/>
  <c r="F91" i="8" s="1" a="1"/>
  <c r="F91" i="8" s="1"/>
  <c r="B91" i="8" l="1"/>
  <c r="C91" i="8" s="1" a="1"/>
  <c r="C91" i="8" s="1"/>
  <c r="D91" i="8" s="1"/>
  <c r="A92" i="8"/>
  <c r="F92" i="8" s="1" a="1"/>
  <c r="F92" i="8" s="1"/>
  <c r="B92" i="8" l="1"/>
  <c r="C92" i="8" s="1" a="1"/>
  <c r="C92" i="8" s="1"/>
  <c r="D92" i="8" s="1"/>
  <c r="A93" i="8"/>
  <c r="F93" i="8" s="1" a="1"/>
  <c r="F93" i="8" s="1"/>
  <c r="B93" i="8" l="1"/>
  <c r="C93" i="8" s="1" a="1"/>
  <c r="C93" i="8" s="1"/>
  <c r="D93" i="8" s="1"/>
  <c r="A94" i="8"/>
  <c r="F94" i="8" s="1" a="1"/>
  <c r="F94" i="8" s="1"/>
  <c r="B94" i="8" l="1"/>
  <c r="C94" i="8" s="1" a="1"/>
  <c r="C94" i="8" s="1"/>
  <c r="D94" i="8" s="1"/>
  <c r="A95" i="8"/>
  <c r="F95" i="8" s="1" a="1"/>
  <c r="F95" i="8" s="1"/>
  <c r="B95" i="8" l="1"/>
  <c r="C95" i="8" s="1" a="1"/>
  <c r="C95" i="8" s="1"/>
  <c r="D95" i="8" s="1"/>
  <c r="A96" i="8"/>
  <c r="F96" i="8" s="1" a="1"/>
  <c r="F96" i="8" s="1"/>
  <c r="B96" i="8" l="1"/>
  <c r="C96" i="8" s="1" a="1"/>
  <c r="C96" i="8" s="1"/>
  <c r="D96" i="8" s="1"/>
  <c r="A97" i="8"/>
  <c r="F97" i="8" s="1" a="1"/>
  <c r="F97" i="8" s="1"/>
  <c r="B97" i="8" l="1"/>
  <c r="C97" i="8" s="1" a="1"/>
  <c r="C97" i="8" s="1"/>
  <c r="D97" i="8" s="1"/>
  <c r="A98" i="8"/>
  <c r="F98" i="8" s="1" a="1"/>
  <c r="F98" i="8" s="1"/>
  <c r="B98" i="8" l="1"/>
  <c r="C98" i="8" s="1" a="1"/>
  <c r="C98" i="8" s="1"/>
  <c r="D98" i="8" s="1"/>
  <c r="A99" i="8"/>
  <c r="F99" i="8" s="1" a="1"/>
  <c r="F99" i="8" s="1"/>
  <c r="B99" i="8" l="1"/>
  <c r="C99" i="8" s="1" a="1"/>
  <c r="C99" i="8" s="1"/>
  <c r="D99" i="8" s="1"/>
  <c r="A100" i="8"/>
  <c r="F100" i="8" s="1" a="1"/>
  <c r="F100" i="8" s="1"/>
  <c r="B100" i="8" l="1"/>
  <c r="C100" i="8" s="1" a="1"/>
  <c r="C100" i="8" s="1"/>
  <c r="D100" i="8" s="1"/>
  <c r="A101" i="8"/>
  <c r="F101" i="8" s="1" a="1"/>
  <c r="F101" i="8" s="1"/>
  <c r="B101" i="8" l="1"/>
  <c r="C101" i="8" s="1" a="1"/>
  <c r="C101" i="8" s="1"/>
  <c r="D101" i="8" s="1"/>
  <c r="A102" i="8"/>
  <c r="F102" i="8" s="1" a="1"/>
  <c r="F102" i="8" s="1"/>
  <c r="B102" i="8" l="1"/>
  <c r="C102" i="8" s="1" a="1"/>
  <c r="C102" i="8" s="1"/>
  <c r="D102" i="8" s="1"/>
  <c r="A103" i="8"/>
  <c r="F103" i="8" s="1" a="1"/>
  <c r="F103" i="8" s="1"/>
  <c r="B103" i="8" l="1"/>
  <c r="C103" i="8" s="1" a="1"/>
  <c r="C103" i="8" s="1"/>
  <c r="D103" i="8" s="1"/>
  <c r="A104" i="8"/>
  <c r="F104" i="8" s="1" a="1"/>
  <c r="F104" i="8" s="1"/>
  <c r="B104" i="8" l="1"/>
  <c r="C104" i="8" s="1" a="1"/>
  <c r="C104" i="8" s="1"/>
  <c r="D104" i="8" s="1"/>
  <c r="A105" i="8"/>
  <c r="F105" i="8" s="1" a="1"/>
  <c r="F105" i="8" s="1"/>
  <c r="B105" i="8" l="1"/>
  <c r="C105" i="8" s="1" a="1"/>
  <c r="C105" i="8" s="1"/>
  <c r="D105" i="8" s="1"/>
  <c r="A106" i="8"/>
  <c r="F106" i="8" s="1" a="1"/>
  <c r="F106" i="8" s="1"/>
  <c r="B106" i="8" l="1"/>
  <c r="C106" i="8" s="1" a="1"/>
  <c r="C106" i="8" s="1"/>
  <c r="D106" i="8" s="1"/>
  <c r="A107" i="8"/>
  <c r="F107" i="8" s="1" a="1"/>
  <c r="F107" i="8" s="1"/>
  <c r="B107" i="8" l="1"/>
  <c r="C107" i="8" s="1" a="1"/>
  <c r="C107" i="8" s="1"/>
  <c r="D107" i="8" s="1"/>
  <c r="A108" i="8"/>
  <c r="F108" i="8" s="1" a="1"/>
  <c r="F108" i="8" s="1"/>
  <c r="B108" i="8" l="1"/>
  <c r="C108" i="8" s="1" a="1"/>
  <c r="C108" i="8" s="1"/>
  <c r="D108" i="8" s="1"/>
  <c r="A109" i="8"/>
  <c r="F109" i="8" s="1" a="1"/>
  <c r="F109" i="8" s="1"/>
  <c r="B109" i="8" l="1"/>
  <c r="C109" i="8" s="1" a="1"/>
  <c r="C109" i="8" s="1"/>
  <c r="D109" i="8" s="1"/>
  <c r="A110" i="8"/>
  <c r="F110" i="8" s="1" a="1"/>
  <c r="F110" i="8" s="1"/>
  <c r="B110" i="8" l="1"/>
  <c r="C110" i="8" s="1" a="1"/>
  <c r="C110" i="8" s="1"/>
  <c r="D110" i="8" s="1"/>
  <c r="A111" i="8"/>
  <c r="F111" i="8" s="1" a="1"/>
  <c r="F111" i="8" s="1"/>
  <c r="B111" i="8" l="1"/>
  <c r="C111" i="8" s="1" a="1"/>
  <c r="C111" i="8" s="1"/>
  <c r="D111" i="8" s="1"/>
  <c r="A112" i="8"/>
  <c r="F112" i="8" s="1" a="1"/>
  <c r="F112" i="8" s="1"/>
  <c r="B112" i="8" l="1"/>
  <c r="C112" i="8" s="1" a="1"/>
  <c r="C112" i="8" s="1"/>
  <c r="D112" i="8" s="1"/>
  <c r="A113" i="8"/>
  <c r="F113" i="8" s="1" a="1"/>
  <c r="F113" i="8" s="1"/>
  <c r="B113" i="8" l="1"/>
  <c r="C113" i="8" s="1" a="1"/>
  <c r="C113" i="8" s="1"/>
  <c r="D113" i="8" s="1"/>
  <c r="A114" i="8"/>
  <c r="F114" i="8" s="1" a="1"/>
  <c r="F114" i="8" s="1"/>
  <c r="B114" i="8" l="1"/>
  <c r="C114" i="8" s="1" a="1"/>
  <c r="C114" i="8" s="1"/>
  <c r="D114" i="8" s="1"/>
  <c r="A115" i="8"/>
  <c r="F115" i="8" s="1" a="1"/>
  <c r="F115" i="8" s="1"/>
  <c r="B115" i="8" l="1"/>
  <c r="C115" i="8" s="1" a="1"/>
  <c r="C115" i="8" s="1"/>
  <c r="D115" i="8" s="1"/>
  <c r="A116" i="8"/>
  <c r="F116" i="8" s="1" a="1"/>
  <c r="F116" i="8" s="1"/>
  <c r="B116" i="8" l="1"/>
  <c r="C116" i="8" s="1" a="1"/>
  <c r="C116" i="8" s="1"/>
  <c r="D116" i="8" s="1"/>
  <c r="A117" i="8"/>
  <c r="F117" i="8" s="1" a="1"/>
  <c r="F117" i="8" s="1"/>
  <c r="B117" i="8" l="1"/>
  <c r="C117" i="8" s="1" a="1"/>
  <c r="C117" i="8" s="1"/>
  <c r="D117" i="8" s="1"/>
  <c r="A118" i="8"/>
  <c r="F118" i="8" s="1" a="1"/>
  <c r="F118" i="8" s="1"/>
  <c r="B118" i="8" l="1"/>
  <c r="C118" i="8" s="1" a="1"/>
  <c r="C118" i="8" s="1"/>
  <c r="D118" i="8" s="1"/>
  <c r="A119" i="8"/>
  <c r="F119" i="8" s="1" a="1"/>
  <c r="F119" i="8" s="1"/>
  <c r="B119" i="8" l="1"/>
  <c r="C119" i="8" s="1" a="1"/>
  <c r="C119" i="8" s="1"/>
  <c r="D119" i="8" s="1"/>
  <c r="A120" i="8"/>
  <c r="F120" i="8" s="1" a="1"/>
  <c r="F120" i="8" s="1"/>
  <c r="B120" i="8" l="1"/>
  <c r="C120" i="8" s="1" a="1"/>
  <c r="C120" i="8" s="1"/>
  <c r="D120" i="8" s="1"/>
  <c r="A121" i="8"/>
  <c r="F121" i="8" s="1" a="1"/>
  <c r="F121" i="8" s="1"/>
  <c r="B121" i="8" l="1"/>
  <c r="C121" i="8" s="1" a="1"/>
  <c r="C121" i="8" s="1"/>
  <c r="D121" i="8" s="1"/>
  <c r="A122" i="8"/>
  <c r="F122" i="8" s="1" a="1"/>
  <c r="F122" i="8" s="1"/>
  <c r="B122" i="8" l="1"/>
  <c r="C122" i="8" s="1" a="1"/>
  <c r="C122" i="8" s="1"/>
  <c r="D122" i="8" s="1"/>
  <c r="A123" i="8"/>
  <c r="F123" i="8" s="1" a="1"/>
  <c r="F123" i="8" s="1"/>
  <c r="B123" i="8" l="1"/>
  <c r="C123" i="8" s="1" a="1"/>
  <c r="C123" i="8" s="1"/>
  <c r="D123" i="8" s="1"/>
  <c r="A124" i="8"/>
  <c r="F124" i="8" s="1" a="1"/>
  <c r="F124" i="8" s="1"/>
  <c r="B124" i="8" l="1"/>
  <c r="C124" i="8" s="1" a="1"/>
  <c r="C124" i="8" s="1"/>
  <c r="D124" i="8" s="1"/>
  <c r="A125" i="8"/>
  <c r="F125" i="8" s="1" a="1"/>
  <c r="F125" i="8" s="1"/>
  <c r="B125" i="8" l="1"/>
  <c r="C125" i="8" s="1" a="1"/>
  <c r="C125" i="8" s="1"/>
  <c r="D125" i="8" s="1"/>
  <c r="A126" i="8"/>
  <c r="F126" i="8" s="1" a="1"/>
  <c r="F126" i="8" s="1"/>
  <c r="B126" i="8" l="1"/>
  <c r="C126" i="8" s="1" a="1"/>
  <c r="C126" i="8" s="1"/>
  <c r="D126" i="8" s="1"/>
  <c r="A127" i="8"/>
  <c r="F127" i="8" s="1" a="1"/>
  <c r="F127" i="8" s="1"/>
  <c r="B127" i="8" l="1"/>
  <c r="C127" i="8" s="1" a="1"/>
  <c r="C127" i="8" s="1"/>
  <c r="D127" i="8" s="1"/>
  <c r="A128" i="8"/>
  <c r="F128" i="8" s="1" a="1"/>
  <c r="F128" i="8" s="1"/>
  <c r="B128" i="8" l="1"/>
  <c r="C128" i="8" s="1" a="1"/>
  <c r="C128" i="8" s="1"/>
  <c r="D128" i="8" s="1"/>
  <c r="A129" i="8"/>
  <c r="F129" i="8" s="1" a="1"/>
  <c r="F129" i="8" s="1"/>
  <c r="B129" i="8" l="1"/>
  <c r="C129" i="8" s="1" a="1"/>
  <c r="C129" i="8" s="1"/>
  <c r="D129" i="8" s="1"/>
  <c r="A130" i="8"/>
  <c r="F130" i="8" s="1" a="1"/>
  <c r="F130" i="8" s="1"/>
  <c r="B130" i="8" l="1"/>
  <c r="C130" i="8" s="1" a="1"/>
  <c r="C130" i="8" s="1"/>
  <c r="D130" i="8" s="1"/>
  <c r="A131" i="8"/>
  <c r="F131" i="8" s="1" a="1"/>
  <c r="F131" i="8" s="1"/>
  <c r="B131" i="8" l="1"/>
  <c r="C131" i="8" s="1" a="1"/>
  <c r="C131" i="8" s="1"/>
  <c r="D131" i="8" s="1"/>
  <c r="A132" i="8"/>
  <c r="F132" i="8" s="1" a="1"/>
  <c r="F132" i="8" s="1"/>
  <c r="B132" i="8" l="1"/>
  <c r="C132" i="8" s="1" a="1"/>
  <c r="C132" i="8" s="1"/>
  <c r="D132" i="8" s="1"/>
  <c r="A133" i="8"/>
  <c r="F133" i="8" s="1" a="1"/>
  <c r="F133" i="8" s="1"/>
  <c r="B133" i="8" l="1"/>
  <c r="C133" i="8" s="1" a="1"/>
  <c r="C133" i="8" s="1"/>
  <c r="D133" i="8" s="1"/>
  <c r="A134" i="8"/>
  <c r="F134" i="8" s="1" a="1"/>
  <c r="F134" i="8" s="1"/>
  <c r="B134" i="8" l="1"/>
  <c r="C134" i="8" s="1" a="1"/>
  <c r="C134" i="8" s="1"/>
  <c r="D134" i="8" s="1"/>
  <c r="A135" i="8"/>
  <c r="F135" i="8" s="1" a="1"/>
  <c r="F135" i="8" s="1"/>
  <c r="B135" i="8" l="1"/>
  <c r="C135" i="8" s="1" a="1"/>
  <c r="C135" i="8" s="1"/>
  <c r="D135" i="8" s="1"/>
  <c r="A136" i="8"/>
  <c r="F136" i="8" s="1" a="1"/>
  <c r="F136" i="8" s="1"/>
  <c r="B136" i="8" l="1"/>
  <c r="C136" i="8" s="1" a="1"/>
  <c r="C136" i="8" s="1"/>
  <c r="D136" i="8" s="1"/>
  <c r="A137" i="8"/>
  <c r="F137" i="8" s="1" a="1"/>
  <c r="F137" i="8" s="1"/>
  <c r="B137" i="8" l="1"/>
  <c r="C137" i="8" s="1" a="1"/>
  <c r="C137" i="8" s="1"/>
  <c r="D137" i="8" s="1"/>
  <c r="A138" i="8"/>
  <c r="F138" i="8" s="1" a="1"/>
  <c r="F138" i="8" s="1"/>
  <c r="B138" i="8" l="1"/>
  <c r="C138" i="8" s="1" a="1"/>
  <c r="C138" i="8" s="1"/>
  <c r="D138" i="8" s="1"/>
  <c r="A139" i="8"/>
  <c r="F139" i="8" s="1" a="1"/>
  <c r="F139" i="8" s="1"/>
  <c r="B139" i="8" l="1"/>
  <c r="C139" i="8" s="1" a="1"/>
  <c r="C139" i="8" s="1"/>
  <c r="D139" i="8" s="1"/>
  <c r="A140" i="8"/>
  <c r="F140" i="8" s="1" a="1"/>
  <c r="F140" i="8" s="1"/>
  <c r="B140" i="8" l="1"/>
  <c r="C140" i="8" s="1" a="1"/>
  <c r="C140" i="8" s="1"/>
  <c r="D140" i="8" s="1"/>
  <c r="A141" i="8"/>
  <c r="F141" i="8" s="1" a="1"/>
  <c r="F141" i="8" s="1"/>
  <c r="B141" i="8" l="1"/>
  <c r="C141" i="8" s="1" a="1"/>
  <c r="C141" i="8" s="1"/>
  <c r="D141" i="8" s="1"/>
  <c r="A142" i="8"/>
  <c r="F142" i="8" s="1" a="1"/>
  <c r="F142" i="8" s="1"/>
  <c r="B142" i="8" l="1"/>
  <c r="C142" i="8" s="1" a="1"/>
  <c r="C142" i="8" s="1"/>
  <c r="D142" i="8" s="1"/>
  <c r="A143" i="8"/>
  <c r="F143" i="8" s="1" a="1"/>
  <c r="F143" i="8" s="1"/>
  <c r="B143" i="8" l="1"/>
  <c r="C143" i="8" s="1" a="1"/>
  <c r="C143" i="8" s="1"/>
  <c r="D143" i="8" s="1"/>
  <c r="A144" i="8"/>
  <c r="F144" i="8" s="1" a="1"/>
  <c r="F144" i="8" s="1"/>
  <c r="B144" i="8" l="1"/>
  <c r="C144" i="8" s="1" a="1"/>
  <c r="C144" i="8" s="1"/>
  <c r="D144" i="8" s="1"/>
  <c r="A145" i="8"/>
  <c r="F145" i="8" s="1" a="1"/>
  <c r="F145" i="8" s="1"/>
  <c r="B145" i="8" l="1"/>
  <c r="C145" i="8" s="1" a="1"/>
  <c r="C145" i="8" s="1"/>
  <c r="D145" i="8" s="1"/>
  <c r="A146" i="8"/>
  <c r="F146" i="8" s="1" a="1"/>
  <c r="F146" i="8" s="1"/>
  <c r="B146" i="8" l="1"/>
  <c r="C146" i="8" s="1" a="1"/>
  <c r="C146" i="8" s="1"/>
  <c r="D146" i="8" s="1"/>
  <c r="A147" i="8"/>
  <c r="F147" i="8" s="1" a="1"/>
  <c r="F147" i="8" s="1"/>
  <c r="B147" i="8" l="1"/>
  <c r="C147" i="8" s="1" a="1"/>
  <c r="C147" i="8" s="1"/>
  <c r="D147" i="8" s="1"/>
  <c r="A148" i="8"/>
  <c r="F148" i="8" s="1" a="1"/>
  <c r="F148" i="8" s="1"/>
  <c r="B148" i="8" l="1"/>
  <c r="C148" i="8" s="1" a="1"/>
  <c r="C148" i="8" s="1"/>
  <c r="D148" i="8" s="1"/>
  <c r="A149" i="8"/>
  <c r="F149" i="8" s="1" a="1"/>
  <c r="F149" i="8" s="1"/>
  <c r="B149" i="8" l="1"/>
  <c r="C149" i="8" s="1" a="1"/>
  <c r="C149" i="8" s="1"/>
  <c r="D149" i="8" s="1"/>
  <c r="A150" i="8"/>
  <c r="F150" i="8" s="1" a="1"/>
  <c r="F150" i="8" s="1"/>
  <c r="B150" i="8" l="1"/>
  <c r="C150" i="8" s="1" a="1"/>
  <c r="C150" i="8" s="1"/>
  <c r="D150" i="8" s="1"/>
  <c r="A151" i="8"/>
  <c r="F151" i="8" s="1" a="1"/>
  <c r="F151" i="8" s="1"/>
  <c r="B151" i="8" l="1"/>
  <c r="C151" i="8" s="1" a="1"/>
  <c r="C151" i="8" s="1"/>
  <c r="D151" i="8" s="1"/>
  <c r="A152" i="8"/>
  <c r="F152" i="8" s="1" a="1"/>
  <c r="F152" i="8" s="1"/>
  <c r="B152" i="8" l="1"/>
  <c r="C152" i="8" s="1" a="1"/>
  <c r="C152" i="8" s="1"/>
  <c r="D152" i="8" s="1"/>
  <c r="A153" i="8"/>
  <c r="F153" i="8" s="1" a="1"/>
  <c r="F153" i="8" s="1"/>
  <c r="B153" i="8" l="1"/>
  <c r="C153" i="8" s="1" a="1"/>
  <c r="C153" i="8" s="1"/>
  <c r="D153" i="8" s="1"/>
  <c r="A154" i="8"/>
  <c r="F154" i="8" s="1" a="1"/>
  <c r="F154" i="8" s="1"/>
  <c r="B154" i="8" l="1"/>
  <c r="C154" i="8" s="1" a="1"/>
  <c r="C154" i="8" s="1"/>
  <c r="D154" i="8" s="1"/>
  <c r="A155" i="8"/>
  <c r="F155" i="8" s="1" a="1"/>
  <c r="F155" i="8" s="1"/>
  <c r="B155" i="8" l="1"/>
  <c r="C155" i="8" s="1" a="1"/>
  <c r="C155" i="8" s="1"/>
  <c r="D155" i="8" s="1"/>
  <c r="A156" i="8"/>
  <c r="F156" i="8" s="1" a="1"/>
  <c r="F156" i="8" s="1"/>
  <c r="B156" i="8" l="1"/>
  <c r="C156" i="8" s="1" a="1"/>
  <c r="C156" i="8" s="1"/>
  <c r="D156" i="8" s="1"/>
  <c r="A157" i="8"/>
  <c r="F157" i="8" s="1" a="1"/>
  <c r="F157" i="8" s="1"/>
  <c r="B157" i="8" l="1"/>
  <c r="C157" i="8" s="1" a="1"/>
  <c r="C157" i="8" s="1"/>
  <c r="D157" i="8" s="1"/>
  <c r="A158" i="8"/>
  <c r="F158" i="8" s="1" a="1"/>
  <c r="F158" i="8" s="1"/>
  <c r="B158" i="8" l="1"/>
  <c r="C158" i="8" s="1" a="1"/>
  <c r="C158" i="8" s="1"/>
  <c r="D158" i="8" s="1"/>
  <c r="A159" i="8"/>
  <c r="F159" i="8" s="1" a="1"/>
  <c r="F159" i="8" s="1"/>
  <c r="B159" i="8" l="1"/>
  <c r="C159" i="8" s="1" a="1"/>
  <c r="C159" i="8" s="1"/>
  <c r="D159" i="8" s="1"/>
  <c r="A160" i="8"/>
  <c r="F160" i="8" s="1" a="1"/>
  <c r="F160" i="8" s="1"/>
  <c r="B160" i="8" l="1"/>
  <c r="C160" i="8" s="1" a="1"/>
  <c r="C160" i="8" s="1"/>
  <c r="D160" i="8" s="1"/>
  <c r="A161" i="8"/>
  <c r="F161" i="8" s="1" a="1"/>
  <c r="F161" i="8" s="1"/>
  <c r="B161" i="8" l="1"/>
  <c r="C161" i="8" s="1" a="1"/>
  <c r="C161" i="8" s="1"/>
  <c r="D161" i="8" s="1"/>
  <c r="A162" i="8"/>
  <c r="F162" i="8" s="1" a="1"/>
  <c r="F162" i="8" s="1"/>
  <c r="B162" i="8" l="1"/>
  <c r="C162" i="8" s="1" a="1"/>
  <c r="C162" i="8" s="1"/>
  <c r="D162" i="8" s="1"/>
  <c r="A163" i="8"/>
  <c r="F163" i="8" s="1" a="1"/>
  <c r="F163" i="8" s="1"/>
  <c r="B163" i="8" l="1"/>
  <c r="C163" i="8" s="1" a="1"/>
  <c r="C163" i="8" s="1"/>
  <c r="D163" i="8" s="1"/>
  <c r="A164" i="8"/>
  <c r="F164" i="8" s="1" a="1"/>
  <c r="F164" i="8" s="1"/>
  <c r="B164" i="8" l="1"/>
  <c r="C164" i="8" s="1" a="1"/>
  <c r="C164" i="8" s="1"/>
  <c r="D164" i="8" s="1"/>
  <c r="A165" i="8"/>
  <c r="F165" i="8" s="1" a="1"/>
  <c r="F165" i="8" s="1"/>
  <c r="B165" i="8" l="1"/>
  <c r="C165" i="8" s="1" a="1"/>
  <c r="C165" i="8" s="1"/>
  <c r="D165" i="8" s="1"/>
  <c r="A166" i="8"/>
  <c r="F166" i="8" s="1" a="1"/>
  <c r="F166" i="8" s="1"/>
  <c r="B166" i="8" l="1"/>
  <c r="C166" i="8" s="1" a="1"/>
  <c r="C166" i="8" s="1"/>
  <c r="D166" i="8" s="1"/>
  <c r="A167" i="8"/>
  <c r="F167" i="8" s="1" a="1"/>
  <c r="F167" i="8" s="1"/>
  <c r="B167" i="8" l="1"/>
  <c r="C167" i="8" s="1" a="1"/>
  <c r="C167" i="8" s="1"/>
  <c r="D167" i="8" s="1"/>
  <c r="A168" i="8"/>
  <c r="F168" i="8" s="1" a="1"/>
  <c r="F168" i="8" s="1"/>
  <c r="B168" i="8" l="1"/>
  <c r="C168" i="8" s="1" a="1"/>
  <c r="C168" i="8" s="1"/>
  <c r="D168" i="8" s="1"/>
  <c r="A169" i="8"/>
  <c r="F169" i="8" s="1" a="1"/>
  <c r="F169" i="8" s="1"/>
  <c r="B169" i="8" l="1"/>
  <c r="C169" i="8" s="1" a="1"/>
  <c r="C169" i="8" s="1"/>
  <c r="D169" i="8" s="1"/>
  <c r="A170" i="8"/>
  <c r="F170" i="8" s="1" a="1"/>
  <c r="F170" i="8" s="1"/>
  <c r="B170" i="8" l="1"/>
  <c r="C170" i="8" s="1" a="1"/>
  <c r="C170" i="8" s="1"/>
  <c r="D170" i="8" s="1"/>
  <c r="A171" i="8"/>
  <c r="F171" i="8" s="1" a="1"/>
  <c r="F171" i="8" s="1"/>
  <c r="B171" i="8" l="1"/>
  <c r="C171" i="8" s="1" a="1"/>
  <c r="C171" i="8" s="1"/>
  <c r="D171" i="8" s="1"/>
  <c r="A172" i="8"/>
  <c r="F172" i="8" s="1" a="1"/>
  <c r="F172" i="8" s="1"/>
  <c r="B172" i="8" l="1"/>
  <c r="C172" i="8" s="1" a="1"/>
  <c r="C172" i="8" s="1"/>
  <c r="D172" i="8" s="1"/>
  <c r="A173" i="8"/>
  <c r="F173" i="8" s="1" a="1"/>
  <c r="F173" i="8" s="1"/>
  <c r="B173" i="8" l="1"/>
  <c r="C173" i="8" s="1" a="1"/>
  <c r="C173" i="8" s="1"/>
  <c r="D173" i="8" s="1"/>
  <c r="A174" i="8"/>
  <c r="F174" i="8" s="1" a="1"/>
  <c r="F174" i="8" s="1"/>
  <c r="B174" i="8" l="1"/>
  <c r="C174" i="8" s="1" a="1"/>
  <c r="C174" i="8" s="1"/>
  <c r="D174" i="8" s="1"/>
  <c r="A175" i="8"/>
  <c r="F175" i="8" s="1" a="1"/>
  <c r="F175" i="8" s="1"/>
  <c r="B175" i="8" l="1"/>
  <c r="C175" i="8" s="1" a="1"/>
  <c r="C175" i="8" s="1"/>
  <c r="D175" i="8" s="1"/>
  <c r="A176" i="8"/>
  <c r="F176" i="8" s="1" a="1"/>
  <c r="F176" i="8" s="1"/>
  <c r="B176" i="8" l="1"/>
  <c r="C176" i="8" s="1" a="1"/>
  <c r="C176" i="8" s="1"/>
  <c r="D176" i="8" s="1"/>
  <c r="A177" i="8"/>
  <c r="F177" i="8" s="1" a="1"/>
  <c r="F177" i="8" s="1"/>
  <c r="B177" i="8" l="1"/>
  <c r="C177" i="8" s="1" a="1"/>
  <c r="C177" i="8" s="1"/>
  <c r="D177" i="8" s="1"/>
  <c r="A178" i="8"/>
  <c r="F178" i="8" s="1" a="1"/>
  <c r="F178" i="8" s="1"/>
  <c r="B178" i="8" l="1"/>
  <c r="C178" i="8" s="1" a="1"/>
  <c r="C178" i="8" s="1"/>
  <c r="D178" i="8" s="1"/>
  <c r="A179" i="8"/>
  <c r="F179" i="8" s="1" a="1"/>
  <c r="F179" i="8" s="1"/>
  <c r="B179" i="8" l="1"/>
  <c r="C179" i="8" s="1" a="1"/>
  <c r="C179" i="8" s="1"/>
  <c r="D179" i="8" s="1"/>
  <c r="A180" i="8"/>
  <c r="F180" i="8" s="1" a="1"/>
  <c r="F180" i="8" s="1"/>
  <c r="B180" i="8" l="1"/>
  <c r="C180" i="8" s="1" a="1"/>
  <c r="C180" i="8" s="1"/>
  <c r="D180" i="8" s="1"/>
  <c r="A181" i="8"/>
  <c r="F181" i="8" s="1" a="1"/>
  <c r="F181" i="8" s="1"/>
  <c r="B181" i="8" l="1"/>
  <c r="C181" i="8" s="1" a="1"/>
  <c r="C181" i="8" s="1"/>
  <c r="D181" i="8" s="1"/>
  <c r="A182" i="8"/>
  <c r="F182" i="8" s="1" a="1"/>
  <c r="F182" i="8" s="1"/>
  <c r="B182" i="8" l="1"/>
  <c r="C182" i="8" s="1" a="1"/>
  <c r="C182" i="8" s="1"/>
  <c r="D182" i="8" s="1"/>
  <c r="A183" i="8"/>
  <c r="F183" i="8" s="1" a="1"/>
  <c r="F183" i="8" s="1"/>
  <c r="B183" i="8" l="1"/>
  <c r="C183" i="8" s="1" a="1"/>
  <c r="C183" i="8" s="1"/>
  <c r="D183" i="8" s="1"/>
  <c r="A184" i="8"/>
  <c r="F184" i="8" s="1" a="1"/>
  <c r="F184" i="8" s="1"/>
  <c r="B184" i="8" l="1"/>
  <c r="C184" i="8" s="1" a="1"/>
  <c r="C184" i="8" s="1"/>
  <c r="D184" i="8" s="1"/>
  <c r="A185" i="8"/>
  <c r="F185" i="8" s="1" a="1"/>
  <c r="F185" i="8" s="1"/>
  <c r="B185" i="8" l="1"/>
  <c r="C185" i="8" s="1" a="1"/>
  <c r="C185" i="8" s="1"/>
  <c r="D185" i="8" s="1"/>
  <c r="A186" i="8"/>
  <c r="F186" i="8" s="1" a="1"/>
  <c r="F186" i="8" s="1"/>
  <c r="B186" i="8" l="1"/>
  <c r="C186" i="8" s="1" a="1"/>
  <c r="C186" i="8" s="1"/>
  <c r="D186" i="8" s="1"/>
  <c r="A187" i="8"/>
  <c r="F187" i="8" s="1" a="1"/>
  <c r="F187" i="8" s="1"/>
  <c r="B187" i="8" l="1"/>
  <c r="C187" i="8" s="1" a="1"/>
  <c r="C187" i="8" s="1"/>
  <c r="D187" i="8" s="1"/>
  <c r="A188" i="8"/>
  <c r="F188" i="8" s="1" a="1"/>
  <c r="F188" i="8" s="1"/>
  <c r="B188" i="8" l="1"/>
  <c r="C188" i="8" s="1" a="1"/>
  <c r="C188" i="8" s="1"/>
  <c r="D188" i="8" s="1"/>
  <c r="A189" i="8"/>
  <c r="F189" i="8" s="1" a="1"/>
  <c r="F189" i="8" s="1"/>
  <c r="B189" i="8" l="1"/>
  <c r="C189" i="8" s="1" a="1"/>
  <c r="C189" i="8" s="1"/>
  <c r="D189" i="8" s="1"/>
  <c r="A190" i="8"/>
  <c r="F190" i="8" s="1" a="1"/>
  <c r="F190" i="8" s="1"/>
  <c r="B190" i="8" l="1"/>
  <c r="C190" i="8" s="1" a="1"/>
  <c r="C190" i="8" s="1"/>
  <c r="D190" i="8" s="1"/>
  <c r="A191" i="8"/>
  <c r="F191" i="8" s="1" a="1"/>
  <c r="F191" i="8" s="1"/>
  <c r="B191" i="8" l="1"/>
  <c r="C191" i="8" s="1" a="1"/>
  <c r="C191" i="8" s="1"/>
  <c r="D191" i="8" s="1"/>
  <c r="A192" i="8"/>
  <c r="F192" i="8" s="1" a="1"/>
  <c r="F192" i="8" s="1"/>
  <c r="B192" i="8" l="1"/>
  <c r="C192" i="8" s="1" a="1"/>
  <c r="C192" i="8" s="1"/>
  <c r="D192" i="8" s="1"/>
  <c r="A193" i="8"/>
  <c r="F193" i="8" s="1" a="1"/>
  <c r="F193" i="8" s="1"/>
  <c r="B193" i="8" l="1"/>
  <c r="C193" i="8" s="1" a="1"/>
  <c r="C193" i="8" s="1"/>
  <c r="D193" i="8" s="1"/>
  <c r="A194" i="8"/>
  <c r="F194" i="8" s="1" a="1"/>
  <c r="F194" i="8" s="1"/>
  <c r="B194" i="8" l="1"/>
  <c r="C194" i="8" s="1" a="1"/>
  <c r="C194" i="8" s="1"/>
  <c r="D194" i="8" s="1"/>
  <c r="A195" i="8"/>
  <c r="F195" i="8" s="1" a="1"/>
  <c r="F195" i="8" s="1"/>
  <c r="B195" i="8" l="1"/>
  <c r="C195" i="8" s="1" a="1"/>
  <c r="C195" i="8" s="1"/>
  <c r="D195" i="8" s="1"/>
  <c r="A196" i="8"/>
  <c r="F196" i="8" s="1" a="1"/>
  <c r="F196" i="8" s="1"/>
  <c r="B196" i="8" l="1"/>
  <c r="C196" i="8" s="1" a="1"/>
  <c r="C196" i="8" s="1"/>
  <c r="D196" i="8" s="1"/>
  <c r="A197" i="8"/>
  <c r="F197" i="8" s="1" a="1"/>
  <c r="F197" i="8" s="1"/>
  <c r="B197" i="8" l="1"/>
  <c r="C197" i="8" s="1" a="1"/>
  <c r="C197" i="8" s="1"/>
  <c r="D197" i="8" s="1"/>
  <c r="A198" i="8"/>
  <c r="F198" i="8" s="1" a="1"/>
  <c r="F198" i="8" s="1"/>
  <c r="B198" i="8" l="1"/>
  <c r="C198" i="8" s="1" a="1"/>
  <c r="C198" i="8" s="1"/>
  <c r="D198" i="8" s="1"/>
  <c r="A199" i="8"/>
  <c r="F199" i="8" s="1" a="1"/>
  <c r="F199" i="8" s="1"/>
  <c r="B199" i="8" l="1"/>
  <c r="C199" i="8" s="1" a="1"/>
  <c r="C199" i="8" s="1"/>
  <c r="D199" i="8" s="1"/>
  <c r="A200" i="8"/>
  <c r="F200" i="8" s="1" a="1"/>
  <c r="F200" i="8" s="1"/>
  <c r="B200" i="8" l="1"/>
  <c r="C200" i="8" s="1" a="1"/>
  <c r="C200" i="8" s="1"/>
  <c r="D200" i="8" s="1"/>
  <c r="A201" i="8"/>
  <c r="F201" i="8" s="1" a="1"/>
  <c r="F201" i="8" s="1"/>
  <c r="B201" i="8" l="1"/>
  <c r="C201" i="8" s="1" a="1"/>
  <c r="C201" i="8" s="1"/>
  <c r="D201" i="8" s="1"/>
  <c r="A202" i="8"/>
  <c r="F202" i="8" s="1" a="1"/>
  <c r="F202" i="8" s="1"/>
  <c r="B202" i="8" l="1"/>
  <c r="C202" i="8" s="1" a="1"/>
  <c r="C202" i="8" s="1"/>
  <c r="D202" i="8" s="1"/>
  <c r="A203" i="8"/>
  <c r="F203" i="8" s="1" a="1"/>
  <c r="F203" i="8" s="1"/>
  <c r="B203" i="8" l="1"/>
  <c r="C203" i="8" s="1" a="1"/>
  <c r="C203" i="8" s="1"/>
  <c r="D203" i="8" s="1"/>
  <c r="A204" i="8"/>
  <c r="F204" i="8" s="1" a="1"/>
  <c r="F204" i="8" s="1"/>
  <c r="B204" i="8" l="1"/>
  <c r="C204" i="8" s="1" a="1"/>
  <c r="C204" i="8" s="1"/>
  <c r="D204" i="8" s="1"/>
  <c r="A205" i="8"/>
  <c r="F205" i="8" s="1" a="1"/>
  <c r="F205" i="8" s="1"/>
  <c r="B205" i="8" l="1"/>
  <c r="C205" i="8" s="1" a="1"/>
  <c r="C205" i="8" s="1"/>
  <c r="D205" i="8" s="1"/>
  <c r="A206" i="8"/>
  <c r="F206" i="8" s="1" a="1"/>
  <c r="F206" i="8" s="1"/>
  <c r="B206" i="8" l="1"/>
  <c r="C206" i="8" s="1" a="1"/>
  <c r="C206" i="8" s="1"/>
  <c r="D206" i="8" s="1"/>
  <c r="A207" i="8"/>
  <c r="F207" i="8" s="1" a="1"/>
  <c r="F207" i="8" s="1"/>
  <c r="B207" i="8" l="1"/>
  <c r="C207" i="8" s="1" a="1"/>
  <c r="C207" i="8" s="1"/>
  <c r="D207" i="8" s="1"/>
  <c r="A208" i="8"/>
  <c r="F208" i="8" s="1" a="1"/>
  <c r="F208" i="8" s="1"/>
  <c r="B208" i="8" l="1"/>
  <c r="C208" i="8" s="1" a="1"/>
  <c r="C208" i="8" s="1"/>
  <c r="D208" i="8" s="1"/>
  <c r="A209" i="8"/>
  <c r="F209" i="8" s="1" a="1"/>
  <c r="F209" i="8" s="1"/>
  <c r="B209" i="8" l="1"/>
  <c r="C209" i="8" s="1" a="1"/>
  <c r="C209" i="8" s="1"/>
  <c r="D209" i="8" s="1"/>
  <c r="A210" i="8"/>
  <c r="F210" i="8" s="1" a="1"/>
  <c r="F210" i="8" s="1"/>
  <c r="B210" i="8" l="1"/>
  <c r="C210" i="8" s="1" a="1"/>
  <c r="C210" i="8" s="1"/>
  <c r="D210" i="8" s="1"/>
  <c r="A211" i="8"/>
  <c r="F211" i="8" s="1" a="1"/>
  <c r="F211" i="8" s="1"/>
  <c r="B211" i="8" l="1"/>
  <c r="C211" i="8" s="1" a="1"/>
  <c r="C211" i="8" s="1"/>
  <c r="D211" i="8" s="1"/>
  <c r="A212" i="8"/>
  <c r="F212" i="8" s="1" a="1"/>
  <c r="F212" i="8" s="1"/>
  <c r="B212" i="8" l="1"/>
  <c r="C212" i="8" s="1" a="1"/>
  <c r="C212" i="8" s="1"/>
  <c r="D212" i="8" s="1"/>
  <c r="A213" i="8"/>
  <c r="F213" i="8" s="1" a="1"/>
  <c r="F213" i="8" s="1"/>
  <c r="B213" i="8" l="1"/>
  <c r="C213" i="8" s="1" a="1"/>
  <c r="C213" i="8" s="1"/>
  <c r="D213" i="8" s="1"/>
  <c r="A214" i="8"/>
  <c r="F214" i="8" s="1" a="1"/>
  <c r="F214" i="8" s="1"/>
  <c r="B214" i="8" l="1"/>
  <c r="C214" i="8" s="1" a="1"/>
  <c r="C214" i="8" s="1"/>
  <c r="D214" i="8" s="1"/>
  <c r="A215" i="8"/>
  <c r="F215" i="8" s="1" a="1"/>
  <c r="F215" i="8" s="1"/>
  <c r="B215" i="8" l="1"/>
  <c r="C215" i="8" s="1" a="1"/>
  <c r="C215" i="8" s="1"/>
  <c r="D215" i="8" s="1"/>
  <c r="A216" i="8"/>
  <c r="F216" i="8" s="1" a="1"/>
  <c r="F216" i="8" s="1"/>
  <c r="B216" i="8" l="1"/>
  <c r="C216" i="8" s="1" a="1"/>
  <c r="C216" i="8" s="1"/>
  <c r="D216" i="8" s="1"/>
  <c r="A217" i="8"/>
  <c r="F217" i="8" s="1" a="1"/>
  <c r="F217" i="8" s="1"/>
  <c r="B217" i="8" l="1"/>
  <c r="C217" i="8" s="1" a="1"/>
  <c r="C217" i="8" s="1"/>
  <c r="D217" i="8" s="1"/>
  <c r="A218" i="8"/>
  <c r="F218" i="8" s="1" a="1"/>
  <c r="F218" i="8" s="1"/>
  <c r="B218" i="8" l="1"/>
  <c r="C218" i="8" s="1" a="1"/>
  <c r="C218" i="8" s="1"/>
  <c r="D218" i="8" s="1"/>
  <c r="A219" i="8"/>
  <c r="F219" i="8" s="1" a="1"/>
  <c r="F219" i="8" s="1"/>
  <c r="B219" i="8" l="1"/>
  <c r="C219" i="8" s="1" a="1"/>
  <c r="C219" i="8" s="1"/>
  <c r="D219" i="8" s="1"/>
  <c r="A220" i="8"/>
  <c r="F220" i="8" s="1" a="1"/>
  <c r="F220" i="8" s="1"/>
  <c r="B220" i="8" l="1"/>
  <c r="C220" i="8" s="1" a="1"/>
  <c r="C220" i="8" s="1"/>
  <c r="D220" i="8" s="1"/>
  <c r="A221" i="8"/>
  <c r="F221" i="8" s="1" a="1"/>
  <c r="F221" i="8" s="1"/>
  <c r="B221" i="8" l="1"/>
  <c r="C221" i="8" s="1" a="1"/>
  <c r="C221" i="8" s="1"/>
  <c r="D221" i="8" s="1"/>
  <c r="A222" i="8"/>
  <c r="F222" i="8" s="1" a="1"/>
  <c r="F222" i="8" s="1"/>
  <c r="B222" i="8" l="1"/>
  <c r="C222" i="8" s="1" a="1"/>
  <c r="C222" i="8" s="1"/>
  <c r="D222" i="8" s="1"/>
  <c r="A223" i="8"/>
  <c r="F223" i="8" s="1" a="1"/>
  <c r="F223" i="8" s="1"/>
  <c r="B223" i="8" l="1"/>
  <c r="C223" i="8" s="1" a="1"/>
  <c r="C223" i="8" s="1"/>
  <c r="D223" i="8" s="1"/>
  <c r="A224" i="8"/>
  <c r="F224" i="8" s="1" a="1"/>
  <c r="F224" i="8" s="1"/>
  <c r="B224" i="8" l="1"/>
  <c r="C224" i="8" s="1" a="1"/>
  <c r="C224" i="8" s="1"/>
  <c r="D224" i="8" s="1"/>
  <c r="A225" i="8"/>
  <c r="F225" i="8" s="1" a="1"/>
  <c r="F225" i="8" s="1"/>
  <c r="B225" i="8" l="1"/>
  <c r="C225" i="8" s="1" a="1"/>
  <c r="C225" i="8" s="1"/>
  <c r="D225" i="8" s="1"/>
  <c r="A226" i="8"/>
  <c r="F226" i="8" s="1" a="1"/>
  <c r="F226" i="8" s="1"/>
  <c r="B226" i="8" l="1"/>
  <c r="C226" i="8" s="1" a="1"/>
  <c r="C226" i="8" s="1"/>
  <c r="D226" i="8" s="1"/>
  <c r="A227" i="8"/>
  <c r="F227" i="8" s="1" a="1"/>
  <c r="F227" i="8" s="1"/>
  <c r="B227" i="8" l="1"/>
  <c r="C227" i="8" s="1" a="1"/>
  <c r="C227" i="8" s="1"/>
  <c r="D227" i="8" s="1"/>
  <c r="A228" i="8"/>
  <c r="F228" i="8" s="1" a="1"/>
  <c r="F228" i="8" s="1"/>
  <c r="B228" i="8" l="1"/>
  <c r="C228" i="8" s="1" a="1"/>
  <c r="C228" i="8" s="1"/>
  <c r="D228" i="8" s="1"/>
  <c r="A229" i="8"/>
  <c r="F229" i="8" s="1" a="1"/>
  <c r="F229" i="8" s="1"/>
  <c r="B229" i="8" l="1"/>
  <c r="C229" i="8" s="1" a="1"/>
  <c r="C229" i="8" s="1"/>
  <c r="D229" i="8" s="1"/>
  <c r="A230" i="8"/>
  <c r="F230" i="8" s="1" a="1"/>
  <c r="F230" i="8" s="1"/>
  <c r="B230" i="8" l="1"/>
  <c r="C230" i="8" s="1" a="1"/>
  <c r="C230" i="8" s="1"/>
  <c r="D230" i="8" s="1"/>
  <c r="A231" i="8"/>
  <c r="F231" i="8" s="1" a="1"/>
  <c r="F231" i="8" s="1"/>
  <c r="B231" i="8" l="1"/>
  <c r="C231" i="8" s="1" a="1"/>
  <c r="C231" i="8" s="1"/>
  <c r="D231" i="8" s="1"/>
  <c r="A232" i="8"/>
  <c r="F232" i="8" s="1" a="1"/>
  <c r="F232" i="8" s="1"/>
  <c r="B232" i="8" l="1"/>
  <c r="C232" i="8" s="1" a="1"/>
  <c r="C232" i="8" s="1"/>
  <c r="D232" i="8" s="1"/>
  <c r="A233" i="8"/>
  <c r="F233" i="8" s="1" a="1"/>
  <c r="F233" i="8" s="1"/>
  <c r="B233" i="8" l="1"/>
  <c r="C233" i="8" s="1" a="1"/>
  <c r="C233" i="8" s="1"/>
  <c r="D233" i="8" s="1"/>
  <c r="A234" i="8"/>
  <c r="F234" i="8" s="1" a="1"/>
  <c r="F234" i="8" s="1"/>
  <c r="B234" i="8" l="1"/>
  <c r="C234" i="8" s="1" a="1"/>
  <c r="C234" i="8" s="1"/>
  <c r="D234" i="8" s="1"/>
  <c r="A235" i="8"/>
  <c r="F235" i="8" s="1" a="1"/>
  <c r="F235" i="8" s="1"/>
  <c r="B235" i="8" l="1"/>
  <c r="C235" i="8" s="1" a="1"/>
  <c r="C235" i="8" s="1"/>
  <c r="D235" i="8" s="1"/>
  <c r="A236" i="8"/>
  <c r="F236" i="8" s="1" a="1"/>
  <c r="F236" i="8" s="1"/>
  <c r="B236" i="8" l="1"/>
  <c r="C236" i="8" s="1" a="1"/>
  <c r="C236" i="8" s="1"/>
  <c r="D236" i="8" s="1"/>
  <c r="A237" i="8"/>
  <c r="F237" i="8" s="1" a="1"/>
  <c r="F237" i="8" s="1"/>
  <c r="B237" i="8" l="1"/>
  <c r="C237" i="8" s="1" a="1"/>
  <c r="C237" i="8" s="1"/>
  <c r="D237" i="8" s="1"/>
  <c r="A238" i="8"/>
  <c r="F238" i="8" s="1" a="1"/>
  <c r="F238" i="8" s="1"/>
  <c r="B238" i="8" l="1"/>
  <c r="C238" i="8" s="1" a="1"/>
  <c r="C238" i="8" s="1"/>
  <c r="D238" i="8" s="1"/>
  <c r="A239" i="8"/>
  <c r="F239" i="8" s="1" a="1"/>
  <c r="F239" i="8" s="1"/>
  <c r="B239" i="8" l="1"/>
  <c r="C239" i="8" s="1" a="1"/>
  <c r="C239" i="8" s="1"/>
  <c r="D239" i="8" s="1"/>
  <c r="A240" i="8"/>
  <c r="F240" i="8" s="1" a="1"/>
  <c r="F240" i="8" s="1"/>
  <c r="B240" i="8" l="1"/>
  <c r="C240" i="8" s="1" a="1"/>
  <c r="C240" i="8" s="1"/>
  <c r="D240" i="8" s="1"/>
  <c r="A241" i="8"/>
  <c r="F241" i="8" s="1" a="1"/>
  <c r="F241" i="8" s="1"/>
  <c r="B241" i="8" l="1"/>
  <c r="C241" i="8" s="1" a="1"/>
  <c r="C241" i="8" s="1"/>
  <c r="D241" i="8" s="1"/>
  <c r="A242" i="8"/>
  <c r="F242" i="8" s="1" a="1"/>
  <c r="F242" i="8" s="1"/>
  <c r="B242" i="8" l="1"/>
  <c r="C242" i="8" s="1" a="1"/>
  <c r="C242" i="8" s="1"/>
  <c r="D242" i="8" s="1"/>
  <c r="A243" i="8"/>
  <c r="F243" i="8" s="1" a="1"/>
  <c r="F243" i="8" s="1"/>
  <c r="B243" i="8" l="1"/>
  <c r="C243" i="8" s="1" a="1"/>
  <c r="C243" i="8" s="1"/>
  <c r="D243" i="8" s="1"/>
  <c r="A244" i="8"/>
  <c r="F244" i="8" s="1" a="1"/>
  <c r="F244" i="8" s="1"/>
  <c r="B244" i="8" l="1"/>
  <c r="C244" i="8" s="1" a="1"/>
  <c r="C244" i="8" s="1"/>
  <c r="D244" i="8" s="1"/>
  <c r="A245" i="8"/>
  <c r="F245" i="8" s="1" a="1"/>
  <c r="F245" i="8" s="1"/>
  <c r="B245" i="8" l="1"/>
  <c r="C245" i="8" s="1" a="1"/>
  <c r="C245" i="8" s="1"/>
  <c r="D245" i="8" s="1"/>
  <c r="A246" i="8"/>
  <c r="F246" i="8" s="1" a="1"/>
  <c r="F246" i="8" s="1"/>
  <c r="B246" i="8" l="1"/>
  <c r="C246" i="8" s="1" a="1"/>
  <c r="C246" i="8" s="1"/>
  <c r="D246" i="8" s="1"/>
  <c r="A247" i="8"/>
  <c r="F247" i="8" s="1" a="1"/>
  <c r="F247" i="8" s="1"/>
  <c r="B247" i="8" l="1"/>
  <c r="C247" i="8" s="1" a="1"/>
  <c r="C247" i="8" s="1"/>
  <c r="D247" i="8" s="1"/>
  <c r="A248" i="8"/>
  <c r="F248" i="8" s="1" a="1"/>
  <c r="F248" i="8" s="1"/>
  <c r="B248" i="8" l="1"/>
  <c r="C248" i="8" s="1" a="1"/>
  <c r="C248" i="8" s="1"/>
  <c r="D248" i="8" s="1"/>
  <c r="A249" i="8"/>
  <c r="F249" i="8" s="1" a="1"/>
  <c r="F249" i="8" s="1"/>
  <c r="B249" i="8" l="1"/>
  <c r="C249" i="8" s="1" a="1"/>
  <c r="C249" i="8" s="1"/>
  <c r="D249" i="8" s="1"/>
  <c r="A250" i="8"/>
  <c r="F250" i="8" s="1" a="1"/>
  <c r="F250" i="8" s="1"/>
  <c r="B250" i="8" l="1"/>
  <c r="C250" i="8" s="1" a="1"/>
  <c r="C250" i="8" s="1"/>
  <c r="D250" i="8" s="1"/>
  <c r="A251" i="8"/>
  <c r="F251" i="8" s="1" a="1"/>
  <c r="F251" i="8" s="1"/>
  <c r="B251" i="8" l="1"/>
  <c r="C251" i="8" s="1" a="1"/>
  <c r="C251" i="8" s="1"/>
  <c r="D251" i="8" s="1"/>
  <c r="A252" i="8"/>
  <c r="F252" i="8" s="1" a="1"/>
  <c r="F252" i="8" s="1"/>
  <c r="B252" i="8" l="1"/>
  <c r="C252" i="8" s="1" a="1"/>
  <c r="C252" i="8" s="1"/>
  <c r="D252" i="8" s="1"/>
  <c r="A253" i="8"/>
  <c r="F253" i="8" s="1" a="1"/>
  <c r="F253" i="8" s="1"/>
  <c r="B253" i="8" l="1"/>
  <c r="C253" i="8" s="1" a="1"/>
  <c r="C253" i="8" s="1"/>
  <c r="D253" i="8" s="1"/>
  <c r="A254" i="8"/>
  <c r="F254" i="8" s="1" a="1"/>
  <c r="F254" i="8" s="1"/>
  <c r="B254" i="8" l="1"/>
  <c r="C254" i="8" s="1" a="1"/>
  <c r="C254" i="8" s="1"/>
  <c r="D254" i="8" s="1"/>
  <c r="A255" i="8"/>
  <c r="F255" i="8" s="1" a="1"/>
  <c r="F255" i="8" s="1"/>
  <c r="B255" i="8" l="1"/>
  <c r="C255" i="8" s="1" a="1"/>
  <c r="C255" i="8" s="1"/>
  <c r="D255" i="8" s="1"/>
  <c r="A256" i="8"/>
  <c r="F256" i="8" s="1" a="1"/>
  <c r="F256" i="8" s="1"/>
  <c r="B256" i="8" l="1"/>
  <c r="C256" i="8" s="1" a="1"/>
  <c r="C256" i="8" s="1"/>
  <c r="D256" i="8" s="1"/>
  <c r="A257" i="8"/>
  <c r="F257" i="8" s="1" a="1"/>
  <c r="F257" i="8" s="1"/>
  <c r="B257" i="8" l="1"/>
  <c r="C257" i="8" s="1" a="1"/>
  <c r="C257" i="8" s="1"/>
  <c r="D257" i="8" s="1"/>
  <c r="A258" i="8"/>
  <c r="F258" i="8" s="1" a="1"/>
  <c r="F258" i="8" s="1"/>
  <c r="B258" i="8" l="1"/>
  <c r="C258" i="8" s="1" a="1"/>
  <c r="C258" i="8" s="1"/>
  <c r="D258" i="8" s="1"/>
  <c r="A259" i="8"/>
  <c r="F259" i="8" s="1" a="1"/>
  <c r="F259" i="8" s="1"/>
  <c r="B259" i="8" l="1"/>
  <c r="C259" i="8" s="1" a="1"/>
  <c r="C259" i="8" s="1"/>
  <c r="D259" i="8" s="1"/>
  <c r="A260" i="8"/>
  <c r="F260" i="8" s="1" a="1"/>
  <c r="F260" i="8" s="1"/>
  <c r="B260" i="8" l="1"/>
  <c r="C260" i="8" s="1" a="1"/>
  <c r="C260" i="8" s="1"/>
  <c r="D260" i="8" s="1"/>
  <c r="A261" i="8"/>
  <c r="F261" i="8" s="1" a="1"/>
  <c r="F261" i="8" s="1"/>
  <c r="B261" i="8" l="1"/>
  <c r="C261" i="8" s="1" a="1"/>
  <c r="C261" i="8" s="1"/>
  <c r="D261" i="8" s="1"/>
  <c r="A262" i="8"/>
  <c r="F262" i="8" s="1" a="1"/>
  <c r="F262" i="8" s="1"/>
  <c r="B262" i="8" l="1"/>
  <c r="C262" i="8" s="1" a="1"/>
  <c r="C262" i="8" s="1"/>
  <c r="D262" i="8" s="1"/>
  <c r="A263" i="8"/>
  <c r="F263" i="8" s="1" a="1"/>
  <c r="F263" i="8" s="1"/>
  <c r="B263" i="8" l="1"/>
  <c r="C263" i="8" s="1" a="1"/>
  <c r="C263" i="8" s="1"/>
  <c r="D263" i="8" s="1"/>
  <c r="A264" i="8"/>
  <c r="F264" i="8" s="1" a="1"/>
  <c r="F264" i="8" s="1"/>
  <c r="B264" i="8" l="1"/>
  <c r="C264" i="8" s="1" a="1"/>
  <c r="C264" i="8" s="1"/>
  <c r="D264" i="8" s="1"/>
  <c r="A265" i="8"/>
  <c r="F265" i="8" s="1" a="1"/>
  <c r="F265" i="8" s="1"/>
  <c r="B265" i="8" l="1"/>
  <c r="C265" i="8" s="1" a="1"/>
  <c r="C265" i="8" s="1"/>
  <c r="D265" i="8" s="1"/>
  <c r="A266" i="8"/>
  <c r="F266" i="8" s="1" a="1"/>
  <c r="F266" i="8" s="1"/>
  <c r="B266" i="8" l="1"/>
  <c r="C266" i="8" s="1" a="1"/>
  <c r="C266" i="8" s="1"/>
  <c r="D266" i="8" s="1"/>
  <c r="A267" i="8"/>
  <c r="F267" i="8" s="1" a="1"/>
  <c r="F267" i="8" s="1"/>
  <c r="B267" i="8" l="1"/>
  <c r="C267" i="8" s="1" a="1"/>
  <c r="C267" i="8" s="1"/>
  <c r="D267" i="8" s="1"/>
  <c r="A268" i="8"/>
  <c r="F268" i="8" s="1" a="1"/>
  <c r="F268" i="8" s="1"/>
  <c r="B268" i="8" l="1"/>
  <c r="C268" i="8" s="1" a="1"/>
  <c r="C268" i="8" s="1"/>
  <c r="D268" i="8" s="1"/>
  <c r="A269" i="8"/>
  <c r="F269" i="8" s="1" a="1"/>
  <c r="F269" i="8" s="1"/>
  <c r="B269" i="8" l="1"/>
  <c r="C269" i="8" s="1" a="1"/>
  <c r="C269" i="8" s="1"/>
  <c r="D269" i="8" s="1"/>
  <c r="A270" i="8"/>
  <c r="F270" i="8" s="1" a="1"/>
  <c r="F270" i="8" s="1"/>
  <c r="B270" i="8" l="1"/>
  <c r="C270" i="8" s="1" a="1"/>
  <c r="C270" i="8" s="1"/>
  <c r="D270" i="8" s="1"/>
  <c r="A271" i="8"/>
  <c r="F271" i="8" s="1" a="1"/>
  <c r="F271" i="8" s="1"/>
  <c r="B271" i="8" l="1"/>
  <c r="C271" i="8" s="1" a="1"/>
  <c r="C271" i="8" s="1"/>
  <c r="D271" i="8" s="1"/>
  <c r="A272" i="8"/>
  <c r="F272" i="8" s="1" a="1"/>
  <c r="F272" i="8" s="1"/>
  <c r="B272" i="8" l="1"/>
  <c r="C272" i="8" s="1" a="1"/>
  <c r="C272" i="8" s="1"/>
  <c r="D272" i="8" s="1"/>
  <c r="A273" i="8"/>
  <c r="F273" i="8" s="1" a="1"/>
  <c r="F273" i="8" s="1"/>
  <c r="B273" i="8" l="1"/>
  <c r="C273" i="8" s="1" a="1"/>
  <c r="C273" i="8" s="1"/>
  <c r="D273" i="8" s="1"/>
  <c r="A274" i="8"/>
  <c r="F274" i="8" s="1" a="1"/>
  <c r="F274" i="8" s="1"/>
  <c r="B274" i="8" l="1"/>
  <c r="C274" i="8" s="1" a="1"/>
  <c r="C274" i="8" s="1"/>
  <c r="D274" i="8" s="1"/>
  <c r="A275" i="8"/>
  <c r="F275" i="8" s="1" a="1"/>
  <c r="F275" i="8" s="1"/>
  <c r="B275" i="8" l="1"/>
  <c r="C275" i="8" s="1" a="1"/>
  <c r="C275" i="8" s="1"/>
  <c r="D275" i="8" s="1"/>
  <c r="A276" i="8"/>
  <c r="F276" i="8" s="1" a="1"/>
  <c r="F276" i="8" s="1"/>
  <c r="B276" i="8" l="1"/>
  <c r="C276" i="8" s="1" a="1"/>
  <c r="C276" i="8" s="1"/>
  <c r="D276" i="8" s="1"/>
  <c r="A277" i="8"/>
  <c r="F277" i="8" s="1" a="1"/>
  <c r="F277" i="8" s="1"/>
  <c r="B277" i="8" l="1"/>
  <c r="C277" i="8" s="1" a="1"/>
  <c r="C277" i="8" s="1"/>
  <c r="D277" i="8" s="1"/>
  <c r="A278" i="8"/>
  <c r="F278" i="8" s="1" a="1"/>
  <c r="F278" i="8" s="1"/>
  <c r="B278" i="8" l="1"/>
  <c r="C278" i="8" s="1" a="1"/>
  <c r="C278" i="8" s="1"/>
  <c r="D278" i="8" s="1"/>
  <c r="A279" i="8"/>
  <c r="F279" i="8" s="1" a="1"/>
  <c r="F279" i="8" s="1"/>
  <c r="B279" i="8" l="1"/>
  <c r="C279" i="8" s="1" a="1"/>
  <c r="C279" i="8" s="1"/>
  <c r="D279" i="8" s="1"/>
  <c r="A280" i="8"/>
  <c r="F280" i="8" s="1" a="1"/>
  <c r="F280" i="8" s="1"/>
  <c r="B280" i="8" l="1"/>
  <c r="C280" i="8" s="1" a="1"/>
  <c r="C280" i="8" s="1"/>
  <c r="D280" i="8" s="1"/>
  <c r="A281" i="8"/>
  <c r="F281" i="8" s="1" a="1"/>
  <c r="F281" i="8" s="1"/>
  <c r="B281" i="8" l="1"/>
  <c r="C281" i="8" s="1" a="1"/>
  <c r="C281" i="8" s="1"/>
  <c r="D281" i="8" s="1"/>
  <c r="A282" i="8"/>
  <c r="F282" i="8" s="1" a="1"/>
  <c r="F282" i="8" s="1"/>
  <c r="B282" i="8" l="1"/>
  <c r="C282" i="8" s="1" a="1"/>
  <c r="C282" i="8" s="1"/>
  <c r="D282" i="8" s="1"/>
  <c r="A283" i="8"/>
  <c r="F283" i="8" s="1" a="1"/>
  <c r="F283" i="8" s="1"/>
  <c r="B283" i="8" l="1"/>
  <c r="C283" i="8" s="1" a="1"/>
  <c r="C283" i="8" s="1"/>
  <c r="D283" i="8" s="1"/>
  <c r="A284" i="8"/>
  <c r="F284" i="8" s="1" a="1"/>
  <c r="F284" i="8" s="1"/>
  <c r="B284" i="8" l="1"/>
  <c r="C284" i="8" s="1" a="1"/>
  <c r="C284" i="8" s="1"/>
  <c r="D284" i="8" s="1"/>
  <c r="A285" i="8"/>
  <c r="F285" i="8" s="1" a="1"/>
  <c r="F285" i="8" s="1"/>
  <c r="B285" i="8" l="1"/>
  <c r="C285" i="8" s="1" a="1"/>
  <c r="C285" i="8" s="1"/>
  <c r="D285" i="8" s="1"/>
  <c r="A286" i="8"/>
  <c r="F286" i="8" s="1" a="1"/>
  <c r="F286" i="8" s="1"/>
  <c r="B286" i="8" l="1"/>
  <c r="C286" i="8" s="1" a="1"/>
  <c r="C286" i="8" s="1"/>
  <c r="D286" i="8" s="1"/>
  <c r="A287" i="8"/>
  <c r="F287" i="8" s="1" a="1"/>
  <c r="F287" i="8" s="1"/>
  <c r="B287" i="8" l="1"/>
  <c r="C287" i="8" s="1" a="1"/>
  <c r="C287" i="8" s="1"/>
  <c r="D287" i="8" s="1"/>
  <c r="A288" i="8"/>
  <c r="F288" i="8" s="1" a="1"/>
  <c r="F288" i="8" s="1"/>
  <c r="B288" i="8" l="1"/>
  <c r="C288" i="8" s="1" a="1"/>
  <c r="C288" i="8" s="1"/>
  <c r="D288" i="8" s="1"/>
  <c r="A289" i="8"/>
  <c r="F289" i="8" s="1" a="1"/>
  <c r="F289" i="8" s="1"/>
  <c r="B289" i="8" l="1"/>
  <c r="C289" i="8" s="1" a="1"/>
  <c r="C289" i="8" s="1"/>
  <c r="D289" i="8" s="1"/>
  <c r="A290" i="8"/>
  <c r="F290" i="8" s="1" a="1"/>
  <c r="F290" i="8" s="1"/>
  <c r="B290" i="8" l="1"/>
  <c r="C290" i="8" s="1" a="1"/>
  <c r="C290" i="8" s="1"/>
  <c r="D290" i="8" s="1"/>
  <c r="A291" i="8"/>
  <c r="F291" i="8" s="1" a="1"/>
  <c r="F291" i="8" s="1"/>
  <c r="B291" i="8" l="1"/>
  <c r="C291" i="8" s="1" a="1"/>
  <c r="C291" i="8" s="1"/>
  <c r="D291" i="8" s="1"/>
  <c r="A292" i="8"/>
  <c r="F292" i="8" s="1" a="1"/>
  <c r="F292" i="8" s="1"/>
  <c r="B292" i="8" l="1"/>
  <c r="C292" i="8" s="1" a="1"/>
  <c r="C292" i="8" s="1"/>
  <c r="D292" i="8" s="1"/>
  <c r="A293" i="8"/>
  <c r="F293" i="8" s="1" a="1"/>
  <c r="F293" i="8" s="1"/>
  <c r="B293" i="8" l="1"/>
  <c r="C293" i="8" s="1" a="1"/>
  <c r="C293" i="8" s="1"/>
  <c r="D293" i="8" s="1"/>
  <c r="A294" i="8"/>
  <c r="F294" i="8" s="1" a="1"/>
  <c r="F294" i="8" s="1"/>
  <c r="B294" i="8" l="1"/>
  <c r="C294" i="8" s="1" a="1"/>
  <c r="C294" i="8" s="1"/>
  <c r="D294" i="8" s="1"/>
  <c r="A295" i="8"/>
  <c r="F295" i="8" s="1" a="1"/>
  <c r="F295" i="8" s="1"/>
  <c r="B295" i="8" l="1"/>
  <c r="C295" i="8" s="1" a="1"/>
  <c r="C295" i="8" s="1"/>
  <c r="D295" i="8" s="1"/>
  <c r="A296" i="8"/>
  <c r="F296" i="8" s="1" a="1"/>
  <c r="F296" i="8" s="1"/>
  <c r="B296" i="8" l="1"/>
  <c r="C296" i="8" s="1" a="1"/>
  <c r="C296" i="8" s="1"/>
  <c r="D296" i="8" s="1"/>
  <c r="A297" i="8"/>
  <c r="F297" i="8" s="1" a="1"/>
  <c r="F297" i="8" s="1"/>
  <c r="B297" i="8" l="1"/>
  <c r="C297" i="8" s="1" a="1"/>
  <c r="C297" i="8" s="1"/>
  <c r="D297" i="8" s="1"/>
  <c r="A298" i="8"/>
  <c r="F298" i="8" s="1" a="1"/>
  <c r="F298" i="8" s="1"/>
  <c r="B298" i="8" l="1"/>
  <c r="C298" i="8" s="1" a="1"/>
  <c r="C298" i="8" s="1"/>
  <c r="D298" i="8" s="1"/>
  <c r="A299" i="8"/>
  <c r="F299" i="8" s="1" a="1"/>
  <c r="F299" i="8" s="1"/>
  <c r="B299" i="8" l="1"/>
  <c r="C299" i="8" s="1" a="1"/>
  <c r="C299" i="8" s="1"/>
  <c r="D299" i="8" s="1"/>
  <c r="A300" i="8"/>
  <c r="F300" i="8" s="1" a="1"/>
  <c r="F300" i="8" s="1"/>
  <c r="B300" i="8" l="1"/>
  <c r="C300" i="8" s="1" a="1"/>
  <c r="C300" i="8" s="1"/>
  <c r="D300" i="8" s="1"/>
  <c r="A301" i="8"/>
  <c r="F301" i="8" s="1" a="1"/>
  <c r="F301" i="8" s="1"/>
  <c r="B301" i="8" l="1"/>
  <c r="C301" i="8" s="1" a="1"/>
  <c r="C301" i="8" s="1"/>
  <c r="D301" i="8" s="1"/>
  <c r="A302" i="8"/>
  <c r="F302" i="8" s="1" a="1"/>
  <c r="F302" i="8" s="1"/>
  <c r="B302" i="8" l="1"/>
  <c r="C302" i="8" s="1" a="1"/>
  <c r="C302" i="8" s="1"/>
  <c r="D302" i="8" s="1"/>
  <c r="A303" i="8"/>
  <c r="F303" i="8" s="1" a="1"/>
  <c r="F303" i="8" s="1"/>
  <c r="B303" i="8" l="1"/>
  <c r="C303" i="8" s="1" a="1"/>
  <c r="C303" i="8" s="1"/>
  <c r="D303" i="8" s="1"/>
  <c r="A304" i="8"/>
  <c r="F304" i="8" s="1" a="1"/>
  <c r="F304" i="8" s="1"/>
  <c r="B304" i="8" l="1"/>
  <c r="C304" i="8" s="1" a="1"/>
  <c r="C304" i="8" s="1"/>
  <c r="D304" i="8" s="1"/>
  <c r="A305" i="8"/>
  <c r="F305" i="8" s="1" a="1"/>
  <c r="F305" i="8" s="1"/>
  <c r="B305" i="8" l="1"/>
  <c r="C305" i="8" s="1" a="1"/>
  <c r="C305" i="8" s="1"/>
  <c r="D305" i="8" s="1"/>
  <c r="A306" i="8"/>
  <c r="F306" i="8" s="1" a="1"/>
  <c r="F306" i="8" s="1"/>
  <c r="B306" i="8" l="1"/>
  <c r="C306" i="8" s="1" a="1"/>
  <c r="C306" i="8" s="1"/>
  <c r="D306" i="8" s="1"/>
  <c r="A307" i="8"/>
  <c r="F307" i="8" s="1" a="1"/>
  <c r="F307" i="8" s="1"/>
  <c r="B307" i="8" l="1"/>
  <c r="C307" i="8" s="1" a="1"/>
  <c r="C307" i="8" s="1"/>
  <c r="D307" i="8" s="1"/>
  <c r="A308" i="8"/>
  <c r="F308" i="8" s="1" a="1"/>
  <c r="F308" i="8" s="1"/>
  <c r="B308" i="8" l="1"/>
  <c r="C308" i="8" s="1" a="1"/>
  <c r="C308" i="8" s="1"/>
  <c r="D308" i="8" s="1"/>
  <c r="A309" i="8"/>
  <c r="F309" i="8" s="1" a="1"/>
  <c r="F309" i="8" s="1"/>
  <c r="B309" i="8" l="1"/>
  <c r="C309" i="8" s="1" a="1"/>
  <c r="C309" i="8" s="1"/>
  <c r="D309" i="8" s="1"/>
  <c r="A310" i="8"/>
  <c r="F310" i="8" s="1" a="1"/>
  <c r="F310" i="8" s="1"/>
  <c r="B310" i="8" l="1"/>
  <c r="C310" i="8" s="1" a="1"/>
  <c r="C310" i="8" s="1"/>
  <c r="D310" i="8" s="1"/>
  <c r="A311" i="8"/>
  <c r="F311" i="8" s="1" a="1"/>
  <c r="F311" i="8" s="1"/>
  <c r="B311" i="8" l="1"/>
  <c r="C311" i="8" s="1" a="1"/>
  <c r="C311" i="8" s="1"/>
  <c r="D311" i="8" s="1"/>
  <c r="A312" i="8"/>
  <c r="F312" i="8" s="1" a="1"/>
  <c r="F312" i="8" s="1"/>
  <c r="B312" i="8" l="1"/>
  <c r="C312" i="8" s="1" a="1"/>
  <c r="C312" i="8" s="1"/>
  <c r="D312" i="8" s="1"/>
  <c r="A313" i="8"/>
  <c r="F313" i="8" s="1" a="1"/>
  <c r="F313" i="8" s="1"/>
  <c r="B313" i="8" l="1"/>
  <c r="C313" i="8" s="1" a="1"/>
  <c r="C313" i="8" s="1"/>
  <c r="D313" i="8" s="1"/>
  <c r="A314" i="8"/>
  <c r="F314" i="8" s="1" a="1"/>
  <c r="F314" i="8" s="1"/>
  <c r="B314" i="8" l="1"/>
  <c r="C314" i="8" s="1" a="1"/>
  <c r="C314" i="8" s="1"/>
  <c r="D314" i="8" s="1"/>
  <c r="A315" i="8"/>
  <c r="F315" i="8" s="1" a="1"/>
  <c r="F315" i="8" s="1"/>
  <c r="B315" i="8" l="1"/>
  <c r="C315" i="8" s="1" a="1"/>
  <c r="C315" i="8" s="1"/>
  <c r="D315" i="8" s="1"/>
  <c r="A316" i="8"/>
  <c r="F316" i="8" s="1" a="1"/>
  <c r="F316" i="8" s="1"/>
  <c r="B316" i="8" l="1"/>
  <c r="C316" i="8" s="1" a="1"/>
  <c r="C316" i="8" s="1"/>
  <c r="D316" i="8" s="1"/>
  <c r="A317" i="8"/>
  <c r="F317" i="8" s="1" a="1"/>
  <c r="F317" i="8" s="1"/>
  <c r="B317" i="8" l="1"/>
  <c r="C317" i="8" s="1" a="1"/>
  <c r="C317" i="8" s="1"/>
  <c r="D317" i="8" s="1"/>
  <c r="A318" i="8"/>
  <c r="F318" i="8" s="1" a="1"/>
  <c r="F318" i="8" s="1"/>
  <c r="B318" i="8" l="1"/>
  <c r="C318" i="8" s="1" a="1"/>
  <c r="C318" i="8" s="1"/>
  <c r="D318" i="8" s="1"/>
  <c r="A319" i="8"/>
  <c r="F319" i="8" s="1" a="1"/>
  <c r="F319" i="8" s="1"/>
  <c r="B319" i="8" l="1"/>
  <c r="C319" i="8" s="1" a="1"/>
  <c r="C319" i="8" s="1"/>
  <c r="D319" i="8" s="1"/>
  <c r="A320" i="8"/>
  <c r="F320" i="8" s="1" a="1"/>
  <c r="F320" i="8" s="1"/>
  <c r="B320" i="8" l="1"/>
  <c r="C320" i="8" s="1" a="1"/>
  <c r="C320" i="8" s="1"/>
  <c r="D320" i="8" s="1"/>
  <c r="A321" i="8"/>
  <c r="F321" i="8" s="1" a="1"/>
  <c r="F321" i="8" s="1"/>
  <c r="B321" i="8" l="1"/>
  <c r="C321" i="8" s="1" a="1"/>
  <c r="C321" i="8" s="1"/>
  <c r="D321" i="8" s="1"/>
  <c r="A322" i="8"/>
  <c r="F322" i="8" s="1" a="1"/>
  <c r="F322" i="8" s="1"/>
  <c r="B322" i="8" l="1"/>
  <c r="C322" i="8" s="1" a="1"/>
  <c r="C322" i="8" s="1"/>
  <c r="D322" i="8" s="1"/>
  <c r="A323" i="8"/>
  <c r="F323" i="8" s="1" a="1"/>
  <c r="F323" i="8" s="1"/>
  <c r="B323" i="8" l="1"/>
  <c r="C323" i="8" s="1" a="1"/>
  <c r="C323" i="8" s="1"/>
  <c r="D323" i="8" s="1"/>
  <c r="A324" i="8"/>
  <c r="F324" i="8" s="1" a="1"/>
  <c r="F324" i="8" s="1"/>
  <c r="B324" i="8" l="1"/>
  <c r="C324" i="8" s="1" a="1"/>
  <c r="C324" i="8" s="1"/>
  <c r="D324" i="8" s="1"/>
  <c r="A325" i="8"/>
  <c r="F325" i="8" s="1" a="1"/>
  <c r="F325" i="8" s="1"/>
  <c r="B325" i="8" l="1"/>
  <c r="C325" i="8" s="1" a="1"/>
  <c r="C325" i="8" s="1"/>
  <c r="D325" i="8" s="1"/>
  <c r="A326" i="8"/>
  <c r="F326" i="8" s="1" a="1"/>
  <c r="F326" i="8" s="1"/>
  <c r="B326" i="8" l="1"/>
  <c r="C326" i="8" s="1" a="1"/>
  <c r="C326" i="8" s="1"/>
  <c r="D326" i="8" s="1"/>
  <c r="A327" i="8"/>
  <c r="F327" i="8" s="1" a="1"/>
  <c r="F327" i="8" s="1"/>
  <c r="B327" i="8" l="1"/>
  <c r="C327" i="8" s="1" a="1"/>
  <c r="C327" i="8" s="1"/>
  <c r="D327" i="8" s="1"/>
  <c r="A328" i="8"/>
  <c r="F328" i="8" s="1" a="1"/>
  <c r="F328" i="8" s="1"/>
  <c r="B328" i="8" l="1"/>
  <c r="C328" i="8" s="1" a="1"/>
  <c r="C328" i="8" s="1"/>
  <c r="D328" i="8" s="1"/>
  <c r="A329" i="8"/>
  <c r="F329" i="8" s="1" a="1"/>
  <c r="F329" i="8" s="1"/>
  <c r="B329" i="8" l="1"/>
  <c r="C329" i="8" s="1" a="1"/>
  <c r="C329" i="8" s="1"/>
  <c r="D329" i="8" s="1"/>
  <c r="A330" i="8"/>
  <c r="F330" i="8" s="1" a="1"/>
  <c r="F330" i="8" s="1"/>
  <c r="B330" i="8" l="1"/>
  <c r="C330" i="8" s="1" a="1"/>
  <c r="C330" i="8" s="1"/>
  <c r="D330" i="8" s="1"/>
  <c r="A331" i="8"/>
  <c r="F331" i="8" s="1" a="1"/>
  <c r="F331" i="8" s="1"/>
  <c r="B331" i="8" l="1"/>
  <c r="C331" i="8" s="1" a="1"/>
  <c r="C331" i="8" s="1"/>
  <c r="D331" i="8" s="1"/>
  <c r="A332" i="8"/>
  <c r="F332" i="8" s="1" a="1"/>
  <c r="F332" i="8" s="1"/>
  <c r="B332" i="8" l="1"/>
  <c r="C332" i="8" s="1" a="1"/>
  <c r="C332" i="8" s="1"/>
  <c r="D332" i="8" s="1"/>
  <c r="A333" i="8"/>
  <c r="F333" i="8" s="1" a="1"/>
  <c r="F333" i="8" s="1"/>
  <c r="B333" i="8" l="1"/>
  <c r="C333" i="8" s="1" a="1"/>
  <c r="C333" i="8" s="1"/>
  <c r="D333" i="8" s="1"/>
  <c r="A334" i="8"/>
  <c r="F334" i="8" s="1" a="1"/>
  <c r="F334" i="8" s="1"/>
  <c r="B334" i="8" l="1"/>
  <c r="C334" i="8" s="1" a="1"/>
  <c r="C334" i="8" s="1"/>
  <c r="D334" i="8" s="1"/>
  <c r="A335" i="8"/>
  <c r="F335" i="8" s="1" a="1"/>
  <c r="F335" i="8" s="1"/>
  <c r="B335" i="8" l="1"/>
  <c r="C335" i="8" s="1" a="1"/>
  <c r="C335" i="8" s="1"/>
  <c r="D335" i="8" s="1"/>
  <c r="A336" i="8"/>
  <c r="F336" i="8" s="1" a="1"/>
  <c r="F336" i="8" s="1"/>
  <c r="B336" i="8" l="1"/>
  <c r="C336" i="8" s="1" a="1"/>
  <c r="C336" i="8" s="1"/>
  <c r="D336" i="8" s="1"/>
  <c r="A337" i="8"/>
  <c r="F337" i="8" s="1" a="1"/>
  <c r="F337" i="8" s="1"/>
  <c r="B337" i="8" l="1"/>
  <c r="C337" i="8" s="1" a="1"/>
  <c r="C337" i="8" s="1"/>
  <c r="D337" i="8" s="1"/>
  <c r="A338" i="8"/>
  <c r="F338" i="8" s="1" a="1"/>
  <c r="F338" i="8" s="1"/>
  <c r="B338" i="8" l="1"/>
  <c r="C338" i="8" s="1" a="1"/>
  <c r="C338" i="8" s="1"/>
  <c r="D338" i="8" s="1"/>
  <c r="A339" i="8"/>
  <c r="F339" i="8" s="1" a="1"/>
  <c r="F339" i="8" s="1"/>
  <c r="B339" i="8" l="1"/>
  <c r="C339" i="8" s="1" a="1"/>
  <c r="C339" i="8" s="1"/>
  <c r="D339" i="8" s="1"/>
  <c r="A340" i="8"/>
  <c r="F340" i="8" s="1" a="1"/>
  <c r="F340" i="8" s="1"/>
  <c r="B340" i="8" l="1"/>
  <c r="C340" i="8" s="1" a="1"/>
  <c r="C340" i="8" s="1"/>
  <c r="D340" i="8" s="1"/>
  <c r="A341" i="8"/>
  <c r="F341" i="8" s="1" a="1"/>
  <c r="F341" i="8" s="1"/>
  <c r="B341" i="8" l="1"/>
  <c r="C341" i="8" s="1" a="1"/>
  <c r="C341" i="8" s="1"/>
  <c r="D341" i="8" s="1"/>
  <c r="A342" i="8"/>
  <c r="F342" i="8" s="1" a="1"/>
  <c r="F342" i="8" s="1"/>
  <c r="B342" i="8" l="1"/>
  <c r="C342" i="8" s="1" a="1"/>
  <c r="C342" i="8" s="1"/>
  <c r="D342" i="8" s="1"/>
  <c r="A343" i="8"/>
  <c r="F343" i="8" s="1" a="1"/>
  <c r="F343" i="8" s="1"/>
  <c r="B343" i="8" l="1"/>
  <c r="C343" i="8" s="1" a="1"/>
  <c r="C343" i="8" s="1"/>
  <c r="D343" i="8" s="1"/>
  <c r="A344" i="8"/>
  <c r="F344" i="8" s="1" a="1"/>
  <c r="F344" i="8" s="1"/>
  <c r="B344" i="8" l="1"/>
  <c r="C344" i="8" s="1" a="1"/>
  <c r="C344" i="8" s="1"/>
  <c r="D344" i="8" s="1"/>
  <c r="A345" i="8"/>
  <c r="F345" i="8" s="1" a="1"/>
  <c r="F345" i="8" s="1"/>
  <c r="B345" i="8" l="1"/>
  <c r="C345" i="8" s="1" a="1"/>
  <c r="C345" i="8" s="1"/>
  <c r="D345" i="8" s="1"/>
  <c r="A346" i="8"/>
  <c r="F346" i="8" s="1" a="1"/>
  <c r="F346" i="8" s="1"/>
  <c r="B346" i="8" l="1"/>
  <c r="C346" i="8" s="1" a="1"/>
  <c r="C346" i="8" s="1"/>
  <c r="D346" i="8" s="1"/>
  <c r="A347" i="8"/>
  <c r="F347" i="8" s="1" a="1"/>
  <c r="F347" i="8" s="1"/>
  <c r="B347" i="8" l="1"/>
  <c r="C347" i="8" s="1" a="1"/>
  <c r="C347" i="8" s="1"/>
  <c r="D347" i="8" s="1"/>
  <c r="A348" i="8"/>
  <c r="F348" i="8" s="1" a="1"/>
  <c r="F348" i="8" s="1"/>
  <c r="B348" i="8" l="1"/>
  <c r="C348" i="8" s="1" a="1"/>
  <c r="C348" i="8" s="1"/>
  <c r="D348" i="8" s="1"/>
  <c r="A349" i="8"/>
  <c r="F349" i="8" s="1" a="1"/>
  <c r="F349" i="8" s="1"/>
  <c r="B349" i="8" l="1"/>
  <c r="C349" i="8" s="1" a="1"/>
  <c r="C349" i="8" s="1"/>
  <c r="D349" i="8" s="1"/>
  <c r="A350" i="8"/>
  <c r="F350" i="8" s="1" a="1"/>
  <c r="F350" i="8" s="1"/>
  <c r="B350" i="8" l="1"/>
  <c r="C350" i="8" s="1" a="1"/>
  <c r="C350" i="8" s="1"/>
  <c r="D350" i="8" s="1"/>
  <c r="A351" i="8"/>
  <c r="F351" i="8" s="1" a="1"/>
  <c r="F351" i="8" s="1"/>
  <c r="B351" i="8" l="1"/>
  <c r="C351" i="8" s="1" a="1"/>
  <c r="C351" i="8" s="1"/>
  <c r="D351" i="8" s="1"/>
  <c r="A352" i="8"/>
  <c r="F352" i="8" s="1" a="1"/>
  <c r="F352" i="8" s="1"/>
  <c r="B352" i="8" l="1"/>
  <c r="C352" i="8" s="1" a="1"/>
  <c r="C352" i="8" s="1"/>
  <c r="D352" i="8" s="1"/>
  <c r="A353" i="8"/>
  <c r="F353" i="8" s="1" a="1"/>
  <c r="F353" i="8" s="1"/>
  <c r="B353" i="8" l="1"/>
  <c r="C353" i="8" s="1" a="1"/>
  <c r="C353" i="8" s="1"/>
  <c r="D353" i="8" s="1"/>
  <c r="A354" i="8"/>
  <c r="F354" i="8" s="1" a="1"/>
  <c r="F354" i="8" s="1"/>
  <c r="B354" i="8" l="1"/>
  <c r="C354" i="8" s="1" a="1"/>
  <c r="C354" i="8" s="1"/>
  <c r="D354" i="8" s="1"/>
  <c r="A355" i="8"/>
  <c r="F355" i="8" s="1" a="1"/>
  <c r="F355" i="8" s="1"/>
  <c r="B355" i="8" l="1"/>
  <c r="C355" i="8" s="1" a="1"/>
  <c r="C355" i="8" s="1"/>
  <c r="D355" i="8" s="1"/>
  <c r="A356" i="8"/>
  <c r="F356" i="8" s="1" a="1"/>
  <c r="F356" i="8" s="1"/>
  <c r="B356" i="8" l="1"/>
  <c r="C356" i="8" s="1" a="1"/>
  <c r="C356" i="8" s="1"/>
  <c r="D356" i="8" s="1"/>
  <c r="A357" i="8"/>
  <c r="F357" i="8" s="1" a="1"/>
  <c r="F357" i="8" s="1"/>
  <c r="B357" i="8" l="1"/>
  <c r="C357" i="8" s="1" a="1"/>
  <c r="C357" i="8" s="1"/>
  <c r="D357" i="8" s="1"/>
  <c r="A358" i="8"/>
  <c r="F358" i="8" s="1" a="1"/>
  <c r="F358" i="8" s="1"/>
  <c r="B358" i="8" l="1"/>
  <c r="C358" i="8" s="1" a="1"/>
  <c r="C358" i="8" s="1"/>
  <c r="D358" i="8" s="1"/>
  <c r="A359" i="8"/>
  <c r="F359" i="8" s="1" a="1"/>
  <c r="F359" i="8" s="1"/>
  <c r="B359" i="8" l="1"/>
  <c r="C359" i="8" s="1" a="1"/>
  <c r="C359" i="8" s="1"/>
  <c r="D359" i="8" s="1"/>
  <c r="A360" i="8"/>
  <c r="F360" i="8" s="1" a="1"/>
  <c r="F360" i="8" s="1"/>
  <c r="B360" i="8" l="1"/>
  <c r="C360" i="8" s="1" a="1"/>
  <c r="C360" i="8" s="1"/>
  <c r="D360" i="8" s="1"/>
  <c r="A361" i="8"/>
  <c r="F361" i="8" s="1" a="1"/>
  <c r="F361" i="8" s="1"/>
  <c r="B361" i="8" l="1"/>
  <c r="C361" i="8" s="1" a="1"/>
  <c r="C361" i="8" s="1"/>
  <c r="D361" i="8" s="1"/>
  <c r="A362" i="8"/>
  <c r="F362" i="8" s="1" a="1"/>
  <c r="F362" i="8" s="1"/>
  <c r="B362" i="8" l="1"/>
  <c r="C362" i="8" s="1" a="1"/>
  <c r="C362" i="8" s="1"/>
  <c r="D362" i="8" s="1"/>
  <c r="A363" i="8"/>
  <c r="F363" i="8" s="1" a="1"/>
  <c r="F363" i="8" s="1"/>
  <c r="B363" i="8" l="1"/>
  <c r="C363" i="8" s="1" a="1"/>
  <c r="C363" i="8" s="1"/>
  <c r="D363" i="8" s="1"/>
  <c r="A364" i="8"/>
  <c r="F364" i="8" s="1" a="1"/>
  <c r="F364" i="8" s="1"/>
  <c r="B364" i="8" l="1"/>
  <c r="C364" i="8" s="1" a="1"/>
  <c r="C364" i="8" s="1"/>
  <c r="D364" i="8" s="1"/>
  <c r="A365" i="8"/>
  <c r="F365" i="8" s="1" a="1"/>
  <c r="F365" i="8" s="1"/>
  <c r="B365" i="8" l="1"/>
  <c r="C365" i="8" s="1" a="1"/>
  <c r="C365" i="8" s="1"/>
  <c r="D365" i="8" s="1"/>
  <c r="A366" i="8"/>
  <c r="F366" i="8" s="1" a="1"/>
  <c r="F366" i="8" s="1"/>
  <c r="B366" i="8" l="1"/>
  <c r="C366" i="8" s="1" a="1"/>
  <c r="C366" i="8" s="1"/>
  <c r="D366" i="8" s="1"/>
  <c r="A367" i="8"/>
  <c r="F367" i="8" s="1" a="1"/>
  <c r="F367" i="8" s="1"/>
  <c r="B367" i="8" l="1"/>
  <c r="C367" i="8" s="1" a="1"/>
  <c r="C367" i="8" s="1"/>
  <c r="D367" i="8" s="1"/>
  <c r="A368" i="8"/>
  <c r="F368" i="8" s="1" a="1"/>
  <c r="F368" i="8" s="1"/>
  <c r="B368" i="8" l="1"/>
  <c r="C368" i="8" s="1" a="1"/>
  <c r="C368" i="8" s="1"/>
  <c r="D368" i="8" s="1"/>
  <c r="A369" i="8"/>
  <c r="F369" i="8" s="1" a="1"/>
  <c r="F369" i="8" s="1"/>
  <c r="B369" i="8" l="1"/>
  <c r="C369" i="8" s="1" a="1"/>
  <c r="C369" i="8" s="1"/>
  <c r="D369" i="8" s="1"/>
  <c r="A370" i="8"/>
  <c r="F370" i="8" s="1" a="1"/>
  <c r="F370" i="8" s="1"/>
  <c r="B370" i="8" l="1"/>
  <c r="C370" i="8" s="1" a="1"/>
  <c r="C370" i="8" s="1"/>
  <c r="D370" i="8" s="1"/>
  <c r="A371" i="8"/>
  <c r="F371" i="8" s="1" a="1"/>
  <c r="F371" i="8" s="1"/>
  <c r="B371" i="8" l="1"/>
  <c r="C371" i="8" s="1" a="1"/>
  <c r="C371" i="8" s="1"/>
  <c r="D371" i="8" s="1"/>
  <c r="A372" i="8"/>
  <c r="F372" i="8" s="1" a="1"/>
  <c r="F372" i="8" s="1"/>
  <c r="B372" i="8" l="1"/>
  <c r="C372" i="8" s="1" a="1"/>
  <c r="C372" i="8" s="1"/>
  <c r="D372" i="8" s="1"/>
  <c r="A373" i="8"/>
  <c r="F373" i="8" s="1" a="1"/>
  <c r="F373" i="8" s="1"/>
  <c r="B373" i="8" l="1"/>
  <c r="C373" i="8" s="1" a="1"/>
  <c r="C373" i="8" s="1"/>
  <c r="D373" i="8" s="1"/>
  <c r="A374" i="8"/>
  <c r="F374" i="8" s="1" a="1"/>
  <c r="F374" i="8" s="1"/>
  <c r="B374" i="8" l="1"/>
  <c r="C374" i="8" s="1" a="1"/>
  <c r="C374" i="8" s="1"/>
  <c r="D374" i="8" s="1"/>
  <c r="A375" i="8"/>
  <c r="F375" i="8" s="1" a="1"/>
  <c r="F375" i="8" s="1"/>
  <c r="B375" i="8" l="1"/>
  <c r="C375" i="8" s="1" a="1"/>
  <c r="C375" i="8" s="1"/>
  <c r="D375" i="8" s="1"/>
  <c r="A376" i="8"/>
  <c r="F376" i="8" s="1" a="1"/>
  <c r="F376" i="8" s="1"/>
  <c r="B376" i="8" l="1"/>
  <c r="C376" i="8" s="1" a="1"/>
  <c r="C376" i="8" s="1"/>
  <c r="D376" i="8" s="1"/>
  <c r="A377" i="8"/>
  <c r="F377" i="8" s="1" a="1"/>
  <c r="F377" i="8" s="1"/>
  <c r="B377" i="8" l="1"/>
  <c r="C377" i="8" s="1" a="1"/>
  <c r="C377" i="8" s="1"/>
  <c r="D377" i="8" s="1"/>
  <c r="A378" i="8"/>
  <c r="F378" i="8" s="1" a="1"/>
  <c r="F378" i="8" s="1"/>
  <c r="B378" i="8" l="1"/>
  <c r="C378" i="8" s="1" a="1"/>
  <c r="C378" i="8" s="1"/>
  <c r="D378" i="8" s="1"/>
  <c r="A379" i="8"/>
  <c r="F379" i="8" s="1" a="1"/>
  <c r="F379" i="8" s="1"/>
  <c r="B379" i="8" l="1"/>
  <c r="C379" i="8" s="1" a="1"/>
  <c r="C379" i="8" s="1"/>
  <c r="D379" i="8" s="1"/>
  <c r="A380" i="8"/>
  <c r="F380" i="8" s="1" a="1"/>
  <c r="F380" i="8" s="1"/>
  <c r="B380" i="8" l="1"/>
  <c r="C380" i="8" s="1" a="1"/>
  <c r="C380" i="8" s="1"/>
  <c r="D380" i="8" s="1"/>
  <c r="A381" i="8"/>
  <c r="F381" i="8" s="1" a="1"/>
  <c r="F381" i="8" s="1"/>
  <c r="B381" i="8" l="1"/>
  <c r="C381" i="8" s="1" a="1"/>
  <c r="C381" i="8" s="1"/>
  <c r="D381" i="8" s="1"/>
  <c r="A382" i="8"/>
  <c r="F382" i="8" s="1" a="1"/>
  <c r="F382" i="8" s="1"/>
  <c r="B382" i="8" l="1"/>
  <c r="C382" i="8" s="1" a="1"/>
  <c r="C382" i="8" s="1"/>
  <c r="D382" i="8" s="1"/>
  <c r="A383" i="8"/>
  <c r="F383" i="8" s="1" a="1"/>
  <c r="F383" i="8" s="1"/>
  <c r="B383" i="8" l="1"/>
  <c r="C383" i="8" s="1" a="1"/>
  <c r="C383" i="8" s="1"/>
  <c r="D383" i="8" s="1"/>
  <c r="A384" i="8"/>
  <c r="F384" i="8" s="1" a="1"/>
  <c r="F384" i="8" s="1"/>
  <c r="B384" i="8" l="1"/>
  <c r="C384" i="8" s="1" a="1"/>
  <c r="C384" i="8" s="1"/>
  <c r="D384" i="8" s="1"/>
  <c r="A385" i="8"/>
  <c r="F385" i="8" s="1" a="1"/>
  <c r="F385" i="8" s="1"/>
  <c r="B385" i="8" l="1"/>
  <c r="C385" i="8" s="1" a="1"/>
  <c r="C385" i="8" s="1"/>
  <c r="D385" i="8" s="1"/>
  <c r="A386" i="8"/>
  <c r="F386" i="8" s="1" a="1"/>
  <c r="F386" i="8" s="1"/>
  <c r="B386" i="8" l="1"/>
  <c r="C386" i="8" s="1" a="1"/>
  <c r="C386" i="8" s="1"/>
  <c r="D386" i="8" s="1"/>
  <c r="A387" i="8"/>
  <c r="F387" i="8" s="1" a="1"/>
  <c r="F387" i="8" s="1"/>
  <c r="B387" i="8" l="1"/>
  <c r="C387" i="8" s="1" a="1"/>
  <c r="C387" i="8" s="1"/>
  <c r="D387" i="8" s="1"/>
  <c r="A388" i="8"/>
  <c r="F388" i="8" s="1" a="1"/>
  <c r="F388" i="8" s="1"/>
  <c r="B388" i="8" l="1"/>
  <c r="C388" i="8" s="1" a="1"/>
  <c r="C388" i="8" s="1"/>
  <c r="D388" i="8" s="1"/>
  <c r="A389" i="8"/>
  <c r="F389" i="8" s="1" a="1"/>
  <c r="F389" i="8" s="1"/>
  <c r="B389" i="8" l="1"/>
  <c r="C389" i="8" s="1" a="1"/>
  <c r="C389" i="8" s="1"/>
  <c r="D389" i="8" s="1"/>
  <c r="A390" i="8"/>
  <c r="F390" i="8" s="1" a="1"/>
  <c r="F390" i="8" s="1"/>
  <c r="B390" i="8" l="1"/>
  <c r="C390" i="8" s="1" a="1"/>
  <c r="C390" i="8" s="1"/>
  <c r="D390" i="8" s="1"/>
  <c r="A391" i="8"/>
  <c r="F391" i="8" s="1" a="1"/>
  <c r="F391" i="8" s="1"/>
  <c r="B391" i="8" l="1"/>
  <c r="C391" i="8" s="1" a="1"/>
  <c r="C391" i="8" s="1"/>
  <c r="D391" i="8" s="1"/>
  <c r="A392" i="8"/>
  <c r="F392" i="8" s="1" a="1"/>
  <c r="F392" i="8" s="1"/>
  <c r="B392" i="8" l="1"/>
  <c r="C392" i="8" s="1" a="1"/>
  <c r="C392" i="8" s="1"/>
  <c r="D392" i="8" s="1"/>
  <c r="A393" i="8"/>
  <c r="F393" i="8" s="1" a="1"/>
  <c r="F393" i="8" s="1"/>
  <c r="B393" i="8" l="1"/>
  <c r="C393" i="8" s="1" a="1"/>
  <c r="C393" i="8" s="1"/>
  <c r="D393" i="8" s="1"/>
  <c r="A394" i="8"/>
  <c r="F394" i="8" s="1" a="1"/>
  <c r="F394" i="8" s="1"/>
  <c r="B394" i="8" l="1"/>
  <c r="C394" i="8" s="1" a="1"/>
  <c r="C394" i="8" s="1"/>
  <c r="D394" i="8" s="1"/>
  <c r="A395" i="8"/>
  <c r="F395" i="8" s="1" a="1"/>
  <c r="F395" i="8" s="1"/>
  <c r="B395" i="8" l="1"/>
  <c r="C395" i="8" s="1" a="1"/>
  <c r="C395" i="8" s="1"/>
  <c r="D395" i="8" s="1"/>
  <c r="A396" i="8"/>
  <c r="F396" i="8" s="1" a="1"/>
  <c r="F396" i="8" s="1"/>
  <c r="B396" i="8" l="1"/>
  <c r="C396" i="8" s="1" a="1"/>
  <c r="C396" i="8" s="1"/>
  <c r="D396" i="8" s="1"/>
  <c r="A397" i="8"/>
  <c r="F397" i="8" s="1" a="1"/>
  <c r="F397" i="8" s="1"/>
  <c r="B397" i="8" l="1"/>
  <c r="C397" i="8" s="1" a="1"/>
  <c r="C397" i="8" s="1"/>
  <c r="D397" i="8" s="1"/>
  <c r="A398" i="8"/>
  <c r="F398" i="8" s="1" a="1"/>
  <c r="F398" i="8" s="1"/>
  <c r="B398" i="8" l="1"/>
  <c r="C398" i="8" s="1" a="1"/>
  <c r="C398" i="8" s="1"/>
  <c r="D398" i="8" s="1"/>
  <c r="A399" i="8"/>
  <c r="F399" i="8" s="1" a="1"/>
  <c r="F399" i="8" s="1"/>
  <c r="B399" i="8" l="1"/>
  <c r="C399" i="8" s="1" a="1"/>
  <c r="C399" i="8" s="1"/>
  <c r="D399" i="8" s="1"/>
  <c r="A400" i="8"/>
  <c r="F400" i="8" s="1" a="1"/>
  <c r="F400" i="8" s="1"/>
  <c r="B400" i="8" l="1"/>
  <c r="C400" i="8" s="1" a="1"/>
  <c r="C400" i="8" s="1"/>
  <c r="D400" i="8" s="1"/>
  <c r="A401" i="8"/>
  <c r="F401" i="8" s="1" a="1"/>
  <c r="F401" i="8" s="1"/>
  <c r="B401" i="8" l="1"/>
  <c r="C401" i="8" s="1" a="1"/>
  <c r="C401" i="8" s="1"/>
  <c r="D401" i="8" s="1"/>
  <c r="A402" i="8"/>
  <c r="F402" i="8" s="1" a="1"/>
  <c r="F402" i="8" s="1"/>
  <c r="B402" i="8" l="1"/>
  <c r="C402" i="8" s="1" a="1"/>
  <c r="C402" i="8" s="1"/>
  <c r="D402" i="8" s="1"/>
  <c r="A403" i="8"/>
  <c r="F403" i="8" s="1" a="1"/>
  <c r="F403" i="8" s="1"/>
  <c r="B403" i="8" l="1"/>
  <c r="C403" i="8" s="1" a="1"/>
  <c r="C403" i="8" s="1"/>
  <c r="D403" i="8" s="1"/>
  <c r="A404" i="8"/>
  <c r="F404" i="8" s="1" a="1"/>
  <c r="F404" i="8" s="1"/>
  <c r="B404" i="8" l="1"/>
  <c r="C404" i="8" s="1" a="1"/>
  <c r="C404" i="8" s="1"/>
  <c r="D404" i="8" s="1"/>
  <c r="A405" i="8"/>
  <c r="F405" i="8" s="1" a="1"/>
  <c r="F405" i="8" s="1"/>
  <c r="B405" i="8" l="1"/>
  <c r="C405" i="8" s="1" a="1"/>
  <c r="C405" i="8" s="1"/>
  <c r="D405" i="8" s="1"/>
  <c r="A406" i="8"/>
  <c r="F406" i="8" s="1" a="1"/>
  <c r="F406" i="8" s="1"/>
  <c r="B406" i="8" l="1"/>
  <c r="C406" i="8" s="1" a="1"/>
  <c r="C406" i="8" s="1"/>
  <c r="D406" i="8" s="1"/>
  <c r="A407" i="8"/>
  <c r="F407" i="8" s="1" a="1"/>
  <c r="F407" i="8" s="1"/>
  <c r="B407" i="8" l="1"/>
  <c r="C407" i="8" s="1" a="1"/>
  <c r="C407" i="8" s="1"/>
  <c r="D407" i="8" s="1"/>
  <c r="A408" i="8"/>
  <c r="F408" i="8" s="1" a="1"/>
  <c r="F408" i="8" s="1"/>
  <c r="B408" i="8" l="1"/>
  <c r="C408" i="8" s="1" a="1"/>
  <c r="C408" i="8" s="1"/>
  <c r="D408" i="8" s="1"/>
  <c r="A409" i="8"/>
  <c r="F409" i="8" s="1" a="1"/>
  <c r="F409" i="8" s="1"/>
  <c r="B409" i="8" l="1"/>
  <c r="C409" i="8" s="1" a="1"/>
  <c r="C409" i="8" s="1"/>
  <c r="D409" i="8" s="1"/>
  <c r="A410" i="8"/>
  <c r="F410" i="8" s="1" a="1"/>
  <c r="F410" i="8" s="1"/>
  <c r="B410" i="8" l="1"/>
  <c r="C410" i="8" s="1" a="1"/>
  <c r="C410" i="8" s="1"/>
  <c r="D410" i="8" s="1"/>
  <c r="A411" i="8"/>
  <c r="F411" i="8" s="1" a="1"/>
  <c r="F411" i="8" s="1"/>
  <c r="B411" i="8" l="1"/>
  <c r="C411" i="8" s="1" a="1"/>
  <c r="C411" i="8" s="1"/>
  <c r="D411" i="8" s="1"/>
  <c r="A412" i="8"/>
  <c r="F412" i="8" s="1" a="1"/>
  <c r="F412" i="8" s="1"/>
  <c r="B412" i="8" l="1"/>
  <c r="C412" i="8" s="1" a="1"/>
  <c r="C412" i="8" s="1"/>
  <c r="D412" i="8" s="1"/>
  <c r="A413" i="8"/>
  <c r="F413" i="8" s="1" a="1"/>
  <c r="F413" i="8" s="1"/>
  <c r="B413" i="8" l="1"/>
  <c r="C413" i="8" s="1" a="1"/>
  <c r="C413" i="8" s="1"/>
  <c r="D413" i="8" s="1"/>
  <c r="A414" i="8"/>
  <c r="F414" i="8" s="1" a="1"/>
  <c r="F414" i="8" s="1"/>
  <c r="B414" i="8" l="1"/>
  <c r="C414" i="8" s="1" a="1"/>
  <c r="C414" i="8" s="1"/>
  <c r="D414" i="8" s="1"/>
  <c r="A415" i="8"/>
  <c r="F415" i="8" s="1" a="1"/>
  <c r="F415" i="8" s="1"/>
  <c r="B415" i="8" l="1"/>
  <c r="C415" i="8" s="1" a="1"/>
  <c r="C415" i="8" s="1"/>
  <c r="D415" i="8" s="1"/>
  <c r="A416" i="8"/>
  <c r="F416" i="8" s="1" a="1"/>
  <c r="F416" i="8" s="1"/>
  <c r="B416" i="8" l="1"/>
  <c r="C416" i="8" s="1" a="1"/>
  <c r="C416" i="8" s="1"/>
  <c r="D416" i="8" s="1"/>
  <c r="A417" i="8"/>
  <c r="F417" i="8" s="1" a="1"/>
  <c r="F417" i="8" s="1"/>
  <c r="B417" i="8" l="1"/>
  <c r="C417" i="8" s="1" a="1"/>
  <c r="C417" i="8" s="1"/>
  <c r="D417" i="8" s="1"/>
  <c r="A418" i="8"/>
  <c r="F418" i="8" s="1" a="1"/>
  <c r="F418" i="8" s="1"/>
  <c r="B418" i="8" l="1"/>
  <c r="C418" i="8" s="1" a="1"/>
  <c r="C418" i="8" s="1"/>
  <c r="D418" i="8" s="1"/>
  <c r="A419" i="8"/>
  <c r="F419" i="8" s="1" a="1"/>
  <c r="F419" i="8" s="1"/>
  <c r="B419" i="8" l="1"/>
  <c r="C419" i="8" s="1" a="1"/>
  <c r="C419" i="8" s="1"/>
  <c r="D419" i="8" s="1"/>
  <c r="A420" i="8"/>
  <c r="F420" i="8" s="1" a="1"/>
  <c r="F420" i="8" s="1"/>
  <c r="B420" i="8" l="1"/>
  <c r="C420" i="8" s="1" a="1"/>
  <c r="C420" i="8" s="1"/>
  <c r="D420" i="8" s="1"/>
  <c r="A421" i="8"/>
  <c r="F421" i="8" s="1" a="1"/>
  <c r="F421" i="8" s="1"/>
  <c r="B421" i="8" l="1"/>
  <c r="C421" i="8" s="1" a="1"/>
  <c r="C421" i="8" s="1"/>
  <c r="D421" i="8" s="1"/>
  <c r="A422" i="8"/>
  <c r="F422" i="8" s="1" a="1"/>
  <c r="F422" i="8" s="1"/>
  <c r="B422" i="8" l="1"/>
  <c r="C422" i="8" s="1" a="1"/>
  <c r="C422" i="8" s="1"/>
  <c r="D422" i="8" s="1"/>
  <c r="A423" i="8"/>
  <c r="F423" i="8" s="1" a="1"/>
  <c r="F423" i="8" s="1"/>
  <c r="B423" i="8" l="1"/>
  <c r="C423" i="8" s="1" a="1"/>
  <c r="C423" i="8" s="1"/>
  <c r="D423" i="8" s="1"/>
  <c r="A424" i="8"/>
  <c r="F424" i="8" s="1" a="1"/>
  <c r="F424" i="8" s="1"/>
  <c r="B424" i="8" l="1"/>
  <c r="C424" i="8" s="1" a="1"/>
  <c r="C424" i="8" s="1"/>
  <c r="D424" i="8" s="1"/>
  <c r="A425" i="8"/>
  <c r="F425" i="8" s="1" a="1"/>
  <c r="F425" i="8" s="1"/>
  <c r="B425" i="8" l="1"/>
  <c r="C425" i="8" s="1" a="1"/>
  <c r="C425" i="8" s="1"/>
  <c r="D425" i="8" s="1"/>
  <c r="A426" i="8"/>
  <c r="F426" i="8" s="1" a="1"/>
  <c r="F426" i="8" s="1"/>
  <c r="B426" i="8" l="1"/>
  <c r="C426" i="8" s="1" a="1"/>
  <c r="C426" i="8" s="1"/>
  <c r="D426" i="8" s="1"/>
  <c r="A427" i="8"/>
  <c r="F427" i="8" s="1" a="1"/>
  <c r="F427" i="8" s="1"/>
  <c r="B427" i="8" l="1"/>
  <c r="C427" i="8" s="1" a="1"/>
  <c r="C427" i="8" s="1"/>
  <c r="D427" i="8" s="1"/>
  <c r="A428" i="8"/>
  <c r="F428" i="8" s="1" a="1"/>
  <c r="F428" i="8" s="1"/>
  <c r="B428" i="8" l="1"/>
  <c r="C428" i="8" s="1" a="1"/>
  <c r="C428" i="8" s="1"/>
  <c r="D428" i="8" s="1"/>
  <c r="A429" i="8"/>
  <c r="F429" i="8" s="1" a="1"/>
  <c r="F429" i="8" s="1"/>
  <c r="B429" i="8" l="1"/>
  <c r="C429" i="8" s="1" a="1"/>
  <c r="C429" i="8" s="1"/>
  <c r="D429" i="8" s="1"/>
  <c r="A430" i="8"/>
  <c r="F430" i="8" s="1" a="1"/>
  <c r="F430" i="8" s="1"/>
  <c r="B430" i="8" l="1"/>
  <c r="C430" i="8" s="1" a="1"/>
  <c r="C430" i="8" s="1"/>
  <c r="D430" i="8" s="1"/>
  <c r="A431" i="8"/>
  <c r="F431" i="8" s="1" a="1"/>
  <c r="F431" i="8" s="1"/>
  <c r="B431" i="8" l="1"/>
  <c r="C431" i="8" s="1" a="1"/>
  <c r="C431" i="8" s="1"/>
  <c r="D431" i="8" s="1"/>
  <c r="A432" i="8"/>
  <c r="F432" i="8" s="1" a="1"/>
  <c r="F432" i="8" s="1"/>
  <c r="B432" i="8" l="1"/>
  <c r="C432" i="8" s="1" a="1"/>
  <c r="C432" i="8" s="1"/>
  <c r="D432" i="8" s="1"/>
  <c r="A433" i="8"/>
  <c r="F433" i="8" s="1" a="1"/>
  <c r="F433" i="8" s="1"/>
  <c r="B433" i="8" l="1"/>
  <c r="C433" i="8" s="1" a="1"/>
  <c r="C433" i="8" s="1"/>
  <c r="D433" i="8" s="1"/>
  <c r="A434" i="8"/>
  <c r="F434" i="8" s="1" a="1"/>
  <c r="F434" i="8" s="1"/>
  <c r="B434" i="8" l="1"/>
  <c r="C434" i="8" s="1" a="1"/>
  <c r="C434" i="8" s="1"/>
  <c r="D434" i="8" s="1"/>
  <c r="A435" i="8"/>
  <c r="F435" i="8" s="1" a="1"/>
  <c r="F435" i="8" s="1"/>
  <c r="B435" i="8" l="1"/>
  <c r="C435" i="8" s="1" a="1"/>
  <c r="C435" i="8" s="1"/>
  <c r="D435" i="8" s="1"/>
  <c r="A436" i="8"/>
  <c r="F436" i="8" s="1" a="1"/>
  <c r="F436" i="8" s="1"/>
  <c r="B436" i="8" l="1"/>
  <c r="C436" i="8" s="1" a="1"/>
  <c r="C436" i="8" s="1"/>
  <c r="D436" i="8" s="1"/>
  <c r="A437" i="8"/>
  <c r="F437" i="8" s="1" a="1"/>
  <c r="F437" i="8" s="1"/>
  <c r="B437" i="8" l="1"/>
  <c r="C437" i="8" s="1" a="1"/>
  <c r="C437" i="8" s="1"/>
  <c r="D437" i="8" s="1"/>
  <c r="A438" i="8"/>
  <c r="F438" i="8" s="1" a="1"/>
  <c r="F438" i="8" s="1"/>
  <c r="B438" i="8" l="1"/>
  <c r="C438" i="8" s="1" a="1"/>
  <c r="C438" i="8" s="1"/>
  <c r="D438" i="8" s="1"/>
  <c r="A439" i="8"/>
  <c r="F439" i="8" s="1" a="1"/>
  <c r="F439" i="8" s="1"/>
  <c r="B439" i="8" l="1"/>
  <c r="C439" i="8" s="1" a="1"/>
  <c r="C439" i="8" s="1"/>
  <c r="D439" i="8" s="1"/>
  <c r="A440" i="8"/>
  <c r="F440" i="8" s="1" a="1"/>
  <c r="F440" i="8" s="1"/>
  <c r="B440" i="8" l="1"/>
  <c r="C440" i="8" s="1" a="1"/>
  <c r="C440" i="8" s="1"/>
  <c r="D440" i="8" s="1"/>
  <c r="A441" i="8"/>
  <c r="F441" i="8" s="1" a="1"/>
  <c r="F441" i="8" s="1"/>
  <c r="B441" i="8" l="1"/>
  <c r="C441" i="8" s="1" a="1"/>
  <c r="C441" i="8" s="1"/>
  <c r="D441" i="8" s="1"/>
  <c r="A442" i="8"/>
  <c r="F442" i="8" s="1" a="1"/>
  <c r="F442" i="8" s="1"/>
  <c r="B442" i="8" l="1"/>
  <c r="C442" i="8" s="1" a="1"/>
  <c r="C442" i="8" s="1"/>
  <c r="D442" i="8" s="1"/>
  <c r="A443" i="8"/>
  <c r="F443" i="8" s="1" a="1"/>
  <c r="F443" i="8" s="1"/>
  <c r="B443" i="8" l="1"/>
  <c r="C443" i="8" s="1" a="1"/>
  <c r="C443" i="8" s="1"/>
  <c r="D443" i="8" s="1"/>
  <c r="A444" i="8"/>
  <c r="F444" i="8" s="1" a="1"/>
  <c r="F444" i="8" s="1"/>
  <c r="B444" i="8" l="1"/>
  <c r="C444" i="8" s="1" a="1"/>
  <c r="C444" i="8" s="1"/>
  <c r="D444" i="8" s="1"/>
  <c r="A445" i="8"/>
  <c r="F445" i="8" s="1" a="1"/>
  <c r="F445" i="8" s="1"/>
  <c r="B445" i="8" l="1"/>
  <c r="C445" i="8" s="1" a="1"/>
  <c r="C445" i="8" s="1"/>
  <c r="D445" i="8" s="1"/>
  <c r="A446" i="8"/>
  <c r="F446" i="8" s="1" a="1"/>
  <c r="F446" i="8" s="1"/>
  <c r="B446" i="8" l="1"/>
  <c r="C446" i="8" s="1" a="1"/>
  <c r="C446" i="8" s="1"/>
  <c r="D446" i="8" s="1"/>
  <c r="A447" i="8"/>
  <c r="F447" i="8" s="1" a="1"/>
  <c r="F447" i="8" s="1"/>
  <c r="B447" i="8" l="1"/>
  <c r="C447" i="8" s="1" a="1"/>
  <c r="C447" i="8" s="1"/>
  <c r="D447" i="8" s="1"/>
  <c r="A448" i="8"/>
  <c r="F448" i="8" s="1" a="1"/>
  <c r="F448" i="8" s="1"/>
  <c r="B448" i="8" l="1"/>
  <c r="C448" i="8" s="1" a="1"/>
  <c r="C448" i="8" s="1"/>
  <c r="D448" i="8" s="1"/>
  <c r="A449" i="8"/>
  <c r="F449" i="8" s="1" a="1"/>
  <c r="F449" i="8" s="1"/>
  <c r="B449" i="8" l="1"/>
  <c r="C449" i="8" s="1" a="1"/>
  <c r="C449" i="8" s="1"/>
  <c r="D449" i="8" s="1"/>
  <c r="A450" i="8"/>
  <c r="F450" i="8" s="1" a="1"/>
  <c r="F450" i="8" s="1"/>
  <c r="B450" i="8" l="1"/>
  <c r="C450" i="8" s="1" a="1"/>
  <c r="C450" i="8" s="1"/>
  <c r="D450" i="8" s="1"/>
  <c r="A451" i="8"/>
  <c r="F451" i="8" s="1" a="1"/>
  <c r="F451" i="8" s="1"/>
  <c r="B451" i="8" l="1"/>
  <c r="C451" i="8" s="1" a="1"/>
  <c r="C451" i="8" s="1"/>
  <c r="D451" i="8" s="1"/>
  <c r="A452" i="8"/>
  <c r="F452" i="8" s="1" a="1"/>
  <c r="F452" i="8" s="1"/>
  <c r="B452" i="8" l="1"/>
  <c r="C452" i="8" s="1" a="1"/>
  <c r="C452" i="8" s="1"/>
  <c r="D452" i="8" s="1"/>
  <c r="A453" i="8"/>
  <c r="F453" i="8" s="1" a="1"/>
  <c r="F453" i="8" s="1"/>
  <c r="B453" i="8" l="1"/>
  <c r="C453" i="8" s="1" a="1"/>
  <c r="C453" i="8" s="1"/>
  <c r="D453" i="8" s="1"/>
  <c r="A454" i="8"/>
  <c r="F454" i="8" s="1" a="1"/>
  <c r="F454" i="8" s="1"/>
  <c r="B454" i="8" l="1"/>
  <c r="C454" i="8" s="1" a="1"/>
  <c r="C454" i="8" s="1"/>
  <c r="D454" i="8" s="1"/>
  <c r="A455" i="8"/>
  <c r="F455" i="8" s="1" a="1"/>
  <c r="F455" i="8" s="1"/>
  <c r="B455" i="8" l="1"/>
  <c r="C455" i="8" s="1" a="1"/>
  <c r="C455" i="8" s="1"/>
  <c r="D455" i="8" s="1"/>
  <c r="A456" i="8"/>
  <c r="F456" i="8" s="1" a="1"/>
  <c r="F456" i="8" s="1"/>
  <c r="B456" i="8" l="1"/>
  <c r="C456" i="8" s="1" a="1"/>
  <c r="C456" i="8" s="1"/>
  <c r="D456" i="8" s="1"/>
  <c r="A457" i="8"/>
  <c r="F457" i="8" s="1" a="1"/>
  <c r="F457" i="8" s="1"/>
  <c r="B457" i="8" l="1"/>
  <c r="C457" i="8" s="1" a="1"/>
  <c r="C457" i="8" s="1"/>
  <c r="D457" i="8" s="1"/>
  <c r="A458" i="8"/>
  <c r="F458" i="8" s="1" a="1"/>
  <c r="F458" i="8" s="1"/>
  <c r="B458" i="8" l="1"/>
  <c r="C458" i="8" s="1" a="1"/>
  <c r="C458" i="8" s="1"/>
  <c r="D458" i="8" s="1"/>
  <c r="A459" i="8"/>
  <c r="F459" i="8" s="1" a="1"/>
  <c r="F459" i="8" s="1"/>
  <c r="B459" i="8" l="1"/>
  <c r="C459" i="8" s="1" a="1"/>
  <c r="C459" i="8" s="1"/>
  <c r="D459" i="8" s="1"/>
  <c r="A460" i="8"/>
  <c r="F460" i="8" s="1" a="1"/>
  <c r="F460" i="8" s="1"/>
  <c r="B460" i="8" l="1"/>
  <c r="C460" i="8" s="1" a="1"/>
  <c r="C460" i="8" s="1"/>
  <c r="D460" i="8" s="1"/>
  <c r="A461" i="8"/>
  <c r="F461" i="8" s="1" a="1"/>
  <c r="F461" i="8" s="1"/>
  <c r="B461" i="8" l="1"/>
  <c r="C461" i="8" s="1" a="1"/>
  <c r="C461" i="8" s="1"/>
  <c r="D461" i="8" s="1"/>
  <c r="A462" i="8"/>
  <c r="F462" i="8" s="1" a="1"/>
  <c r="F462" i="8" s="1"/>
  <c r="B462" i="8" l="1"/>
  <c r="C462" i="8" s="1" a="1"/>
  <c r="C462" i="8" s="1"/>
  <c r="D462" i="8" s="1"/>
  <c r="A463" i="8"/>
  <c r="F463" i="8" s="1" a="1"/>
  <c r="F463" i="8" s="1"/>
  <c r="B463" i="8" l="1"/>
  <c r="C463" i="8" s="1" a="1"/>
  <c r="C463" i="8" s="1"/>
  <c r="D463" i="8" s="1"/>
  <c r="A464" i="8"/>
  <c r="F464" i="8" s="1" a="1"/>
  <c r="F464" i="8" s="1"/>
  <c r="B464" i="8" l="1"/>
  <c r="C464" i="8" s="1" a="1"/>
  <c r="C464" i="8" s="1"/>
  <c r="D464" i="8" s="1"/>
  <c r="A465" i="8"/>
  <c r="F465" i="8" s="1" a="1"/>
  <c r="F465" i="8" s="1"/>
  <c r="B465" i="8" l="1"/>
  <c r="C465" i="8" s="1" a="1"/>
  <c r="C465" i="8" s="1"/>
  <c r="D465" i="8" s="1"/>
  <c r="A466" i="8"/>
  <c r="F466" i="8" s="1" a="1"/>
  <c r="F466" i="8" s="1"/>
  <c r="B466" i="8" l="1"/>
  <c r="C466" i="8" s="1" a="1"/>
  <c r="C466" i="8" s="1"/>
  <c r="D466" i="8" s="1"/>
  <c r="A467" i="8"/>
  <c r="F467" i="8" s="1" a="1"/>
  <c r="F467" i="8" s="1"/>
  <c r="B467" i="8" l="1"/>
  <c r="C467" i="8" s="1" a="1"/>
  <c r="C467" i="8" s="1"/>
  <c r="D467" i="8" s="1"/>
  <c r="A468" i="8"/>
  <c r="F468" i="8" s="1" a="1"/>
  <c r="F468" i="8" s="1"/>
  <c r="B468" i="8" l="1"/>
  <c r="C468" i="8" s="1" a="1"/>
  <c r="C468" i="8" s="1"/>
  <c r="D468" i="8" s="1"/>
  <c r="A469" i="8"/>
  <c r="F469" i="8" s="1" a="1"/>
  <c r="F469" i="8" s="1"/>
  <c r="B469" i="8" l="1"/>
  <c r="C469" i="8" s="1" a="1"/>
  <c r="C469" i="8" s="1"/>
  <c r="D469" i="8" s="1"/>
  <c r="A470" i="8"/>
  <c r="F470" i="8" s="1" a="1"/>
  <c r="F470" i="8" s="1"/>
  <c r="B470" i="8" l="1"/>
  <c r="C470" i="8" s="1" a="1"/>
  <c r="C470" i="8" s="1"/>
  <c r="D470" i="8" s="1"/>
  <c r="A471" i="8"/>
  <c r="F471" i="8" s="1" a="1"/>
  <c r="F471" i="8" s="1"/>
  <c r="B471" i="8" l="1"/>
  <c r="C471" i="8" s="1" a="1"/>
  <c r="C471" i="8" s="1"/>
  <c r="D471" i="8" s="1"/>
  <c r="A472" i="8"/>
  <c r="F472" i="8" s="1" a="1"/>
  <c r="F472" i="8" s="1"/>
  <c r="B472" i="8" l="1"/>
  <c r="C472" i="8" s="1" a="1"/>
  <c r="C472" i="8" s="1"/>
  <c r="D472" i="8" s="1"/>
  <c r="A473" i="8"/>
  <c r="F473" i="8" s="1" a="1"/>
  <c r="F473" i="8" s="1"/>
  <c r="B473" i="8" l="1"/>
  <c r="C473" i="8" s="1" a="1"/>
  <c r="C473" i="8" s="1"/>
  <c r="D473" i="8" s="1"/>
  <c r="A474" i="8"/>
  <c r="F474" i="8" s="1" a="1"/>
  <c r="F474" i="8" s="1"/>
  <c r="B474" i="8" l="1"/>
  <c r="C474" i="8" s="1" a="1"/>
  <c r="C474" i="8" s="1"/>
  <c r="D474" i="8" s="1"/>
  <c r="A475" i="8"/>
  <c r="F475" i="8" s="1" a="1"/>
  <c r="F475" i="8" s="1"/>
  <c r="B475" i="8" l="1"/>
  <c r="C475" i="8" s="1" a="1"/>
  <c r="C475" i="8" s="1"/>
  <c r="D475" i="8" s="1"/>
  <c r="A476" i="8"/>
  <c r="F476" i="8" s="1" a="1"/>
  <c r="F476" i="8" s="1"/>
  <c r="B476" i="8" l="1"/>
  <c r="C476" i="8" s="1" a="1"/>
  <c r="C476" i="8" s="1"/>
  <c r="D476" i="8" s="1"/>
  <c r="A477" i="8"/>
  <c r="F477" i="8" s="1" a="1"/>
  <c r="F477" i="8" s="1"/>
  <c r="B477" i="8" l="1"/>
  <c r="C477" i="8" s="1" a="1"/>
  <c r="C477" i="8" s="1"/>
  <c r="D477" i="8" s="1"/>
  <c r="A478" i="8"/>
  <c r="F478" i="8" s="1" a="1"/>
  <c r="F478" i="8" s="1"/>
  <c r="B478" i="8" l="1"/>
  <c r="C478" i="8" s="1" a="1"/>
  <c r="C478" i="8" s="1"/>
  <c r="D478" i="8" s="1"/>
  <c r="A479" i="8"/>
  <c r="F479" i="8" s="1" a="1"/>
  <c r="F479" i="8" s="1"/>
  <c r="B479" i="8" l="1"/>
  <c r="C479" i="8" s="1" a="1"/>
  <c r="C479" i="8" s="1"/>
  <c r="D479" i="8" s="1"/>
  <c r="A480" i="8"/>
  <c r="F480" i="8" s="1" a="1"/>
  <c r="F480" i="8" s="1"/>
  <c r="B480" i="8" l="1"/>
  <c r="C480" i="8" s="1" a="1"/>
  <c r="C480" i="8" s="1"/>
  <c r="D480" i="8" s="1"/>
  <c r="A481" i="8"/>
  <c r="F481" i="8" s="1" a="1"/>
  <c r="F481" i="8" s="1"/>
  <c r="B481" i="8" l="1"/>
  <c r="C481" i="8" s="1" a="1"/>
  <c r="C481" i="8" s="1"/>
  <c r="D481" i="8" s="1"/>
  <c r="A482" i="8"/>
  <c r="F482" i="8" s="1" a="1"/>
  <c r="F482" i="8" s="1"/>
  <c r="B482" i="8" l="1"/>
  <c r="C482" i="8" s="1" a="1"/>
  <c r="C482" i="8" s="1"/>
  <c r="D482" i="8" s="1"/>
  <c r="A483" i="8"/>
  <c r="F483" i="8" s="1" a="1"/>
  <c r="F483" i="8" s="1"/>
  <c r="B483" i="8" l="1"/>
  <c r="C483" i="8" s="1" a="1"/>
  <c r="C483" i="8" s="1"/>
  <c r="D483" i="8" s="1"/>
  <c r="A484" i="8"/>
  <c r="F484" i="8" s="1" a="1"/>
  <c r="F484" i="8" s="1"/>
  <c r="B484" i="8" l="1"/>
  <c r="C484" i="8" s="1" a="1"/>
  <c r="C484" i="8" s="1"/>
  <c r="D484" i="8" s="1"/>
  <c r="A485" i="8"/>
  <c r="F485" i="8" s="1" a="1"/>
  <c r="F485" i="8" s="1"/>
  <c r="B485" i="8" l="1"/>
  <c r="A486" i="8"/>
  <c r="F486" i="8" s="1" a="1"/>
  <c r="F486" i="8" s="1"/>
  <c r="B486" i="8" l="1"/>
  <c r="C486" i="8" s="1" a="1"/>
  <c r="C486" i="8" s="1"/>
  <c r="D486" i="8" s="1"/>
  <c r="A487" i="8"/>
  <c r="F487" i="8" s="1" a="1"/>
  <c r="F487" i="8" s="1"/>
  <c r="C485" i="8" a="1"/>
  <c r="C485" i="8" s="1"/>
  <c r="D485" i="8" s="1"/>
  <c r="B487" i="8" l="1"/>
  <c r="A488" i="8"/>
  <c r="F488" i="8" s="1" a="1"/>
  <c r="F488" i="8" s="1"/>
  <c r="B488" i="8" l="1"/>
  <c r="C488" i="8" s="1" a="1"/>
  <c r="C488" i="8" s="1"/>
  <c r="D488" i="8" s="1"/>
  <c r="A489" i="8"/>
  <c r="F489" i="8" s="1" a="1"/>
  <c r="F489" i="8" s="1"/>
  <c r="C487" i="8" a="1"/>
  <c r="C487" i="8" s="1"/>
  <c r="D487" i="8" s="1"/>
  <c r="F43" i="7" l="1"/>
  <c r="B489" i="8"/>
  <c r="C489" i="8" s="1" a="1"/>
  <c r="C489" i="8" s="1"/>
  <c r="D489" i="8" s="1"/>
  <c r="A490" i="8"/>
  <c r="F490" i="8" s="1" a="1"/>
  <c r="F490" i="8" s="1"/>
  <c r="B490" i="8" l="1"/>
  <c r="C490" i="8" s="1" a="1"/>
  <c r="C490" i="8" s="1"/>
  <c r="D490" i="8" s="1"/>
  <c r="A491" i="8"/>
  <c r="B491" i="8" l="1"/>
  <c r="C491" i="8" s="1" a="1"/>
  <c r="C491" i="8" s="1"/>
  <c r="F491" i="8" a="1"/>
  <c r="F491" i="8" s="1"/>
  <c r="D21" i="8"/>
  <c r="D51" i="8"/>
  <c r="D18" i="8"/>
  <c r="D39" i="8"/>
  <c r="D61" i="8"/>
  <c r="D29" i="8"/>
  <c r="D32" i="8"/>
  <c r="D45" i="8"/>
  <c r="D22" i="8"/>
  <c r="D67" i="8"/>
  <c r="D68" i="8"/>
  <c r="D19" i="8"/>
  <c r="D50" i="8"/>
  <c r="D58" i="8"/>
  <c r="D73" i="8"/>
  <c r="D36" i="8"/>
  <c r="D75" i="8"/>
  <c r="D59" i="8"/>
  <c r="D49" i="8"/>
  <c r="D44" i="8"/>
  <c r="D33" i="8"/>
  <c r="D43" i="8"/>
  <c r="D54" i="8"/>
  <c r="D13" i="8"/>
  <c r="D70" i="8"/>
  <c r="D52" i="8"/>
  <c r="D64" i="8"/>
  <c r="D38" i="8"/>
  <c r="D25" i="8"/>
  <c r="D20" i="8"/>
  <c r="D37" i="8"/>
  <c r="D24" i="8"/>
  <c r="D63" i="8"/>
  <c r="D27" i="8"/>
  <c r="D14" i="8"/>
  <c r="D41" i="8"/>
  <c r="D47" i="8"/>
  <c r="D56" i="8"/>
  <c r="D30" i="8"/>
  <c r="D65" i="8"/>
  <c r="D17" i="8"/>
  <c r="D66" i="8"/>
  <c r="D26" i="8"/>
  <c r="D28" i="8"/>
  <c r="D60" i="8"/>
  <c r="D62" i="8"/>
  <c r="D74" i="8"/>
  <c r="D48" i="8"/>
  <c r="D31" i="8"/>
  <c r="D71" i="8"/>
  <c r="D34" i="8"/>
  <c r="D57" i="8"/>
  <c r="D69" i="8"/>
  <c r="D40" i="8"/>
  <c r="D15" i="8"/>
  <c r="D16" i="8"/>
  <c r="D46" i="8"/>
  <c r="D55" i="8"/>
  <c r="D53" i="8"/>
  <c r="D35" i="8"/>
  <c r="D72" i="8"/>
  <c r="D42" i="8"/>
  <c r="D23" i="8"/>
  <c r="D491" i="8" l="1"/>
  <c r="E34" i="8"/>
  <c r="E32" i="8"/>
  <c r="E30" i="8"/>
  <c r="E44" i="8"/>
  <c r="E18" i="8"/>
  <c r="F18" i="8" s="1" a="1"/>
  <c r="F18" i="8" s="1"/>
  <c r="E89" i="8"/>
  <c r="E304" i="8"/>
  <c r="E324" i="8"/>
  <c r="E366" i="8"/>
  <c r="E454" i="8"/>
  <c r="E361" i="8"/>
  <c r="E211" i="8"/>
  <c r="E120" i="8"/>
  <c r="E255" i="8"/>
  <c r="E220" i="8"/>
  <c r="E461" i="8"/>
  <c r="E364" i="8"/>
  <c r="E392" i="8"/>
  <c r="E356" i="8"/>
  <c r="E135" i="8"/>
  <c r="E254" i="8"/>
  <c r="E486" i="8"/>
  <c r="E491" i="8"/>
  <c r="E171" i="8"/>
  <c r="E343" i="8"/>
  <c r="E91" i="8"/>
  <c r="E70" i="8"/>
  <c r="F70" i="8" s="1" a="1"/>
  <c r="F70" i="8" s="1"/>
  <c r="E93" i="8"/>
  <c r="E60" i="8"/>
  <c r="E219" i="8"/>
  <c r="E466" i="8"/>
  <c r="E278" i="8"/>
  <c r="E387" i="8"/>
  <c r="E357" i="8"/>
  <c r="E236" i="8"/>
  <c r="E267" i="8"/>
  <c r="E371" i="8"/>
  <c r="E415" i="8"/>
  <c r="E430" i="8"/>
  <c r="E173" i="8"/>
  <c r="E378" i="8"/>
  <c r="E428" i="8"/>
  <c r="E411" i="8"/>
  <c r="E76" i="8"/>
  <c r="F76" i="8" s="1" a="1"/>
  <c r="F76" i="8" s="1"/>
  <c r="E350" i="8"/>
  <c r="E252" i="8"/>
  <c r="E194" i="8"/>
  <c r="E401" i="8"/>
  <c r="E104" i="8"/>
  <c r="E203" i="8"/>
  <c r="E243" i="8"/>
  <c r="E340" i="8"/>
  <c r="E404" i="8"/>
  <c r="E153" i="8"/>
  <c r="E368" i="8"/>
  <c r="E55" i="8"/>
  <c r="E462" i="8"/>
  <c r="E187" i="8"/>
  <c r="E425" i="8"/>
  <c r="E156" i="8"/>
  <c r="E13" i="8"/>
  <c r="F13" i="8" s="1" a="1"/>
  <c r="F13" i="8" s="1"/>
  <c r="E41" i="8"/>
  <c r="E39" i="8"/>
  <c r="E29" i="8"/>
  <c r="E37" i="8"/>
  <c r="E184" i="8"/>
  <c r="E319" i="8"/>
  <c r="E54" i="8"/>
  <c r="E470" i="8"/>
  <c r="E396" i="8"/>
  <c r="E456" i="8"/>
  <c r="E64" i="8"/>
  <c r="E199" i="8"/>
  <c r="E318" i="8"/>
  <c r="E275" i="8"/>
  <c r="E420" i="8"/>
  <c r="E84" i="8"/>
  <c r="E407" i="8"/>
  <c r="E79" i="8"/>
  <c r="F79" i="8" s="1" a="1"/>
  <c r="F79" i="8" s="1"/>
  <c r="E134" i="8"/>
  <c r="E221" i="8"/>
  <c r="E291" i="8"/>
  <c r="E140" i="8"/>
  <c r="E315" i="8"/>
  <c r="E342" i="8"/>
  <c r="E445" i="8"/>
  <c r="E421" i="8"/>
  <c r="E114" i="8"/>
  <c r="E188" i="8"/>
  <c r="E316" i="8"/>
  <c r="E99" i="8"/>
  <c r="E107" i="8"/>
  <c r="E237" i="8"/>
  <c r="E442" i="8"/>
  <c r="E73" i="8"/>
  <c r="F73" i="8" s="1" a="1"/>
  <c r="F73" i="8" s="1"/>
  <c r="E372" i="8"/>
  <c r="E88" i="8"/>
  <c r="E422" i="8"/>
  <c r="E284" i="8"/>
  <c r="E258" i="8"/>
  <c r="E474" i="8"/>
  <c r="E168" i="8"/>
  <c r="E132" i="8"/>
  <c r="E204" i="8"/>
  <c r="E125" i="8"/>
  <c r="E74" i="8"/>
  <c r="F74" i="8" s="1" a="1"/>
  <c r="F74" i="8" s="1"/>
  <c r="E217" i="8"/>
  <c r="E432" i="8"/>
  <c r="E119" i="8"/>
  <c r="E307" i="8"/>
  <c r="E52" i="8"/>
  <c r="E115" i="8"/>
  <c r="E97" i="8"/>
  <c r="E248" i="8"/>
  <c r="E383" i="8"/>
  <c r="E118" i="8"/>
  <c r="E235" i="8"/>
  <c r="E69" i="8"/>
  <c r="E489" i="8"/>
  <c r="E128" i="8"/>
  <c r="E24" i="8"/>
  <c r="E22" i="8"/>
  <c r="E19" i="8"/>
  <c r="E17" i="8"/>
  <c r="F17" i="8" s="1" a="1"/>
  <c r="F17" i="8" s="1"/>
  <c r="E26" i="8"/>
  <c r="E262" i="8"/>
  <c r="E477" i="8"/>
  <c r="E149" i="8"/>
  <c r="E162" i="8"/>
  <c r="E113" i="8"/>
  <c r="E139" i="8"/>
  <c r="E61" i="8"/>
  <c r="E487" i="8"/>
  <c r="E242" i="8"/>
  <c r="E170" i="8"/>
  <c r="E121" i="8"/>
  <c r="E144" i="8"/>
  <c r="E388" i="8"/>
  <c r="E365" i="8"/>
  <c r="E124" i="8"/>
  <c r="E201" i="8"/>
  <c r="E129" i="8"/>
  <c r="E216" i="8"/>
  <c r="E148" i="8"/>
  <c r="E117" i="8"/>
  <c r="E386" i="8"/>
  <c r="E292" i="8"/>
  <c r="E296" i="8"/>
  <c r="E160" i="8"/>
  <c r="E167" i="8"/>
  <c r="E253" i="8"/>
  <c r="E202" i="8"/>
  <c r="E345" i="8"/>
  <c r="E123" i="8"/>
  <c r="E247" i="8"/>
  <c r="E111" i="8"/>
  <c r="E102" i="8"/>
  <c r="E146" i="8"/>
  <c r="E225" i="8"/>
  <c r="E376" i="8"/>
  <c r="E299" i="8"/>
  <c r="E246" i="8"/>
  <c r="E476" i="8"/>
  <c r="E197" i="8"/>
  <c r="E212" i="8"/>
  <c r="E256" i="8"/>
  <c r="E391" i="8"/>
  <c r="E403" i="8"/>
  <c r="E68" i="8"/>
  <c r="E141" i="8"/>
  <c r="E218" i="8"/>
  <c r="E72" i="8"/>
  <c r="F72" i="8" s="1" a="1"/>
  <c r="F72" i="8" s="1"/>
  <c r="E271" i="8"/>
  <c r="E326" i="8"/>
  <c r="E331" i="8"/>
  <c r="E213" i="8"/>
  <c r="E226" i="8"/>
  <c r="E177" i="8"/>
  <c r="E100" i="8"/>
  <c r="E142" i="8"/>
  <c r="E33" i="8"/>
  <c r="E31" i="8"/>
  <c r="E21" i="8"/>
  <c r="E45" i="8"/>
  <c r="E78" i="8"/>
  <c r="F78" i="8" s="1" a="1"/>
  <c r="F78" i="8" s="1"/>
  <c r="E347" i="8"/>
  <c r="E306" i="8"/>
  <c r="E234" i="8"/>
  <c r="E185" i="8"/>
  <c r="E208" i="8"/>
  <c r="E317" i="8"/>
  <c r="E429" i="8"/>
  <c r="E172" i="8"/>
  <c r="E265" i="8"/>
  <c r="E193" i="8"/>
  <c r="E280" i="8"/>
  <c r="E95" i="8"/>
  <c r="E181" i="8"/>
  <c r="E450" i="8"/>
  <c r="E58" i="8"/>
  <c r="E360" i="8"/>
  <c r="E224" i="8"/>
  <c r="E231" i="8"/>
  <c r="E446" i="8"/>
  <c r="E266" i="8"/>
  <c r="E409" i="8"/>
  <c r="E81" i="8"/>
  <c r="F81" i="8" s="1" a="1"/>
  <c r="F81" i="8" s="1"/>
  <c r="E311" i="8"/>
  <c r="E175" i="8"/>
  <c r="E166" i="8"/>
  <c r="E210" i="8"/>
  <c r="E289" i="8"/>
  <c r="E440" i="8"/>
  <c r="E244" i="8"/>
  <c r="E310" i="8"/>
  <c r="E110" i="8"/>
  <c r="E261" i="8"/>
  <c r="E105" i="8"/>
  <c r="E320" i="8"/>
  <c r="E455" i="8"/>
  <c r="E380" i="8"/>
  <c r="E157" i="8"/>
  <c r="E205" i="8"/>
  <c r="E282" i="8"/>
  <c r="E136" i="8"/>
  <c r="E335" i="8"/>
  <c r="E390" i="8"/>
  <c r="E444" i="8"/>
  <c r="E277" i="8"/>
  <c r="E290" i="8"/>
  <c r="E241" i="8"/>
  <c r="E87" i="8"/>
  <c r="E206" i="8"/>
  <c r="E276" i="8"/>
  <c r="E370" i="8"/>
  <c r="E298" i="8"/>
  <c r="E249" i="8"/>
  <c r="E272" i="8"/>
  <c r="E155" i="8"/>
  <c r="E25" i="8"/>
  <c r="E27" i="8"/>
  <c r="E20" i="8"/>
  <c r="E273" i="8"/>
  <c r="E367" i="8"/>
  <c r="E402" i="8"/>
  <c r="E108" i="8"/>
  <c r="E355" i="8"/>
  <c r="E453" i="8"/>
  <c r="E473" i="8"/>
  <c r="E191" i="8"/>
  <c r="E397" i="8"/>
  <c r="E328" i="8"/>
  <c r="E71" i="8"/>
  <c r="F71" i="8" s="1" a="1"/>
  <c r="F71" i="8" s="1"/>
  <c r="E469" i="8"/>
  <c r="E433" i="8"/>
  <c r="E398" i="8"/>
  <c r="E92" i="8"/>
  <c r="E449" i="8"/>
  <c r="E214" i="8"/>
  <c r="E293" i="8"/>
  <c r="E465" i="8"/>
  <c r="E351" i="8"/>
  <c r="E109" i="8"/>
  <c r="E451" i="8"/>
  <c r="E147" i="8"/>
  <c r="E339" i="8"/>
  <c r="E337" i="8"/>
  <c r="E431" i="8"/>
  <c r="E482" i="8"/>
  <c r="E15" i="8"/>
  <c r="F15" i="8" s="1" a="1"/>
  <c r="F15" i="8" s="1"/>
  <c r="E48" i="8"/>
  <c r="E382" i="8"/>
  <c r="E452" i="8"/>
  <c r="E467" i="8"/>
  <c r="E198" i="8"/>
  <c r="E85" i="8"/>
  <c r="E260" i="8"/>
  <c r="E460" i="8"/>
  <c r="E178" i="8"/>
  <c r="E57" i="8"/>
  <c r="E443" i="8"/>
  <c r="E227" i="8"/>
  <c r="E65" i="8"/>
  <c r="E195" i="8"/>
  <c r="E322" i="8"/>
  <c r="E232" i="8"/>
  <c r="E103" i="8"/>
  <c r="E138" i="8"/>
  <c r="E441" i="8"/>
  <c r="E268" i="8"/>
  <c r="E82" i="8"/>
  <c r="F82" i="8" s="1" a="1"/>
  <c r="F82" i="8" s="1"/>
  <c r="E312" i="8"/>
  <c r="E182" i="8"/>
  <c r="E133" i="8"/>
  <c r="E192" i="8"/>
  <c r="E463" i="8"/>
  <c r="E77" i="8"/>
  <c r="F77" i="8" s="1" a="1"/>
  <c r="F77" i="8" s="1"/>
  <c r="E412" i="8"/>
  <c r="E245" i="8"/>
  <c r="E94" i="8"/>
  <c r="E375" i="8"/>
  <c r="E353" i="8"/>
  <c r="E174" i="8"/>
  <c r="E36" i="8"/>
  <c r="E42" i="8"/>
  <c r="E38" i="8"/>
  <c r="E406" i="8"/>
  <c r="E329" i="8"/>
  <c r="E344" i="8"/>
  <c r="E122" i="8"/>
  <c r="E288" i="8"/>
  <c r="E427" i="8"/>
  <c r="E230" i="8"/>
  <c r="E112" i="8"/>
  <c r="E169" i="8"/>
  <c r="E14" i="8"/>
  <c r="F14" i="8" s="1" a="1"/>
  <c r="F14" i="8" s="1"/>
  <c r="E47" i="8"/>
  <c r="E180" i="8"/>
  <c r="E488" i="8"/>
  <c r="E359" i="8"/>
  <c r="E394" i="8"/>
  <c r="E209" i="8"/>
  <c r="E303" i="8"/>
  <c r="E338" i="8"/>
  <c r="E163" i="8"/>
  <c r="E478" i="8"/>
  <c r="E389" i="8"/>
  <c r="E448" i="8"/>
  <c r="E127" i="8"/>
  <c r="E333" i="8"/>
  <c r="E264" i="8"/>
  <c r="E436" i="8"/>
  <c r="E405" i="8"/>
  <c r="E369" i="8"/>
  <c r="E334" i="8"/>
  <c r="E179" i="8"/>
  <c r="E377" i="8"/>
  <c r="E150" i="8"/>
  <c r="E229" i="8"/>
  <c r="E385" i="8"/>
  <c r="E287" i="8"/>
  <c r="E228" i="8"/>
  <c r="E75" i="8"/>
  <c r="F75" i="8" s="1" a="1"/>
  <c r="F75" i="8" s="1"/>
  <c r="E423" i="8"/>
  <c r="E458" i="8"/>
  <c r="E83" i="8"/>
  <c r="E279" i="8"/>
  <c r="E483" i="8"/>
  <c r="E131" i="8"/>
  <c r="E464" i="8"/>
  <c r="E332" i="8"/>
  <c r="E323" i="8"/>
  <c r="E490" i="8"/>
  <c r="E437" i="8"/>
  <c r="E314" i="8"/>
  <c r="E480" i="8"/>
  <c r="E286" i="8"/>
  <c r="E130" i="8"/>
  <c r="E196" i="8"/>
  <c r="E438" i="8"/>
  <c r="E164" i="8"/>
  <c r="E143" i="8"/>
  <c r="E98" i="8"/>
  <c r="E485" i="8"/>
  <c r="E80" i="8"/>
  <c r="F80" i="8" s="1" a="1"/>
  <c r="F80" i="8" s="1"/>
  <c r="E137" i="8"/>
  <c r="E53" i="8"/>
  <c r="E96" i="8"/>
  <c r="E281" i="8"/>
  <c r="E23" i="8"/>
  <c r="E35" i="8"/>
  <c r="E66" i="8"/>
  <c r="E251" i="8"/>
  <c r="E358" i="8"/>
  <c r="E67" i="8"/>
  <c r="E240" i="8"/>
  <c r="E302" i="8"/>
  <c r="E297" i="8"/>
  <c r="E56" i="8"/>
  <c r="E471" i="8"/>
  <c r="E435" i="8"/>
  <c r="E419" i="8"/>
  <c r="E190" i="8"/>
  <c r="E475" i="8"/>
  <c r="E50" i="8"/>
  <c r="E43" i="8"/>
  <c r="E263" i="8"/>
  <c r="E90" i="8"/>
  <c r="E349" i="8"/>
  <c r="E414" i="8"/>
  <c r="E106" i="8"/>
  <c r="E301" i="8"/>
  <c r="E152" i="8"/>
  <c r="E379" i="8"/>
  <c r="E189" i="8"/>
  <c r="E183" i="8"/>
  <c r="E16" i="8"/>
  <c r="F16" i="8" s="1" a="1"/>
  <c r="F16" i="8" s="1"/>
  <c r="E101" i="8"/>
  <c r="E424" i="8"/>
  <c r="E239" i="8"/>
  <c r="E325" i="8"/>
  <c r="E269" i="8"/>
  <c r="E62" i="8"/>
  <c r="E161" i="8"/>
  <c r="E116" i="8"/>
  <c r="E327" i="8"/>
  <c r="E154" i="8"/>
  <c r="E257" i="8"/>
  <c r="E274" i="8"/>
  <c r="E384" i="8"/>
  <c r="E426" i="8"/>
  <c r="E472" i="8"/>
  <c r="E222" i="8"/>
  <c r="E186" i="8"/>
  <c r="E439" i="8"/>
  <c r="E238" i="8"/>
  <c r="E410" i="8"/>
  <c r="E418" i="8"/>
  <c r="E341" i="8"/>
  <c r="E270" i="8"/>
  <c r="E313" i="8"/>
  <c r="E165" i="8"/>
  <c r="E223" i="8"/>
  <c r="E295" i="8"/>
  <c r="E346" i="8"/>
  <c r="E395" i="8"/>
  <c r="E250" i="8"/>
  <c r="E46" i="8"/>
  <c r="E126" i="8"/>
  <c r="E481" i="8"/>
  <c r="E28" i="8"/>
  <c r="E352" i="8"/>
  <c r="E294" i="8"/>
  <c r="E233" i="8"/>
  <c r="E479" i="8"/>
  <c r="E200" i="8"/>
  <c r="E354" i="8"/>
  <c r="E308" i="8"/>
  <c r="E336" i="8"/>
  <c r="E393" i="8"/>
  <c r="E309" i="8"/>
  <c r="E158" i="8"/>
  <c r="E417" i="8"/>
  <c r="E63" i="8"/>
  <c r="E305" i="8"/>
  <c r="E86" i="8"/>
  <c r="E283" i="8"/>
  <c r="E400" i="8"/>
  <c r="E416" i="8"/>
  <c r="E59" i="8"/>
  <c r="E408" i="8"/>
  <c r="E40" i="8"/>
  <c r="E159" i="8"/>
  <c r="E330" i="8"/>
  <c r="E457" i="8"/>
  <c r="E363" i="8"/>
  <c r="E215" i="8"/>
  <c r="E468" i="8"/>
  <c r="E447" i="8"/>
  <c r="E259" i="8"/>
  <c r="E484" i="8"/>
  <c r="E207" i="8"/>
  <c r="E49" i="8"/>
  <c r="E300" i="8"/>
  <c r="E399" i="8"/>
  <c r="E434" i="8"/>
  <c r="E321" i="8"/>
  <c r="E145" i="8"/>
  <c r="E374" i="8"/>
  <c r="E459" i="8"/>
  <c r="E373" i="8"/>
  <c r="E51" i="8"/>
  <c r="E348" i="8"/>
  <c r="E176" i="8"/>
  <c r="E413" i="8"/>
  <c r="E285" i="8"/>
  <c r="E381" i="8"/>
  <c r="E151" i="8"/>
  <c r="E362" i="8"/>
  <c r="L106" i="7"/>
  <c r="L72" i="7"/>
  <c r="L71" i="7"/>
  <c r="L64" i="7"/>
  <c r="L94" i="7"/>
  <c r="L59" i="7"/>
  <c r="L102" i="7"/>
  <c r="L99" i="7"/>
  <c r="L77" i="7"/>
  <c r="L78" i="7"/>
  <c r="L70" i="7"/>
  <c r="L80" i="7"/>
  <c r="L87" i="7"/>
  <c r="L63" i="7"/>
  <c r="L88" i="7"/>
  <c r="L96" i="7"/>
  <c r="L62" i="7"/>
  <c r="L68" i="7"/>
  <c r="L82" i="7"/>
  <c r="L69" i="7"/>
  <c r="L105" i="7"/>
  <c r="L91" i="7"/>
  <c r="L92" i="7"/>
  <c r="L66" i="7"/>
  <c r="L56" i="7"/>
  <c r="L83" i="7"/>
  <c r="L57" i="7"/>
  <c r="L60" i="7"/>
  <c r="L73" i="7"/>
  <c r="L93" i="7"/>
  <c r="L101" i="7"/>
  <c r="L74" i="7"/>
  <c r="L100" i="7"/>
  <c r="L75" i="7"/>
  <c r="L67" i="7"/>
  <c r="L95" i="7"/>
  <c r="L61" i="7"/>
  <c r="L81" i="7"/>
  <c r="L98" i="7"/>
  <c r="L79" i="7"/>
  <c r="L103" i="7"/>
  <c r="L90" i="7"/>
  <c r="L97" i="7"/>
  <c r="L84" i="7"/>
  <c r="L85" i="7"/>
  <c r="L76" i="7"/>
  <c r="L104" i="7"/>
  <c r="L86" i="7"/>
  <c r="L65" i="7"/>
  <c r="L58" i="7"/>
  <c r="L89" i="7"/>
  <c r="L202" i="7" l="1"/>
  <c r="L395" i="7"/>
  <c r="L217" i="7"/>
  <c r="L506" i="7"/>
  <c r="L245" i="7"/>
  <c r="L385" i="7"/>
  <c r="L399" i="7"/>
  <c r="L410" i="7"/>
  <c r="F49" i="8" a="1"/>
  <c r="F49" i="8" s="1"/>
  <c r="L494" i="7"/>
  <c r="L320" i="7"/>
  <c r="L373" i="7"/>
  <c r="F28" i="8" a="1"/>
  <c r="F28" i="8" s="1"/>
  <c r="L260" i="7"/>
  <c r="L476" i="7"/>
  <c r="L191" i="7"/>
  <c r="L461" i="7"/>
  <c r="L143" i="7"/>
  <c r="L227" i="7"/>
  <c r="F67" i="8" a="1"/>
  <c r="F67" i="8" s="1"/>
  <c r="F53" i="8" a="1"/>
  <c r="F53" i="8" s="1"/>
  <c r="L233" i="7"/>
  <c r="L369" i="7"/>
  <c r="L371" i="7"/>
  <c r="L426" i="7"/>
  <c r="L525" i="7"/>
  <c r="L325" i="7"/>
  <c r="L211" i="7"/>
  <c r="L229" i="7"/>
  <c r="L140" i="7"/>
  <c r="L215" i="7"/>
  <c r="F48" i="8" a="1"/>
  <c r="F48" i="8" s="1"/>
  <c r="L146" i="7"/>
  <c r="L470" i="7"/>
  <c r="L392" i="7"/>
  <c r="L192" i="7"/>
  <c r="L278" i="7"/>
  <c r="L242" i="7"/>
  <c r="L347" i="7"/>
  <c r="L118" i="7"/>
  <c r="L487" i="7"/>
  <c r="L354" i="7"/>
  <c r="F21" i="8" a="1"/>
  <c r="F21" i="8" s="1"/>
  <c r="L368" i="7"/>
  <c r="L428" i="7"/>
  <c r="L262" i="7"/>
  <c r="L290" i="7"/>
  <c r="L253" i="7"/>
  <c r="L207" i="7"/>
  <c r="L514" i="7"/>
  <c r="L526" i="7"/>
  <c r="F52" i="8" a="1"/>
  <c r="F52" i="8" s="1"/>
  <c r="L169" i="7"/>
  <c r="L458" i="7"/>
  <c r="L116" i="7"/>
  <c r="L493" i="7"/>
  <c r="F39" i="8" a="1"/>
  <c r="F39" i="8" s="1"/>
  <c r="L405" i="7"/>
  <c r="L231" i="7"/>
  <c r="L467" i="7"/>
  <c r="L503" i="7"/>
  <c r="L528" i="7"/>
  <c r="L257" i="7"/>
  <c r="L341" i="7"/>
  <c r="L367" i="7"/>
  <c r="L451" i="7"/>
  <c r="L515" i="7"/>
  <c r="L281" i="7"/>
  <c r="L204" i="7"/>
  <c r="L344" i="7"/>
  <c r="L444" i="7"/>
  <c r="L289" i="7"/>
  <c r="L292" i="7"/>
  <c r="L411" i="7"/>
  <c r="L342" i="7"/>
  <c r="L163" i="7"/>
  <c r="L350" i="7"/>
  <c r="L259" i="7"/>
  <c r="L153" i="7"/>
  <c r="L386" i="7"/>
  <c r="L472" i="7"/>
  <c r="L288" i="7"/>
  <c r="L117" i="7"/>
  <c r="L323" i="7"/>
  <c r="L168" i="7"/>
  <c r="L324" i="7"/>
  <c r="L442" i="7"/>
  <c r="L200" i="7"/>
  <c r="F47" i="8" a="1"/>
  <c r="F47" i="8" s="1"/>
  <c r="L381" i="7"/>
  <c r="L412" i="7"/>
  <c r="L219" i="7"/>
  <c r="L359" i="7"/>
  <c r="L297" i="7"/>
  <c r="L519" i="7"/>
  <c r="L502" i="7"/>
  <c r="L439" i="7"/>
  <c r="L286" i="7"/>
  <c r="L314" i="7"/>
  <c r="L417" i="7"/>
  <c r="L477" i="7"/>
  <c r="L303" i="7"/>
  <c r="L132" i="7"/>
  <c r="L222" i="7"/>
  <c r="F33" i="8" a="1"/>
  <c r="F33" i="8" s="1"/>
  <c r="L308" i="7"/>
  <c r="L249" i="7"/>
  <c r="L139" i="7"/>
  <c r="L197" i="7"/>
  <c r="L238" i="7"/>
  <c r="L524" i="7"/>
  <c r="F26" i="8" a="1"/>
  <c r="F26" i="8" s="1"/>
  <c r="L272" i="7"/>
  <c r="L156" i="7"/>
  <c r="L511" i="7"/>
  <c r="L274" i="7"/>
  <c r="L379" i="7"/>
  <c r="L121" i="7"/>
  <c r="L507" i="7"/>
  <c r="L441" i="7"/>
  <c r="L387" i="7"/>
  <c r="L408" i="7"/>
  <c r="F60" i="8" a="1"/>
  <c r="F60" i="8" s="1"/>
  <c r="L291" i="7"/>
  <c r="L157" i="7"/>
  <c r="L123" i="7"/>
  <c r="L138" i="7"/>
  <c r="L406" i="7"/>
  <c r="L170" i="7"/>
  <c r="L194" i="7"/>
  <c r="L363" i="7"/>
  <c r="F69" i="8" a="1"/>
  <c r="F69" i="8" s="1"/>
  <c r="L482" i="7"/>
  <c r="L190" i="7"/>
  <c r="L523" i="7"/>
  <c r="L418" i="7"/>
  <c r="L196" i="7"/>
  <c r="L322" i="7"/>
  <c r="L296" i="7"/>
  <c r="L237" i="7"/>
  <c r="L509" i="7"/>
  <c r="L220" i="7"/>
  <c r="L127" i="7"/>
  <c r="L508" i="7"/>
  <c r="F66" i="8" a="1"/>
  <c r="F66" i="8" s="1"/>
  <c r="L522" i="7"/>
  <c r="L517" i="7"/>
  <c r="L520" i="7"/>
  <c r="L422" i="7"/>
  <c r="L473" i="7"/>
  <c r="L375" i="7"/>
  <c r="L366" i="7"/>
  <c r="L131" i="7"/>
  <c r="L349" i="7"/>
  <c r="L232" i="7"/>
  <c r="L122" i="7"/>
  <c r="L468" i="7"/>
  <c r="L330" i="7"/>
  <c r="L365" i="7"/>
  <c r="L404" i="7"/>
  <c r="L335" i="7"/>
  <c r="L481" i="7"/>
  <c r="L492" i="7"/>
  <c r="L326" i="7"/>
  <c r="L483" i="7"/>
  <c r="L317" i="7"/>
  <c r="L271" i="7"/>
  <c r="L179" i="7"/>
  <c r="L234" i="7"/>
  <c r="L148" i="7"/>
  <c r="L333" i="7"/>
  <c r="L161" i="7"/>
  <c r="F61" i="8" a="1"/>
  <c r="F61" i="8" s="1"/>
  <c r="L155" i="7"/>
  <c r="L469" i="7"/>
  <c r="L295" i="7"/>
  <c r="L144" i="7"/>
  <c r="L352" i="7"/>
  <c r="L457" i="7"/>
  <c r="F54" i="8" a="1"/>
  <c r="F54" i="8" s="1"/>
  <c r="L193" i="7"/>
  <c r="L377" i="7"/>
  <c r="L113" i="7"/>
  <c r="L304" i="7"/>
  <c r="L130" i="7"/>
  <c r="L172" i="7"/>
  <c r="L248" i="7"/>
  <c r="F44" i="8" a="1"/>
  <c r="F44" i="8" s="1"/>
  <c r="L188" i="7"/>
  <c r="L345" i="7"/>
  <c r="L456" i="7"/>
  <c r="L167" i="7"/>
  <c r="L390" i="7"/>
  <c r="L145" i="7"/>
  <c r="L446" i="7"/>
  <c r="L183" i="7"/>
  <c r="L279" i="7"/>
  <c r="L205" i="7"/>
  <c r="L433" i="7"/>
  <c r="L452" i="7"/>
  <c r="L126" i="7"/>
  <c r="L521" i="7"/>
  <c r="L391" i="7"/>
  <c r="L182" i="7"/>
  <c r="F40" i="8" a="1"/>
  <c r="F40" i="8" s="1"/>
  <c r="F63" i="8" a="1"/>
  <c r="F63" i="8" s="1"/>
  <c r="F46" i="8" a="1"/>
  <c r="F46" i="8" s="1"/>
  <c r="L307" i="7"/>
  <c r="L198" i="7"/>
  <c r="L450" i="7"/>
  <c r="L358" i="7"/>
  <c r="L484" i="7"/>
  <c r="L445" i="7"/>
  <c r="L454" i="7"/>
  <c r="L516" i="7"/>
  <c r="L287" i="7"/>
  <c r="L378" i="7"/>
  <c r="L463" i="7"/>
  <c r="F62" i="8" a="1"/>
  <c r="F62" i="8" s="1"/>
  <c r="L226" i="7"/>
  <c r="L300" i="7"/>
  <c r="F56" i="8" a="1"/>
  <c r="F56" i="8" s="1"/>
  <c r="F35" i="8" a="1"/>
  <c r="F35" i="8" s="1"/>
  <c r="L135" i="7"/>
  <c r="L351" i="7"/>
  <c r="L316" i="7"/>
  <c r="L266" i="7"/>
  <c r="L301" i="7"/>
  <c r="L340" i="7"/>
  <c r="L206" i="7"/>
  <c r="L443" i="7"/>
  <c r="L282" i="7"/>
  <c r="L119" i="7"/>
  <c r="F65" i="8" a="1"/>
  <c r="F65" i="8" s="1"/>
  <c r="L235" i="7"/>
  <c r="L374" i="7"/>
  <c r="L251" i="7"/>
  <c r="L434" i="7"/>
  <c r="L310" i="7"/>
  <c r="L407" i="7"/>
  <c r="L427" i="7"/>
  <c r="L357" i="7"/>
  <c r="L247" i="7"/>
  <c r="L268" i="7"/>
  <c r="L230" i="7"/>
  <c r="L343" i="7"/>
  <c r="L137" i="7"/>
  <c r="L255" i="7"/>
  <c r="L513" i="7"/>
  <c r="L284" i="7"/>
  <c r="L329" i="7"/>
  <c r="L402" i="7"/>
  <c r="L176" i="7"/>
  <c r="F19" i="8" a="1"/>
  <c r="F19" i="8" s="1"/>
  <c r="L420" i="7"/>
  <c r="L254" i="7"/>
  <c r="L321" i="7"/>
  <c r="L136" i="7"/>
  <c r="L177" i="7"/>
  <c r="L312" i="7"/>
  <c r="L356" i="7"/>
  <c r="L462" i="7"/>
  <c r="L280" i="7"/>
  <c r="L448" i="7"/>
  <c r="L273" i="7"/>
  <c r="L393" i="7"/>
  <c r="L398" i="7"/>
  <c r="F30" i="8" a="1"/>
  <c r="F30" i="8" s="1"/>
  <c r="L244" i="7"/>
  <c r="L364" i="7"/>
  <c r="L501" i="7"/>
  <c r="L269" i="7"/>
  <c r="L309" i="7"/>
  <c r="F31" i="8" a="1"/>
  <c r="F31" i="8" s="1"/>
  <c r="L299" i="7"/>
  <c r="L479" i="7"/>
  <c r="F41" i="8" a="1"/>
  <c r="F41" i="8" s="1"/>
  <c r="L256" i="7"/>
  <c r="L213" i="7"/>
  <c r="L471" i="7"/>
  <c r="L505" i="7"/>
  <c r="F59" i="8" a="1"/>
  <c r="F59" i="8" s="1"/>
  <c r="L195" i="7"/>
  <c r="L270" i="7"/>
  <c r="L432" i="7"/>
  <c r="L455" i="7"/>
  <c r="L421" i="7"/>
  <c r="L306" i="7"/>
  <c r="L416" i="7"/>
  <c r="F43" i="8" a="1"/>
  <c r="F43" i="8" s="1"/>
  <c r="L334" i="7"/>
  <c r="F23" i="8" a="1"/>
  <c r="F23" i="8" s="1"/>
  <c r="L180" i="7"/>
  <c r="L474" i="7"/>
  <c r="L120" i="7"/>
  <c r="L187" i="7"/>
  <c r="L370" i="7"/>
  <c r="L246" i="7"/>
  <c r="L149" i="7"/>
  <c r="F38" i="8" a="1"/>
  <c r="F38" i="8" s="1"/>
  <c r="L449" i="7"/>
  <c r="L305" i="7"/>
  <c r="L264" i="7"/>
  <c r="L504" i="7"/>
  <c r="L376" i="7"/>
  <c r="L486" i="7"/>
  <c r="L228" i="7"/>
  <c r="F20" i="8" a="1"/>
  <c r="F20" i="8" s="1"/>
  <c r="L313" i="7"/>
  <c r="L372" i="7"/>
  <c r="L142" i="7"/>
  <c r="L203" i="7"/>
  <c r="L261" i="7"/>
  <c r="L302" i="7"/>
  <c r="L384" i="7"/>
  <c r="L214" i="7"/>
  <c r="L178" i="7"/>
  <c r="L283" i="7"/>
  <c r="L160" i="7"/>
  <c r="L423" i="7"/>
  <c r="L425" i="7"/>
  <c r="L150" i="7"/>
  <c r="F22" i="8" a="1"/>
  <c r="F22" i="8" s="1"/>
  <c r="L285" i="7"/>
  <c r="L459" i="7"/>
  <c r="L353" i="7"/>
  <c r="L328" i="7"/>
  <c r="L355" i="7"/>
  <c r="L221" i="7"/>
  <c r="L224" i="7"/>
  <c r="L240" i="7"/>
  <c r="L465" i="7"/>
  <c r="L394" i="7"/>
  <c r="L128" i="7"/>
  <c r="L429" i="7"/>
  <c r="L491" i="7"/>
  <c r="F32" i="8" a="1"/>
  <c r="F32" i="8" s="1"/>
  <c r="L496" i="7"/>
  <c r="L223" i="7"/>
  <c r="L265" i="7"/>
  <c r="L497" i="7"/>
  <c r="L327" i="7"/>
  <c r="L293" i="7"/>
  <c r="L436" i="7"/>
  <c r="L453" i="7"/>
  <c r="L331" i="7"/>
  <c r="L447" i="7"/>
  <c r="L362" i="7"/>
  <c r="L189" i="7"/>
  <c r="F50" i="8" a="1"/>
  <c r="F50" i="8" s="1"/>
  <c r="L339" i="7"/>
  <c r="L318" i="7"/>
  <c r="L201" i="7"/>
  <c r="L527" i="7"/>
  <c r="L495" i="7"/>
  <c r="L414" i="7"/>
  <c r="L164" i="7"/>
  <c r="L431" i="7"/>
  <c r="L267" i="7"/>
  <c r="F42" i="8" a="1"/>
  <c r="F42" i="8" s="1"/>
  <c r="L114" i="7"/>
  <c r="L478" i="7"/>
  <c r="L480" i="7"/>
  <c r="L489" i="7"/>
  <c r="L184" i="7"/>
  <c r="L129" i="7"/>
  <c r="L510" i="7"/>
  <c r="F27" i="8" a="1"/>
  <c r="F27" i="8" s="1"/>
  <c r="L243" i="7"/>
  <c r="L173" i="7"/>
  <c r="L298" i="7"/>
  <c r="L212" i="7"/>
  <c r="L397" i="7"/>
  <c r="L209" i="7"/>
  <c r="L115" i="7"/>
  <c r="L263" i="7"/>
  <c r="F68" i="8" a="1"/>
  <c r="F68" i="8" s="1"/>
  <c r="L336" i="7"/>
  <c r="L382" i="7"/>
  <c r="L154" i="7"/>
  <c r="L181" i="7"/>
  <c r="L199" i="7"/>
  <c r="F24" i="8" a="1"/>
  <c r="F24" i="8" s="1"/>
  <c r="L134" i="7"/>
  <c r="L162" i="7"/>
  <c r="L125" i="7"/>
  <c r="L225" i="7"/>
  <c r="L258" i="7"/>
  <c r="L236" i="7"/>
  <c r="F37" i="8" a="1"/>
  <c r="F37" i="8" s="1"/>
  <c r="L499" i="7"/>
  <c r="L141" i="7"/>
  <c r="L415" i="7"/>
  <c r="L424" i="7"/>
  <c r="L380" i="7"/>
  <c r="L401" i="7"/>
  <c r="L403" i="7"/>
  <c r="F34" i="8" a="1"/>
  <c r="F34" i="8" s="1"/>
  <c r="L518" i="7"/>
  <c r="L174" i="7"/>
  <c r="L159" i="7"/>
  <c r="L388" i="7"/>
  <c r="L218" i="7"/>
  <c r="L166" i="7"/>
  <c r="L252" i="7"/>
  <c r="L346" i="7"/>
  <c r="L383" i="7"/>
  <c r="L311" i="7"/>
  <c r="F51" i="8" a="1"/>
  <c r="F51" i="8" s="1"/>
  <c r="L337" i="7"/>
  <c r="L400" i="7"/>
  <c r="L437" i="7"/>
  <c r="L430" i="7"/>
  <c r="L389" i="7"/>
  <c r="L332" i="7"/>
  <c r="L275" i="7"/>
  <c r="L294" i="7"/>
  <c r="L276" i="7"/>
  <c r="L338" i="7"/>
  <c r="L512" i="7"/>
  <c r="L277" i="7"/>
  <c r="L133" i="7"/>
  <c r="L475" i="7"/>
  <c r="L360" i="7"/>
  <c r="L460" i="7"/>
  <c r="L216" i="7"/>
  <c r="L485" i="7"/>
  <c r="L396" i="7"/>
  <c r="L464" i="7"/>
  <c r="F36" i="8" a="1"/>
  <c r="F36" i="8" s="1"/>
  <c r="L500" i="7"/>
  <c r="L175" i="7"/>
  <c r="F57" i="8" a="1"/>
  <c r="F57" i="8" s="1"/>
  <c r="L419" i="7"/>
  <c r="L488" i="7"/>
  <c r="L435" i="7"/>
  <c r="L490" i="7"/>
  <c r="F25" i="8" a="1"/>
  <c r="F25" i="8" s="1"/>
  <c r="L124" i="7"/>
  <c r="L319" i="7"/>
  <c r="L147" i="7"/>
  <c r="L348" i="7"/>
  <c r="F58" i="8" a="1"/>
  <c r="F58" i="8" s="1"/>
  <c r="L466" i="7"/>
  <c r="F45" i="8" a="1"/>
  <c r="F45" i="8" s="1"/>
  <c r="L250" i="7"/>
  <c r="L440" i="7"/>
  <c r="L413" i="7"/>
  <c r="L239" i="7"/>
  <c r="L185" i="7"/>
  <c r="L158" i="7"/>
  <c r="L186" i="7"/>
  <c r="L165" i="7"/>
  <c r="L152" i="7"/>
  <c r="L241" i="7"/>
  <c r="L409" i="7"/>
  <c r="L151" i="7"/>
  <c r="L171" i="7"/>
  <c r="F64" i="8" a="1"/>
  <c r="F64" i="8" s="1"/>
  <c r="F29" i="8" a="1"/>
  <c r="F29" i="8" s="1"/>
  <c r="F55" i="8" a="1"/>
  <c r="F55" i="8" s="1"/>
  <c r="L438" i="7"/>
  <c r="L210" i="7"/>
  <c r="L315" i="7"/>
  <c r="L208" i="7"/>
  <c r="L498" i="7"/>
  <c r="L361" i="7"/>
  <c r="B494" i="7"/>
  <c r="H494" i="7"/>
  <c r="F494" i="7"/>
  <c r="P494" i="7"/>
  <c r="I494" i="7"/>
  <c r="E494" i="7"/>
  <c r="G494" i="7"/>
  <c r="O494" i="7"/>
  <c r="J494" i="7"/>
  <c r="N494" i="7"/>
  <c r="K494" i="7"/>
  <c r="C494" i="7"/>
  <c r="D494" i="7"/>
  <c r="M494" i="7"/>
  <c r="I191" i="7"/>
  <c r="E191" i="7"/>
  <c r="F191" i="7"/>
  <c r="N191" i="7"/>
  <c r="J191" i="7"/>
  <c r="G191" i="7"/>
  <c r="C191" i="7"/>
  <c r="O191" i="7"/>
  <c r="K191" i="7"/>
  <c r="H191" i="7"/>
  <c r="P191" i="7"/>
  <c r="M191" i="7"/>
  <c r="D191" i="7"/>
  <c r="B191" i="7"/>
  <c r="I233" i="7"/>
  <c r="K233" i="7"/>
  <c r="M233" i="7"/>
  <c r="F233" i="7"/>
  <c r="B233" i="7"/>
  <c r="P233" i="7"/>
  <c r="N233" i="7"/>
  <c r="J233" i="7"/>
  <c r="G233" i="7"/>
  <c r="D233" i="7"/>
  <c r="O233" i="7"/>
  <c r="H233" i="7"/>
  <c r="C233" i="7"/>
  <c r="E233" i="7"/>
  <c r="I211" i="7"/>
  <c r="K211" i="7"/>
  <c r="H211" i="7"/>
  <c r="E211" i="7"/>
  <c r="M211" i="7"/>
  <c r="F211" i="7"/>
  <c r="B211" i="7"/>
  <c r="N211" i="7"/>
  <c r="J211" i="7"/>
  <c r="C211" i="7"/>
  <c r="G211" i="7"/>
  <c r="D211" i="7"/>
  <c r="O211" i="7"/>
  <c r="P211" i="7"/>
  <c r="E278" i="7"/>
  <c r="I278" i="7"/>
  <c r="M278" i="7"/>
  <c r="N278" i="7"/>
  <c r="G278" i="7"/>
  <c r="D278" i="7"/>
  <c r="H278" i="7"/>
  <c r="C278" i="7"/>
  <c r="P278" i="7"/>
  <c r="B278" i="7"/>
  <c r="F278" i="7"/>
  <c r="K278" i="7"/>
  <c r="J278" i="7"/>
  <c r="O278" i="7"/>
  <c r="E368" i="7"/>
  <c r="G368" i="7"/>
  <c r="I368" i="7"/>
  <c r="M368" i="7"/>
  <c r="B368" i="7"/>
  <c r="F368" i="7"/>
  <c r="N368" i="7"/>
  <c r="J368" i="7"/>
  <c r="C368" i="7"/>
  <c r="H368" i="7"/>
  <c r="K368" i="7"/>
  <c r="P368" i="7"/>
  <c r="O368" i="7"/>
  <c r="D368" i="7"/>
  <c r="E436" i="7"/>
  <c r="M436" i="7"/>
  <c r="G436" i="7"/>
  <c r="B436" i="7"/>
  <c r="F436" i="7"/>
  <c r="J436" i="7"/>
  <c r="N436" i="7"/>
  <c r="P436" i="7"/>
  <c r="O436" i="7"/>
  <c r="C436" i="7"/>
  <c r="H436" i="7"/>
  <c r="K436" i="7"/>
  <c r="D436" i="7"/>
  <c r="I436" i="7"/>
  <c r="E346" i="7"/>
  <c r="G346" i="7"/>
  <c r="B346" i="7"/>
  <c r="F346" i="7"/>
  <c r="J346" i="7"/>
  <c r="N346" i="7"/>
  <c r="H346" i="7"/>
  <c r="K346" i="7"/>
  <c r="D346" i="7"/>
  <c r="M346" i="7"/>
  <c r="C346" i="7"/>
  <c r="P346" i="7"/>
  <c r="O346" i="7"/>
  <c r="I346" i="7"/>
  <c r="E383" i="7"/>
  <c r="O383" i="7"/>
  <c r="D383" i="7"/>
  <c r="M383" i="7"/>
  <c r="B383" i="7"/>
  <c r="F383" i="7"/>
  <c r="P383" i="7"/>
  <c r="J383" i="7"/>
  <c r="N383" i="7"/>
  <c r="C383" i="7"/>
  <c r="H383" i="7"/>
  <c r="K383" i="7"/>
  <c r="G383" i="7"/>
  <c r="I383" i="7"/>
  <c r="E311" i="7"/>
  <c r="I311" i="7"/>
  <c r="J311" i="7"/>
  <c r="C311" i="7"/>
  <c r="O311" i="7"/>
  <c r="H311" i="7"/>
  <c r="M311" i="7"/>
  <c r="N311" i="7"/>
  <c r="G311" i="7"/>
  <c r="D311" i="7"/>
  <c r="B311" i="7"/>
  <c r="F311" i="7"/>
  <c r="K311" i="7"/>
  <c r="P311" i="7"/>
  <c r="I189" i="7"/>
  <c r="F189" i="7"/>
  <c r="B189" i="7"/>
  <c r="N189" i="7"/>
  <c r="J189" i="7"/>
  <c r="G189" i="7"/>
  <c r="C189" i="7"/>
  <c r="O189" i="7"/>
  <c r="K189" i="7"/>
  <c r="H189" i="7"/>
  <c r="D189" i="7"/>
  <c r="P189" i="7"/>
  <c r="E189" i="7"/>
  <c r="M189" i="7"/>
  <c r="E337" i="7"/>
  <c r="M337" i="7"/>
  <c r="B337" i="7"/>
  <c r="F337" i="7"/>
  <c r="J337" i="7"/>
  <c r="N337" i="7"/>
  <c r="C337" i="7"/>
  <c r="H337" i="7"/>
  <c r="K337" i="7"/>
  <c r="P337" i="7"/>
  <c r="D337" i="7"/>
  <c r="G337" i="7"/>
  <c r="I337" i="7"/>
  <c r="O337" i="7"/>
  <c r="E400" i="7"/>
  <c r="M400" i="7"/>
  <c r="G400" i="7"/>
  <c r="B400" i="7"/>
  <c r="F400" i="7"/>
  <c r="C400" i="7"/>
  <c r="P400" i="7"/>
  <c r="O400" i="7"/>
  <c r="I400" i="7"/>
  <c r="J400" i="7"/>
  <c r="N400" i="7"/>
  <c r="H400" i="7"/>
  <c r="D400" i="7"/>
  <c r="K400" i="7"/>
  <c r="E437" i="7"/>
  <c r="M437" i="7"/>
  <c r="B437" i="7"/>
  <c r="F437" i="7"/>
  <c r="N437" i="7"/>
  <c r="H437" i="7"/>
  <c r="K437" i="7"/>
  <c r="D437" i="7"/>
  <c r="J437" i="7"/>
  <c r="C437" i="7"/>
  <c r="P437" i="7"/>
  <c r="I437" i="7"/>
  <c r="O437" i="7"/>
  <c r="G437" i="7"/>
  <c r="E430" i="7"/>
  <c r="M430" i="7"/>
  <c r="G430" i="7"/>
  <c r="I430" i="7"/>
  <c r="B430" i="7"/>
  <c r="F430" i="7"/>
  <c r="J430" i="7"/>
  <c r="N430" i="7"/>
  <c r="C430" i="7"/>
  <c r="H430" i="7"/>
  <c r="P430" i="7"/>
  <c r="D430" i="7"/>
  <c r="O430" i="7"/>
  <c r="K430" i="7"/>
  <c r="E389" i="7"/>
  <c r="I389" i="7"/>
  <c r="M389" i="7"/>
  <c r="O389" i="7"/>
  <c r="J389" i="7"/>
  <c r="C389" i="7"/>
  <c r="P389" i="7"/>
  <c r="D389" i="7"/>
  <c r="G389" i="7"/>
  <c r="B389" i="7"/>
  <c r="F389" i="7"/>
  <c r="H389" i="7"/>
  <c r="N389" i="7"/>
  <c r="K389" i="7"/>
  <c r="E332" i="7"/>
  <c r="I332" i="7"/>
  <c r="M332" i="7"/>
  <c r="C332" i="7"/>
  <c r="P332" i="7"/>
  <c r="B332" i="7"/>
  <c r="F332" i="7"/>
  <c r="N332" i="7"/>
  <c r="K332" i="7"/>
  <c r="G332" i="7"/>
  <c r="J332" i="7"/>
  <c r="H332" i="7"/>
  <c r="D332" i="7"/>
  <c r="O332" i="7"/>
  <c r="E275" i="7"/>
  <c r="I275" i="7"/>
  <c r="M275" i="7"/>
  <c r="J275" i="7"/>
  <c r="N275" i="7"/>
  <c r="C275" i="7"/>
  <c r="G275" i="7"/>
  <c r="D275" i="7"/>
  <c r="P275" i="7"/>
  <c r="H275" i="7"/>
  <c r="B275" i="7"/>
  <c r="F275" i="7"/>
  <c r="K275" i="7"/>
  <c r="O275" i="7"/>
  <c r="E294" i="7"/>
  <c r="I294" i="7"/>
  <c r="M294" i="7"/>
  <c r="B294" i="7"/>
  <c r="F294" i="7"/>
  <c r="N294" i="7"/>
  <c r="G294" i="7"/>
  <c r="K294" i="7"/>
  <c r="D294" i="7"/>
  <c r="J294" i="7"/>
  <c r="C294" i="7"/>
  <c r="O294" i="7"/>
  <c r="H294" i="7"/>
  <c r="P294" i="7"/>
  <c r="E276" i="7"/>
  <c r="I276" i="7"/>
  <c r="M276" i="7"/>
  <c r="B276" i="7"/>
  <c r="F276" i="7"/>
  <c r="J276" i="7"/>
  <c r="C276" i="7"/>
  <c r="G276" i="7"/>
  <c r="K276" i="7"/>
  <c r="D276" i="7"/>
  <c r="N276" i="7"/>
  <c r="O276" i="7"/>
  <c r="H276" i="7"/>
  <c r="P276" i="7"/>
  <c r="E338" i="7"/>
  <c r="B338" i="7"/>
  <c r="F338" i="7"/>
  <c r="J338" i="7"/>
  <c r="C338" i="7"/>
  <c r="K338" i="7"/>
  <c r="P338" i="7"/>
  <c r="O338" i="7"/>
  <c r="M338" i="7"/>
  <c r="N338" i="7"/>
  <c r="H338" i="7"/>
  <c r="D338" i="7"/>
  <c r="I338" i="7"/>
  <c r="G338" i="7"/>
  <c r="E512" i="7"/>
  <c r="B512" i="7"/>
  <c r="H512" i="7"/>
  <c r="J512" i="7"/>
  <c r="O512" i="7"/>
  <c r="F512" i="7"/>
  <c r="P512" i="7"/>
  <c r="N512" i="7"/>
  <c r="K512" i="7"/>
  <c r="C512" i="7"/>
  <c r="M512" i="7"/>
  <c r="D512" i="7"/>
  <c r="I512" i="7"/>
  <c r="G512" i="7"/>
  <c r="E277" i="7"/>
  <c r="I277" i="7"/>
  <c r="H277" i="7"/>
  <c r="M277" i="7"/>
  <c r="O277" i="7"/>
  <c r="B277" i="7"/>
  <c r="F277" i="7"/>
  <c r="J277" i="7"/>
  <c r="N277" i="7"/>
  <c r="C277" i="7"/>
  <c r="G277" i="7"/>
  <c r="D277" i="7"/>
  <c r="K277" i="7"/>
  <c r="P277" i="7"/>
  <c r="F133" i="7"/>
  <c r="H133" i="7"/>
  <c r="N133" i="7"/>
  <c r="P133" i="7"/>
  <c r="C133" i="7"/>
  <c r="G133" i="7"/>
  <c r="K133" i="7"/>
  <c r="O133" i="7"/>
  <c r="D133" i="7"/>
  <c r="I133" i="7"/>
  <c r="E133" i="7"/>
  <c r="B133" i="7"/>
  <c r="M133" i="7"/>
  <c r="J133" i="7"/>
  <c r="E475" i="7"/>
  <c r="I475" i="7"/>
  <c r="O475" i="7"/>
  <c r="N475" i="7"/>
  <c r="H475" i="7"/>
  <c r="G475" i="7"/>
  <c r="M475" i="7"/>
  <c r="C475" i="7"/>
  <c r="B475" i="7"/>
  <c r="F475" i="7"/>
  <c r="J475" i="7"/>
  <c r="D475" i="7"/>
  <c r="K475" i="7"/>
  <c r="P475" i="7"/>
  <c r="E360" i="7"/>
  <c r="I360" i="7"/>
  <c r="M360" i="7"/>
  <c r="G360" i="7"/>
  <c r="O360" i="7"/>
  <c r="B360" i="7"/>
  <c r="F360" i="7"/>
  <c r="K360" i="7"/>
  <c r="D360" i="7"/>
  <c r="J360" i="7"/>
  <c r="N360" i="7"/>
  <c r="H360" i="7"/>
  <c r="P360" i="7"/>
  <c r="C360" i="7"/>
  <c r="B460" i="7"/>
  <c r="F460" i="7"/>
  <c r="K460" i="7"/>
  <c r="G460" i="7"/>
  <c r="J460" i="7"/>
  <c r="N460" i="7"/>
  <c r="C460" i="7"/>
  <c r="H460" i="7"/>
  <c r="P460" i="7"/>
  <c r="D460" i="7"/>
  <c r="E460" i="7"/>
  <c r="O460" i="7"/>
  <c r="M460" i="7"/>
  <c r="I460" i="7"/>
  <c r="I216" i="7"/>
  <c r="F216" i="7"/>
  <c r="B216" i="7"/>
  <c r="E216" i="7"/>
  <c r="N216" i="7"/>
  <c r="J216" i="7"/>
  <c r="G216" i="7"/>
  <c r="D216" i="7"/>
  <c r="O216" i="7"/>
  <c r="H216" i="7"/>
  <c r="C216" i="7"/>
  <c r="P216" i="7"/>
  <c r="K216" i="7"/>
  <c r="M216" i="7"/>
  <c r="E485" i="7"/>
  <c r="I485" i="7"/>
  <c r="O485" i="7"/>
  <c r="F485" i="7"/>
  <c r="M485" i="7"/>
  <c r="B485" i="7"/>
  <c r="J485" i="7"/>
  <c r="N485" i="7"/>
  <c r="C485" i="7"/>
  <c r="H485" i="7"/>
  <c r="P485" i="7"/>
  <c r="D485" i="7"/>
  <c r="G485" i="7"/>
  <c r="K485" i="7"/>
  <c r="E396" i="7"/>
  <c r="G396" i="7"/>
  <c r="I396" i="7"/>
  <c r="J396" i="7"/>
  <c r="K396" i="7"/>
  <c r="D396" i="7"/>
  <c r="M396" i="7"/>
  <c r="C396" i="7"/>
  <c r="H396" i="7"/>
  <c r="P396" i="7"/>
  <c r="B396" i="7"/>
  <c r="F396" i="7"/>
  <c r="O396" i="7"/>
  <c r="N396" i="7"/>
  <c r="M464" i="7"/>
  <c r="I464" i="7"/>
  <c r="B464" i="7"/>
  <c r="F464" i="7"/>
  <c r="H464" i="7"/>
  <c r="P464" i="7"/>
  <c r="J464" i="7"/>
  <c r="N464" i="7"/>
  <c r="C464" i="7"/>
  <c r="K464" i="7"/>
  <c r="D464" i="7"/>
  <c r="O464" i="7"/>
  <c r="G464" i="7"/>
  <c r="E464" i="7"/>
  <c r="O500" i="7"/>
  <c r="J500" i="7"/>
  <c r="C500" i="7"/>
  <c r="E500" i="7"/>
  <c r="F500" i="7"/>
  <c r="K500" i="7"/>
  <c r="B500" i="7"/>
  <c r="N500" i="7"/>
  <c r="H500" i="7"/>
  <c r="P500" i="7"/>
  <c r="G500" i="7"/>
  <c r="I500" i="7"/>
  <c r="M500" i="7"/>
  <c r="D500" i="7"/>
  <c r="H175" i="7"/>
  <c r="I175" i="7"/>
  <c r="P175" i="7"/>
  <c r="E175" i="7"/>
  <c r="M175" i="7"/>
  <c r="F175" i="7"/>
  <c r="C175" i="7"/>
  <c r="N175" i="7"/>
  <c r="K175" i="7"/>
  <c r="G175" i="7"/>
  <c r="D175" i="7"/>
  <c r="O175" i="7"/>
  <c r="B175" i="7"/>
  <c r="J175" i="7"/>
  <c r="E419" i="7"/>
  <c r="O419" i="7"/>
  <c r="K419" i="7"/>
  <c r="M419" i="7"/>
  <c r="C419" i="7"/>
  <c r="G419" i="7"/>
  <c r="B419" i="7"/>
  <c r="F419" i="7"/>
  <c r="J419" i="7"/>
  <c r="N419" i="7"/>
  <c r="H419" i="7"/>
  <c r="D419" i="7"/>
  <c r="I419" i="7"/>
  <c r="P419" i="7"/>
  <c r="H488" i="7"/>
  <c r="E488" i="7"/>
  <c r="B488" i="7"/>
  <c r="P488" i="7"/>
  <c r="F488" i="7"/>
  <c r="I488" i="7"/>
  <c r="K488" i="7"/>
  <c r="N488" i="7"/>
  <c r="G488" i="7"/>
  <c r="D488" i="7"/>
  <c r="C488" i="7"/>
  <c r="M488" i="7"/>
  <c r="O488" i="7"/>
  <c r="J488" i="7"/>
  <c r="E435" i="7"/>
  <c r="I435" i="7"/>
  <c r="O435" i="7"/>
  <c r="G435" i="7"/>
  <c r="M435" i="7"/>
  <c r="B435" i="7"/>
  <c r="F435" i="7"/>
  <c r="N435" i="7"/>
  <c r="J435" i="7"/>
  <c r="C435" i="7"/>
  <c r="H435" i="7"/>
  <c r="K435" i="7"/>
  <c r="P435" i="7"/>
  <c r="D435" i="7"/>
  <c r="D490" i="7"/>
  <c r="E490" i="7"/>
  <c r="J490" i="7"/>
  <c r="H490" i="7"/>
  <c r="F490" i="7"/>
  <c r="P490" i="7"/>
  <c r="I490" i="7"/>
  <c r="N490" i="7"/>
  <c r="M490" i="7"/>
  <c r="K490" i="7"/>
  <c r="G490" i="7"/>
  <c r="B490" i="7"/>
  <c r="C490" i="7"/>
  <c r="O490" i="7"/>
  <c r="N124" i="7"/>
  <c r="P124" i="7"/>
  <c r="E124" i="7"/>
  <c r="B124" i="7"/>
  <c r="J124" i="7"/>
  <c r="F124" i="7"/>
  <c r="C124" i="7"/>
  <c r="G124" i="7"/>
  <c r="H124" i="7"/>
  <c r="K124" i="7"/>
  <c r="O124" i="7"/>
  <c r="M124" i="7"/>
  <c r="D124" i="7"/>
  <c r="I124" i="7"/>
  <c r="E319" i="7"/>
  <c r="I319" i="7"/>
  <c r="M319" i="7"/>
  <c r="B319" i="7"/>
  <c r="F319" i="7"/>
  <c r="J319" i="7"/>
  <c r="N319" i="7"/>
  <c r="K319" i="7"/>
  <c r="O319" i="7"/>
  <c r="C319" i="7"/>
  <c r="G319" i="7"/>
  <c r="D319" i="7"/>
  <c r="H319" i="7"/>
  <c r="P319" i="7"/>
  <c r="D147" i="7"/>
  <c r="B147" i="7"/>
  <c r="H147" i="7"/>
  <c r="N147" i="7"/>
  <c r="O147" i="7"/>
  <c r="C147" i="7"/>
  <c r="E147" i="7"/>
  <c r="J147" i="7"/>
  <c r="M147" i="7"/>
  <c r="F147" i="7"/>
  <c r="K147" i="7"/>
  <c r="P147" i="7"/>
  <c r="G147" i="7"/>
  <c r="I147" i="7"/>
  <c r="E348" i="7"/>
  <c r="G348" i="7"/>
  <c r="K348" i="7"/>
  <c r="D348" i="7"/>
  <c r="M348" i="7"/>
  <c r="I348" i="7"/>
  <c r="J348" i="7"/>
  <c r="N348" i="7"/>
  <c r="H348" i="7"/>
  <c r="P348" i="7"/>
  <c r="O348" i="7"/>
  <c r="B348" i="7"/>
  <c r="F348" i="7"/>
  <c r="C348" i="7"/>
  <c r="E466" i="7"/>
  <c r="M466" i="7"/>
  <c r="I466" i="7"/>
  <c r="B466" i="7"/>
  <c r="F466" i="7"/>
  <c r="C466" i="7"/>
  <c r="K466" i="7"/>
  <c r="J466" i="7"/>
  <c r="N466" i="7"/>
  <c r="H466" i="7"/>
  <c r="P466" i="7"/>
  <c r="O466" i="7"/>
  <c r="G466" i="7"/>
  <c r="D466" i="7"/>
  <c r="B250" i="7"/>
  <c r="M250" i="7"/>
  <c r="J250" i="7"/>
  <c r="O250" i="7"/>
  <c r="N250" i="7"/>
  <c r="C250" i="7"/>
  <c r="F250" i="7"/>
  <c r="D250" i="7"/>
  <c r="H250" i="7"/>
  <c r="P250" i="7"/>
  <c r="E250" i="7"/>
  <c r="K250" i="7"/>
  <c r="I250" i="7"/>
  <c r="G250" i="7"/>
  <c r="E440" i="7"/>
  <c r="G440" i="7"/>
  <c r="M440" i="7"/>
  <c r="O440" i="7"/>
  <c r="I440" i="7"/>
  <c r="B440" i="7"/>
  <c r="F440" i="7"/>
  <c r="D440" i="7"/>
  <c r="J440" i="7"/>
  <c r="N440" i="7"/>
  <c r="C440" i="7"/>
  <c r="H440" i="7"/>
  <c r="P440" i="7"/>
  <c r="K440" i="7"/>
  <c r="E413" i="7"/>
  <c r="I413" i="7"/>
  <c r="M413" i="7"/>
  <c r="B413" i="7"/>
  <c r="F413" i="7"/>
  <c r="N413" i="7"/>
  <c r="H413" i="7"/>
  <c r="P413" i="7"/>
  <c r="D413" i="7"/>
  <c r="O413" i="7"/>
  <c r="J413" i="7"/>
  <c r="C413" i="7"/>
  <c r="K413" i="7"/>
  <c r="G413" i="7"/>
  <c r="J239" i="7"/>
  <c r="C239" i="7"/>
  <c r="B239" i="7"/>
  <c r="F239" i="7"/>
  <c r="D239" i="7"/>
  <c r="P239" i="7"/>
  <c r="N239" i="7"/>
  <c r="H239" i="7"/>
  <c r="E239" i="7"/>
  <c r="G239" i="7"/>
  <c r="I239" i="7"/>
  <c r="K239" i="7"/>
  <c r="M239" i="7"/>
  <c r="O239" i="7"/>
  <c r="P185" i="7"/>
  <c r="E185" i="7"/>
  <c r="M185" i="7"/>
  <c r="B185" i="7"/>
  <c r="D185" i="7"/>
  <c r="I185" i="7"/>
  <c r="K185" i="7"/>
  <c r="H185" i="7"/>
  <c r="C185" i="7"/>
  <c r="F185" i="7"/>
  <c r="J185" i="7"/>
  <c r="N185" i="7"/>
  <c r="G185" i="7"/>
  <c r="O185" i="7"/>
  <c r="H158" i="7"/>
  <c r="J158" i="7"/>
  <c r="P158" i="7"/>
  <c r="B158" i="7"/>
  <c r="E158" i="7"/>
  <c r="I158" i="7"/>
  <c r="D158" i="7"/>
  <c r="M158" i="7"/>
  <c r="F158" i="7"/>
  <c r="C158" i="7"/>
  <c r="N158" i="7"/>
  <c r="K158" i="7"/>
  <c r="G158" i="7"/>
  <c r="O158" i="7"/>
  <c r="I186" i="7"/>
  <c r="E186" i="7"/>
  <c r="M186" i="7"/>
  <c r="J186" i="7"/>
  <c r="G186" i="7"/>
  <c r="K186" i="7"/>
  <c r="D186" i="7"/>
  <c r="F186" i="7"/>
  <c r="B186" i="7"/>
  <c r="N186" i="7"/>
  <c r="C186" i="7"/>
  <c r="H186" i="7"/>
  <c r="P186" i="7"/>
  <c r="O186" i="7"/>
  <c r="P165" i="7"/>
  <c r="J165" i="7"/>
  <c r="E165" i="7"/>
  <c r="I165" i="7"/>
  <c r="K165" i="7"/>
  <c r="B165" i="7"/>
  <c r="M165" i="7"/>
  <c r="F165" i="7"/>
  <c r="C165" i="7"/>
  <c r="N165" i="7"/>
  <c r="G165" i="7"/>
  <c r="D165" i="7"/>
  <c r="O165" i="7"/>
  <c r="H165" i="7"/>
  <c r="H152" i="7"/>
  <c r="P152" i="7"/>
  <c r="J152" i="7"/>
  <c r="E152" i="7"/>
  <c r="I152" i="7"/>
  <c r="M152" i="7"/>
  <c r="F152" i="7"/>
  <c r="C152" i="7"/>
  <c r="N152" i="7"/>
  <c r="K152" i="7"/>
  <c r="G152" i="7"/>
  <c r="D152" i="7"/>
  <c r="O152" i="7"/>
  <c r="B152" i="7"/>
  <c r="B241" i="7"/>
  <c r="F241" i="7"/>
  <c r="N241" i="7"/>
  <c r="H241" i="7"/>
  <c r="O241" i="7"/>
  <c r="P241" i="7"/>
  <c r="C241" i="7"/>
  <c r="E241" i="7"/>
  <c r="G241" i="7"/>
  <c r="J241" i="7"/>
  <c r="D241" i="7"/>
  <c r="I241" i="7"/>
  <c r="K241" i="7"/>
  <c r="M241" i="7"/>
  <c r="E409" i="7"/>
  <c r="I409" i="7"/>
  <c r="M409" i="7"/>
  <c r="O409" i="7"/>
  <c r="B409" i="7"/>
  <c r="F409" i="7"/>
  <c r="N409" i="7"/>
  <c r="G409" i="7"/>
  <c r="J409" i="7"/>
  <c r="C409" i="7"/>
  <c r="H409" i="7"/>
  <c r="K409" i="7"/>
  <c r="P409" i="7"/>
  <c r="D409" i="7"/>
  <c r="H151" i="7"/>
  <c r="B151" i="7"/>
  <c r="P151" i="7"/>
  <c r="J151" i="7"/>
  <c r="I151" i="7"/>
  <c r="E151" i="7"/>
  <c r="M151" i="7"/>
  <c r="F151" i="7"/>
  <c r="C151" i="7"/>
  <c r="N151" i="7"/>
  <c r="K151" i="7"/>
  <c r="G151" i="7"/>
  <c r="D151" i="7"/>
  <c r="O151" i="7"/>
  <c r="H171" i="7"/>
  <c r="B171" i="7"/>
  <c r="E171" i="7"/>
  <c r="M171" i="7"/>
  <c r="N171" i="7"/>
  <c r="G171" i="7"/>
  <c r="O171" i="7"/>
  <c r="P171" i="7"/>
  <c r="J171" i="7"/>
  <c r="I171" i="7"/>
  <c r="F171" i="7"/>
  <c r="C171" i="7"/>
  <c r="K171" i="7"/>
  <c r="D171" i="7"/>
  <c r="E438" i="7"/>
  <c r="B438" i="7"/>
  <c r="F438" i="7"/>
  <c r="N438" i="7"/>
  <c r="P438" i="7"/>
  <c r="D438" i="7"/>
  <c r="G438" i="7"/>
  <c r="M438" i="7"/>
  <c r="J438" i="7"/>
  <c r="K438" i="7"/>
  <c r="O438" i="7"/>
  <c r="C438" i="7"/>
  <c r="H438" i="7"/>
  <c r="I438" i="7"/>
  <c r="I210" i="7"/>
  <c r="K210" i="7"/>
  <c r="M210" i="7"/>
  <c r="P210" i="7"/>
  <c r="F210" i="7"/>
  <c r="B210" i="7"/>
  <c r="N210" i="7"/>
  <c r="J210" i="7"/>
  <c r="H210" i="7"/>
  <c r="G210" i="7"/>
  <c r="D210" i="7"/>
  <c r="O210" i="7"/>
  <c r="C210" i="7"/>
  <c r="E210" i="7"/>
  <c r="E315" i="7"/>
  <c r="I315" i="7"/>
  <c r="M315" i="7"/>
  <c r="G315" i="7"/>
  <c r="O315" i="7"/>
  <c r="B315" i="7"/>
  <c r="F315" i="7"/>
  <c r="J315" i="7"/>
  <c r="C315" i="7"/>
  <c r="K315" i="7"/>
  <c r="D315" i="7"/>
  <c r="P315" i="7"/>
  <c r="N315" i="7"/>
  <c r="H315" i="7"/>
  <c r="I208" i="7"/>
  <c r="E208" i="7"/>
  <c r="M208" i="7"/>
  <c r="N208" i="7"/>
  <c r="J208" i="7"/>
  <c r="G208" i="7"/>
  <c r="C208" i="7"/>
  <c r="O208" i="7"/>
  <c r="H208" i="7"/>
  <c r="D208" i="7"/>
  <c r="F208" i="7"/>
  <c r="B208" i="7"/>
  <c r="K208" i="7"/>
  <c r="P208" i="7"/>
  <c r="H498" i="7"/>
  <c r="J498" i="7"/>
  <c r="E498" i="7"/>
  <c r="C498" i="7"/>
  <c r="P498" i="7"/>
  <c r="F498" i="7"/>
  <c r="K498" i="7"/>
  <c r="G498" i="7"/>
  <c r="D498" i="7"/>
  <c r="N498" i="7"/>
  <c r="I498" i="7"/>
  <c r="O498" i="7"/>
  <c r="M498" i="7"/>
  <c r="B498" i="7"/>
  <c r="E361" i="7"/>
  <c r="I361" i="7"/>
  <c r="O361" i="7"/>
  <c r="M361" i="7"/>
  <c r="B361" i="7"/>
  <c r="F361" i="7"/>
  <c r="J361" i="7"/>
  <c r="N361" i="7"/>
  <c r="C361" i="7"/>
  <c r="H361" i="7"/>
  <c r="P361" i="7"/>
  <c r="D361" i="7"/>
  <c r="G361" i="7"/>
  <c r="K361" i="7"/>
  <c r="M325" i="7"/>
  <c r="B325" i="7"/>
  <c r="F325" i="7"/>
  <c r="K325" i="7"/>
  <c r="H325" i="7"/>
  <c r="J325" i="7"/>
  <c r="N325" i="7"/>
  <c r="G325" i="7"/>
  <c r="O325" i="7"/>
  <c r="E325" i="7"/>
  <c r="I325" i="7"/>
  <c r="C325" i="7"/>
  <c r="D325" i="7"/>
  <c r="P325" i="7"/>
  <c r="E392" i="7"/>
  <c r="G392" i="7"/>
  <c r="J392" i="7"/>
  <c r="N392" i="7"/>
  <c r="C392" i="7"/>
  <c r="K392" i="7"/>
  <c r="I392" i="7"/>
  <c r="M392" i="7"/>
  <c r="H392" i="7"/>
  <c r="D392" i="7"/>
  <c r="O392" i="7"/>
  <c r="B392" i="7"/>
  <c r="F392" i="7"/>
  <c r="P392" i="7"/>
  <c r="I207" i="7"/>
  <c r="E207" i="7"/>
  <c r="M207" i="7"/>
  <c r="F207" i="7"/>
  <c r="B207" i="7"/>
  <c r="G207" i="7"/>
  <c r="D207" i="7"/>
  <c r="N207" i="7"/>
  <c r="J207" i="7"/>
  <c r="C207" i="7"/>
  <c r="K207" i="7"/>
  <c r="H207" i="7"/>
  <c r="P207" i="7"/>
  <c r="O207" i="7"/>
  <c r="D260" i="7"/>
  <c r="O260" i="7"/>
  <c r="N260" i="7"/>
  <c r="H260" i="7"/>
  <c r="P260" i="7"/>
  <c r="K260" i="7"/>
  <c r="B260" i="7"/>
  <c r="F260" i="7"/>
  <c r="C260" i="7"/>
  <c r="G260" i="7"/>
  <c r="J260" i="7"/>
  <c r="E260" i="7"/>
  <c r="I260" i="7"/>
  <c r="M260" i="7"/>
  <c r="E426" i="7"/>
  <c r="I426" i="7"/>
  <c r="P426" i="7"/>
  <c r="M426" i="7"/>
  <c r="O426" i="7"/>
  <c r="B426" i="7"/>
  <c r="F426" i="7"/>
  <c r="C426" i="7"/>
  <c r="J426" i="7"/>
  <c r="N426" i="7"/>
  <c r="H426" i="7"/>
  <c r="D426" i="7"/>
  <c r="K426" i="7"/>
  <c r="G426" i="7"/>
  <c r="G146" i="7"/>
  <c r="P146" i="7"/>
  <c r="O146" i="7"/>
  <c r="K146" i="7"/>
  <c r="F146" i="7"/>
  <c r="N146" i="7"/>
  <c r="D146" i="7"/>
  <c r="I146" i="7"/>
  <c r="E146" i="7"/>
  <c r="M146" i="7"/>
  <c r="J146" i="7"/>
  <c r="C146" i="7"/>
  <c r="B146" i="7"/>
  <c r="H146" i="7"/>
  <c r="E347" i="7"/>
  <c r="I347" i="7"/>
  <c r="M347" i="7"/>
  <c r="F347" i="7"/>
  <c r="J347" i="7"/>
  <c r="N347" i="7"/>
  <c r="H347" i="7"/>
  <c r="K347" i="7"/>
  <c r="D347" i="7"/>
  <c r="O347" i="7"/>
  <c r="C347" i="7"/>
  <c r="P347" i="7"/>
  <c r="G347" i="7"/>
  <c r="B347" i="7"/>
  <c r="E428" i="7"/>
  <c r="I428" i="7"/>
  <c r="M428" i="7"/>
  <c r="G428" i="7"/>
  <c r="B428" i="7"/>
  <c r="F428" i="7"/>
  <c r="N428" i="7"/>
  <c r="H428" i="7"/>
  <c r="P428" i="7"/>
  <c r="D428" i="7"/>
  <c r="J428" i="7"/>
  <c r="C428" i="7"/>
  <c r="K428" i="7"/>
  <c r="O428" i="7"/>
  <c r="K231" i="7"/>
  <c r="M231" i="7"/>
  <c r="F231" i="7"/>
  <c r="B231" i="7"/>
  <c r="N231" i="7"/>
  <c r="J231" i="7"/>
  <c r="G231" i="7"/>
  <c r="D231" i="7"/>
  <c r="O231" i="7"/>
  <c r="H231" i="7"/>
  <c r="C231" i="7"/>
  <c r="P231" i="7"/>
  <c r="E231" i="7"/>
  <c r="I231" i="7"/>
  <c r="M341" i="7"/>
  <c r="O341" i="7"/>
  <c r="D341" i="7"/>
  <c r="E341" i="7"/>
  <c r="B341" i="7"/>
  <c r="F341" i="7"/>
  <c r="I341" i="7"/>
  <c r="J341" i="7"/>
  <c r="N341" i="7"/>
  <c r="C341" i="7"/>
  <c r="P341" i="7"/>
  <c r="H341" i="7"/>
  <c r="K341" i="7"/>
  <c r="G341" i="7"/>
  <c r="B244" i="7"/>
  <c r="E244" i="7"/>
  <c r="J244" i="7"/>
  <c r="G244" i="7"/>
  <c r="I244" i="7"/>
  <c r="C244" i="7"/>
  <c r="O244" i="7"/>
  <c r="F244" i="7"/>
  <c r="D244" i="7"/>
  <c r="N244" i="7"/>
  <c r="H244" i="7"/>
  <c r="K244" i="7"/>
  <c r="P244" i="7"/>
  <c r="M244" i="7"/>
  <c r="E367" i="7"/>
  <c r="I367" i="7"/>
  <c r="O367" i="7"/>
  <c r="M367" i="7"/>
  <c r="B367" i="7"/>
  <c r="F367" i="7"/>
  <c r="C367" i="7"/>
  <c r="J367" i="7"/>
  <c r="N367" i="7"/>
  <c r="H367" i="7"/>
  <c r="K367" i="7"/>
  <c r="P367" i="7"/>
  <c r="D367" i="7"/>
  <c r="G367" i="7"/>
  <c r="F123" i="7"/>
  <c r="H123" i="7"/>
  <c r="C123" i="7"/>
  <c r="N123" i="7"/>
  <c r="G123" i="7"/>
  <c r="K123" i="7"/>
  <c r="O123" i="7"/>
  <c r="E123" i="7"/>
  <c r="D123" i="7"/>
  <c r="I123" i="7"/>
  <c r="B123" i="7"/>
  <c r="M123" i="7"/>
  <c r="J123" i="7"/>
  <c r="P123" i="7"/>
  <c r="O345" i="7"/>
  <c r="B345" i="7"/>
  <c r="F345" i="7"/>
  <c r="N345" i="7"/>
  <c r="K345" i="7"/>
  <c r="J345" i="7"/>
  <c r="P345" i="7"/>
  <c r="G345" i="7"/>
  <c r="C345" i="7"/>
  <c r="H345" i="7"/>
  <c r="D345" i="7"/>
  <c r="E345" i="7"/>
  <c r="I345" i="7"/>
  <c r="M345" i="7"/>
  <c r="H518" i="7"/>
  <c r="K518" i="7"/>
  <c r="P518" i="7"/>
  <c r="M518" i="7"/>
  <c r="J518" i="7"/>
  <c r="F518" i="7"/>
  <c r="I518" i="7"/>
  <c r="G518" i="7"/>
  <c r="O518" i="7"/>
  <c r="N518" i="7"/>
  <c r="D518" i="7"/>
  <c r="C518" i="7"/>
  <c r="B518" i="7"/>
  <c r="E518" i="7"/>
  <c r="I202" i="7"/>
  <c r="E202" i="7"/>
  <c r="O202" i="7"/>
  <c r="H202" i="7"/>
  <c r="M202" i="7"/>
  <c r="F202" i="7"/>
  <c r="B202" i="7"/>
  <c r="J202" i="7"/>
  <c r="N202" i="7"/>
  <c r="C202" i="7"/>
  <c r="D202" i="7"/>
  <c r="G202" i="7"/>
  <c r="K202" i="7"/>
  <c r="P202" i="7"/>
  <c r="I223" i="7"/>
  <c r="K223" i="7"/>
  <c r="M223" i="7"/>
  <c r="B223" i="7"/>
  <c r="P223" i="7"/>
  <c r="F223" i="7"/>
  <c r="N223" i="7"/>
  <c r="J223" i="7"/>
  <c r="G223" i="7"/>
  <c r="D223" i="7"/>
  <c r="O223" i="7"/>
  <c r="H223" i="7"/>
  <c r="C223" i="7"/>
  <c r="E223" i="7"/>
  <c r="E364" i="7"/>
  <c r="M364" i="7"/>
  <c r="B364" i="7"/>
  <c r="F364" i="7"/>
  <c r="N364" i="7"/>
  <c r="C364" i="7"/>
  <c r="H364" i="7"/>
  <c r="K364" i="7"/>
  <c r="D364" i="7"/>
  <c r="J364" i="7"/>
  <c r="P364" i="7"/>
  <c r="O364" i="7"/>
  <c r="G364" i="7"/>
  <c r="I364" i="7"/>
  <c r="G138" i="7"/>
  <c r="P138" i="7"/>
  <c r="O138" i="7"/>
  <c r="K138" i="7"/>
  <c r="I138" i="7"/>
  <c r="H138" i="7"/>
  <c r="C138" i="7"/>
  <c r="D138" i="7"/>
  <c r="E138" i="7"/>
  <c r="B138" i="7"/>
  <c r="M138" i="7"/>
  <c r="J138" i="7"/>
  <c r="F138" i="7"/>
  <c r="N138" i="7"/>
  <c r="E451" i="7"/>
  <c r="I451" i="7"/>
  <c r="O451" i="7"/>
  <c r="M451" i="7"/>
  <c r="B451" i="7"/>
  <c r="F451" i="7"/>
  <c r="N451" i="7"/>
  <c r="P451" i="7"/>
  <c r="D451" i="7"/>
  <c r="J451" i="7"/>
  <c r="C451" i="7"/>
  <c r="H451" i="7"/>
  <c r="K451" i="7"/>
  <c r="G451" i="7"/>
  <c r="M456" i="7"/>
  <c r="I456" i="7"/>
  <c r="B456" i="7"/>
  <c r="F456" i="7"/>
  <c r="H456" i="7"/>
  <c r="D456" i="7"/>
  <c r="J456" i="7"/>
  <c r="N456" i="7"/>
  <c r="C456" i="7"/>
  <c r="K456" i="7"/>
  <c r="P456" i="7"/>
  <c r="O456" i="7"/>
  <c r="E456" i="7"/>
  <c r="G456" i="7"/>
  <c r="E395" i="7"/>
  <c r="B395" i="7"/>
  <c r="F395" i="7"/>
  <c r="N395" i="7"/>
  <c r="K395" i="7"/>
  <c r="D395" i="7"/>
  <c r="I395" i="7"/>
  <c r="J395" i="7"/>
  <c r="C395" i="7"/>
  <c r="H395" i="7"/>
  <c r="P395" i="7"/>
  <c r="G395" i="7"/>
  <c r="O395" i="7"/>
  <c r="M395" i="7"/>
  <c r="H174" i="7"/>
  <c r="J174" i="7"/>
  <c r="B174" i="7"/>
  <c r="M174" i="7"/>
  <c r="F174" i="7"/>
  <c r="C174" i="7"/>
  <c r="N174" i="7"/>
  <c r="K174" i="7"/>
  <c r="G174" i="7"/>
  <c r="D174" i="7"/>
  <c r="O174" i="7"/>
  <c r="P174" i="7"/>
  <c r="E174" i="7"/>
  <c r="I174" i="7"/>
  <c r="P167" i="7"/>
  <c r="E167" i="7"/>
  <c r="I167" i="7"/>
  <c r="M167" i="7"/>
  <c r="F167" i="7"/>
  <c r="C167" i="7"/>
  <c r="N167" i="7"/>
  <c r="K167" i="7"/>
  <c r="G167" i="7"/>
  <c r="D167" i="7"/>
  <c r="O167" i="7"/>
  <c r="H167" i="7"/>
  <c r="B167" i="7"/>
  <c r="J167" i="7"/>
  <c r="P501" i="7"/>
  <c r="J501" i="7"/>
  <c r="C501" i="7"/>
  <c r="F501" i="7"/>
  <c r="I501" i="7"/>
  <c r="E501" i="7"/>
  <c r="N501" i="7"/>
  <c r="G501" i="7"/>
  <c r="K501" i="7"/>
  <c r="D501" i="7"/>
  <c r="M501" i="7"/>
  <c r="O501" i="7"/>
  <c r="B501" i="7"/>
  <c r="H501" i="7"/>
  <c r="E265" i="7"/>
  <c r="I265" i="7"/>
  <c r="M265" i="7"/>
  <c r="N265" i="7"/>
  <c r="G265" i="7"/>
  <c r="O265" i="7"/>
  <c r="H265" i="7"/>
  <c r="B265" i="7"/>
  <c r="F265" i="7"/>
  <c r="J265" i="7"/>
  <c r="C265" i="7"/>
  <c r="K265" i="7"/>
  <c r="D265" i="7"/>
  <c r="P265" i="7"/>
  <c r="E406" i="7"/>
  <c r="M406" i="7"/>
  <c r="I406" i="7"/>
  <c r="J406" i="7"/>
  <c r="N406" i="7"/>
  <c r="C406" i="7"/>
  <c r="H406" i="7"/>
  <c r="K406" i="7"/>
  <c r="O406" i="7"/>
  <c r="G406" i="7"/>
  <c r="B406" i="7"/>
  <c r="F406" i="7"/>
  <c r="P406" i="7"/>
  <c r="D406" i="7"/>
  <c r="M515" i="7"/>
  <c r="B515" i="7"/>
  <c r="H515" i="7"/>
  <c r="J515" i="7"/>
  <c r="I515" i="7"/>
  <c r="O515" i="7"/>
  <c r="F515" i="7"/>
  <c r="P515" i="7"/>
  <c r="D515" i="7"/>
  <c r="N515" i="7"/>
  <c r="C515" i="7"/>
  <c r="E515" i="7"/>
  <c r="G515" i="7"/>
  <c r="K515" i="7"/>
  <c r="I217" i="7"/>
  <c r="K217" i="7"/>
  <c r="M217" i="7"/>
  <c r="C217" i="7"/>
  <c r="F217" i="7"/>
  <c r="B217" i="7"/>
  <c r="P217" i="7"/>
  <c r="N217" i="7"/>
  <c r="J217" i="7"/>
  <c r="G217" i="7"/>
  <c r="D217" i="7"/>
  <c r="O217" i="7"/>
  <c r="H217" i="7"/>
  <c r="E217" i="7"/>
  <c r="B159" i="7"/>
  <c r="M159" i="7"/>
  <c r="F159" i="7"/>
  <c r="N159" i="7"/>
  <c r="K159" i="7"/>
  <c r="G159" i="7"/>
  <c r="O159" i="7"/>
  <c r="H159" i="7"/>
  <c r="J159" i="7"/>
  <c r="I159" i="7"/>
  <c r="C159" i="7"/>
  <c r="D159" i="7"/>
  <c r="P159" i="7"/>
  <c r="E159" i="7"/>
  <c r="E390" i="7"/>
  <c r="M390" i="7"/>
  <c r="G390" i="7"/>
  <c r="B390" i="7"/>
  <c r="F390" i="7"/>
  <c r="N390" i="7"/>
  <c r="K390" i="7"/>
  <c r="D390" i="7"/>
  <c r="J390" i="7"/>
  <c r="H390" i="7"/>
  <c r="P390" i="7"/>
  <c r="O390" i="7"/>
  <c r="I390" i="7"/>
  <c r="C390" i="7"/>
  <c r="M170" i="7"/>
  <c r="K170" i="7"/>
  <c r="D170" i="7"/>
  <c r="J170" i="7"/>
  <c r="P170" i="7"/>
  <c r="B170" i="7"/>
  <c r="E170" i="7"/>
  <c r="I170" i="7"/>
  <c r="F170" i="7"/>
  <c r="C170" i="7"/>
  <c r="N170" i="7"/>
  <c r="G170" i="7"/>
  <c r="O170" i="7"/>
  <c r="H170" i="7"/>
  <c r="E269" i="7"/>
  <c r="I269" i="7"/>
  <c r="M269" i="7"/>
  <c r="K269" i="7"/>
  <c r="D269" i="7"/>
  <c r="P269" i="7"/>
  <c r="C269" i="7"/>
  <c r="B269" i="7"/>
  <c r="F269" i="7"/>
  <c r="J269" i="7"/>
  <c r="G269" i="7"/>
  <c r="O269" i="7"/>
  <c r="H269" i="7"/>
  <c r="N269" i="7"/>
  <c r="O497" i="7"/>
  <c r="J497" i="7"/>
  <c r="N497" i="7"/>
  <c r="K497" i="7"/>
  <c r="I497" i="7"/>
  <c r="M497" i="7"/>
  <c r="D497" i="7"/>
  <c r="P497" i="7"/>
  <c r="C497" i="7"/>
  <c r="E497" i="7"/>
  <c r="B497" i="7"/>
  <c r="F497" i="7"/>
  <c r="H497" i="7"/>
  <c r="G497" i="7"/>
  <c r="E388" i="7"/>
  <c r="G388" i="7"/>
  <c r="M388" i="7"/>
  <c r="I388" i="7"/>
  <c r="B388" i="7"/>
  <c r="F388" i="7"/>
  <c r="J388" i="7"/>
  <c r="N388" i="7"/>
  <c r="C388" i="7"/>
  <c r="H388" i="7"/>
  <c r="P388" i="7"/>
  <c r="D388" i="7"/>
  <c r="O388" i="7"/>
  <c r="K388" i="7"/>
  <c r="J506" i="7"/>
  <c r="M506" i="7"/>
  <c r="H506" i="7"/>
  <c r="F506" i="7"/>
  <c r="P506" i="7"/>
  <c r="I506" i="7"/>
  <c r="K506" i="7"/>
  <c r="E506" i="7"/>
  <c r="O506" i="7"/>
  <c r="N506" i="7"/>
  <c r="C506" i="7"/>
  <c r="D506" i="7"/>
  <c r="G506" i="7"/>
  <c r="B506" i="7"/>
  <c r="G145" i="7"/>
  <c r="P145" i="7"/>
  <c r="O145" i="7"/>
  <c r="D145" i="7"/>
  <c r="I145" i="7"/>
  <c r="J145" i="7"/>
  <c r="H145" i="7"/>
  <c r="K145" i="7"/>
  <c r="E145" i="7"/>
  <c r="B145" i="7"/>
  <c r="M145" i="7"/>
  <c r="F145" i="7"/>
  <c r="N145" i="7"/>
  <c r="C145" i="7"/>
  <c r="E309" i="7"/>
  <c r="I309" i="7"/>
  <c r="C309" i="7"/>
  <c r="O309" i="7"/>
  <c r="P309" i="7"/>
  <c r="M309" i="7"/>
  <c r="B309" i="7"/>
  <c r="F309" i="7"/>
  <c r="J309" i="7"/>
  <c r="G309" i="7"/>
  <c r="H309" i="7"/>
  <c r="N309" i="7"/>
  <c r="K309" i="7"/>
  <c r="D309" i="7"/>
  <c r="D327" i="7"/>
  <c r="I327" i="7"/>
  <c r="O327" i="7"/>
  <c r="N327" i="7"/>
  <c r="J327" i="7"/>
  <c r="G327" i="7"/>
  <c r="M327" i="7"/>
  <c r="B327" i="7"/>
  <c r="E327" i="7"/>
  <c r="F327" i="7"/>
  <c r="H327" i="7"/>
  <c r="K327" i="7"/>
  <c r="P327" i="7"/>
  <c r="C327" i="7"/>
  <c r="I194" i="7"/>
  <c r="E194" i="7"/>
  <c r="N194" i="7"/>
  <c r="J194" i="7"/>
  <c r="G194" i="7"/>
  <c r="C194" i="7"/>
  <c r="O194" i="7"/>
  <c r="K194" i="7"/>
  <c r="H194" i="7"/>
  <c r="D194" i="7"/>
  <c r="P194" i="7"/>
  <c r="M194" i="7"/>
  <c r="F194" i="7"/>
  <c r="B194" i="7"/>
  <c r="E281" i="7"/>
  <c r="I281" i="7"/>
  <c r="M281" i="7"/>
  <c r="B281" i="7"/>
  <c r="F281" i="7"/>
  <c r="N281" i="7"/>
  <c r="G281" i="7"/>
  <c r="O281" i="7"/>
  <c r="H281" i="7"/>
  <c r="J281" i="7"/>
  <c r="C281" i="7"/>
  <c r="K281" i="7"/>
  <c r="D281" i="7"/>
  <c r="P281" i="7"/>
  <c r="E446" i="7"/>
  <c r="G446" i="7"/>
  <c r="M446" i="7"/>
  <c r="D446" i="7"/>
  <c r="B446" i="7"/>
  <c r="F446" i="7"/>
  <c r="K446" i="7"/>
  <c r="J446" i="7"/>
  <c r="N446" i="7"/>
  <c r="C446" i="7"/>
  <c r="H446" i="7"/>
  <c r="P446" i="7"/>
  <c r="O446" i="7"/>
  <c r="I446" i="7"/>
  <c r="I218" i="7"/>
  <c r="F218" i="7"/>
  <c r="B218" i="7"/>
  <c r="M218" i="7"/>
  <c r="N218" i="7"/>
  <c r="J218" i="7"/>
  <c r="D218" i="7"/>
  <c r="O218" i="7"/>
  <c r="C218" i="7"/>
  <c r="P218" i="7"/>
  <c r="G218" i="7"/>
  <c r="H218" i="7"/>
  <c r="E218" i="7"/>
  <c r="K218" i="7"/>
  <c r="B245" i="7"/>
  <c r="K245" i="7"/>
  <c r="J245" i="7"/>
  <c r="M245" i="7"/>
  <c r="D245" i="7"/>
  <c r="G245" i="7"/>
  <c r="F245" i="7"/>
  <c r="N245" i="7"/>
  <c r="H245" i="7"/>
  <c r="O245" i="7"/>
  <c r="P245" i="7"/>
  <c r="C245" i="7"/>
  <c r="I245" i="7"/>
  <c r="E245" i="7"/>
  <c r="E363" i="7"/>
  <c r="M363" i="7"/>
  <c r="B363" i="7"/>
  <c r="F363" i="7"/>
  <c r="C363" i="7"/>
  <c r="P363" i="7"/>
  <c r="D363" i="7"/>
  <c r="I363" i="7"/>
  <c r="J363" i="7"/>
  <c r="N363" i="7"/>
  <c r="H363" i="7"/>
  <c r="K363" i="7"/>
  <c r="G363" i="7"/>
  <c r="O363" i="7"/>
  <c r="E293" i="7"/>
  <c r="I293" i="7"/>
  <c r="C293" i="7"/>
  <c r="K293" i="7"/>
  <c r="P293" i="7"/>
  <c r="M293" i="7"/>
  <c r="O293" i="7"/>
  <c r="B293" i="7"/>
  <c r="F293" i="7"/>
  <c r="N293" i="7"/>
  <c r="D293" i="7"/>
  <c r="J293" i="7"/>
  <c r="G293" i="7"/>
  <c r="H293" i="7"/>
  <c r="E183" i="7"/>
  <c r="C183" i="7"/>
  <c r="K183" i="7"/>
  <c r="D183" i="7"/>
  <c r="B183" i="7"/>
  <c r="F183" i="7"/>
  <c r="J183" i="7"/>
  <c r="M183" i="7"/>
  <c r="G183" i="7"/>
  <c r="O183" i="7"/>
  <c r="H183" i="7"/>
  <c r="P183" i="7"/>
  <c r="I183" i="7"/>
  <c r="N183" i="7"/>
  <c r="I204" i="7"/>
  <c r="E204" i="7"/>
  <c r="M204" i="7"/>
  <c r="F204" i="7"/>
  <c r="B204" i="7"/>
  <c r="J204" i="7"/>
  <c r="O204" i="7"/>
  <c r="D204" i="7"/>
  <c r="N204" i="7"/>
  <c r="G204" i="7"/>
  <c r="C204" i="7"/>
  <c r="H204" i="7"/>
  <c r="P204" i="7"/>
  <c r="K204" i="7"/>
  <c r="H166" i="7"/>
  <c r="J166" i="7"/>
  <c r="P166" i="7"/>
  <c r="E166" i="7"/>
  <c r="I166" i="7"/>
  <c r="M166" i="7"/>
  <c r="F166" i="7"/>
  <c r="C166" i="7"/>
  <c r="N166" i="7"/>
  <c r="K166" i="7"/>
  <c r="G166" i="7"/>
  <c r="D166" i="7"/>
  <c r="O166" i="7"/>
  <c r="B166" i="7"/>
  <c r="E279" i="7"/>
  <c r="I279" i="7"/>
  <c r="M279" i="7"/>
  <c r="B279" i="7"/>
  <c r="F279" i="7"/>
  <c r="C279" i="7"/>
  <c r="H279" i="7"/>
  <c r="P279" i="7"/>
  <c r="J279" i="7"/>
  <c r="N279" i="7"/>
  <c r="G279" i="7"/>
  <c r="K279" i="7"/>
  <c r="O279" i="7"/>
  <c r="D279" i="7"/>
  <c r="E299" i="7"/>
  <c r="I299" i="7"/>
  <c r="M299" i="7"/>
  <c r="B299" i="7"/>
  <c r="F299" i="7"/>
  <c r="H299" i="7"/>
  <c r="J299" i="7"/>
  <c r="N299" i="7"/>
  <c r="C299" i="7"/>
  <c r="G299" i="7"/>
  <c r="K299" i="7"/>
  <c r="O299" i="7"/>
  <c r="D299" i="7"/>
  <c r="P299" i="7"/>
  <c r="E344" i="7"/>
  <c r="M344" i="7"/>
  <c r="B344" i="7"/>
  <c r="F344" i="7"/>
  <c r="K344" i="7"/>
  <c r="J344" i="7"/>
  <c r="N344" i="7"/>
  <c r="C344" i="7"/>
  <c r="H344" i="7"/>
  <c r="P344" i="7"/>
  <c r="D344" i="7"/>
  <c r="O344" i="7"/>
  <c r="G344" i="7"/>
  <c r="I344" i="7"/>
  <c r="I205" i="7"/>
  <c r="E205" i="7"/>
  <c r="M205" i="7"/>
  <c r="F205" i="7"/>
  <c r="B205" i="7"/>
  <c r="C205" i="7"/>
  <c r="H205" i="7"/>
  <c r="N205" i="7"/>
  <c r="J205" i="7"/>
  <c r="G205" i="7"/>
  <c r="O205" i="7"/>
  <c r="K205" i="7"/>
  <c r="P205" i="7"/>
  <c r="D205" i="7"/>
  <c r="M479" i="7"/>
  <c r="B479" i="7"/>
  <c r="F479" i="7"/>
  <c r="P479" i="7"/>
  <c r="E479" i="7"/>
  <c r="J479" i="7"/>
  <c r="N479" i="7"/>
  <c r="K479" i="7"/>
  <c r="G479" i="7"/>
  <c r="O479" i="7"/>
  <c r="C479" i="7"/>
  <c r="H479" i="7"/>
  <c r="D479" i="7"/>
  <c r="I479" i="7"/>
  <c r="E482" i="7"/>
  <c r="I482" i="7"/>
  <c r="M482" i="7"/>
  <c r="B482" i="7"/>
  <c r="F482" i="7"/>
  <c r="J482" i="7"/>
  <c r="N482" i="7"/>
  <c r="C482" i="7"/>
  <c r="H482" i="7"/>
  <c r="K482" i="7"/>
  <c r="P482" i="7"/>
  <c r="D482" i="7"/>
  <c r="O482" i="7"/>
  <c r="G482" i="7"/>
  <c r="E444" i="7"/>
  <c r="G444" i="7"/>
  <c r="I444" i="7"/>
  <c r="M444" i="7"/>
  <c r="B444" i="7"/>
  <c r="F444" i="7"/>
  <c r="N444" i="7"/>
  <c r="K444" i="7"/>
  <c r="D444" i="7"/>
  <c r="J444" i="7"/>
  <c r="C444" i="7"/>
  <c r="H444" i="7"/>
  <c r="P444" i="7"/>
  <c r="O444" i="7"/>
  <c r="E433" i="7"/>
  <c r="G433" i="7"/>
  <c r="M433" i="7"/>
  <c r="O433" i="7"/>
  <c r="B433" i="7"/>
  <c r="F433" i="7"/>
  <c r="N433" i="7"/>
  <c r="J433" i="7"/>
  <c r="C433" i="7"/>
  <c r="H433" i="7"/>
  <c r="P433" i="7"/>
  <c r="I433" i="7"/>
  <c r="K433" i="7"/>
  <c r="D433" i="7"/>
  <c r="I190" i="7"/>
  <c r="E190" i="7"/>
  <c r="M190" i="7"/>
  <c r="F190" i="7"/>
  <c r="N190" i="7"/>
  <c r="J190" i="7"/>
  <c r="C190" i="7"/>
  <c r="O190" i="7"/>
  <c r="K190" i="7"/>
  <c r="H190" i="7"/>
  <c r="D190" i="7"/>
  <c r="P190" i="7"/>
  <c r="B190" i="7"/>
  <c r="G190" i="7"/>
  <c r="E289" i="7"/>
  <c r="I289" i="7"/>
  <c r="C289" i="7"/>
  <c r="G289" i="7"/>
  <c r="D289" i="7"/>
  <c r="M289" i="7"/>
  <c r="O289" i="7"/>
  <c r="B289" i="7"/>
  <c r="F289" i="7"/>
  <c r="N289" i="7"/>
  <c r="K289" i="7"/>
  <c r="H289" i="7"/>
  <c r="J289" i="7"/>
  <c r="P289" i="7"/>
  <c r="E452" i="7"/>
  <c r="G452" i="7"/>
  <c r="I452" i="7"/>
  <c r="M452" i="7"/>
  <c r="B452" i="7"/>
  <c r="F452" i="7"/>
  <c r="N452" i="7"/>
  <c r="P452" i="7"/>
  <c r="O452" i="7"/>
  <c r="J452" i="7"/>
  <c r="C452" i="7"/>
  <c r="H452" i="7"/>
  <c r="K452" i="7"/>
  <c r="D452" i="7"/>
  <c r="B256" i="7"/>
  <c r="E256" i="7"/>
  <c r="G256" i="7"/>
  <c r="O256" i="7"/>
  <c r="C256" i="7"/>
  <c r="J256" i="7"/>
  <c r="F256" i="7"/>
  <c r="D256" i="7"/>
  <c r="N256" i="7"/>
  <c r="H256" i="7"/>
  <c r="K256" i="7"/>
  <c r="P256" i="7"/>
  <c r="M256" i="7"/>
  <c r="I256" i="7"/>
  <c r="M523" i="7"/>
  <c r="C523" i="7"/>
  <c r="H523" i="7"/>
  <c r="E523" i="7"/>
  <c r="B523" i="7"/>
  <c r="F523" i="7"/>
  <c r="P523" i="7"/>
  <c r="I523" i="7"/>
  <c r="K523" i="7"/>
  <c r="O523" i="7"/>
  <c r="J523" i="7"/>
  <c r="N523" i="7"/>
  <c r="G523" i="7"/>
  <c r="D523" i="7"/>
  <c r="E292" i="7"/>
  <c r="M292" i="7"/>
  <c r="I292" i="7"/>
  <c r="B292" i="7"/>
  <c r="F292" i="7"/>
  <c r="N292" i="7"/>
  <c r="P292" i="7"/>
  <c r="J292" i="7"/>
  <c r="C292" i="7"/>
  <c r="G292" i="7"/>
  <c r="K292" i="7"/>
  <c r="O292" i="7"/>
  <c r="D292" i="7"/>
  <c r="H292" i="7"/>
  <c r="N126" i="7"/>
  <c r="K126" i="7"/>
  <c r="O126" i="7"/>
  <c r="B126" i="7"/>
  <c r="M126" i="7"/>
  <c r="P126" i="7"/>
  <c r="D126" i="7"/>
  <c r="I126" i="7"/>
  <c r="E126" i="7"/>
  <c r="J126" i="7"/>
  <c r="F126" i="7"/>
  <c r="H126" i="7"/>
  <c r="C126" i="7"/>
  <c r="G126" i="7"/>
  <c r="E399" i="7"/>
  <c r="I399" i="7"/>
  <c r="M399" i="7"/>
  <c r="O399" i="7"/>
  <c r="H399" i="7"/>
  <c r="P399" i="7"/>
  <c r="B399" i="7"/>
  <c r="F399" i="7"/>
  <c r="N399" i="7"/>
  <c r="D399" i="7"/>
  <c r="G399" i="7"/>
  <c r="J399" i="7"/>
  <c r="C399" i="7"/>
  <c r="K399" i="7"/>
  <c r="E461" i="7"/>
  <c r="B461" i="7"/>
  <c r="F461" i="7"/>
  <c r="N461" i="7"/>
  <c r="P461" i="7"/>
  <c r="D461" i="7"/>
  <c r="M461" i="7"/>
  <c r="J461" i="7"/>
  <c r="C461" i="7"/>
  <c r="K461" i="7"/>
  <c r="G461" i="7"/>
  <c r="I461" i="7"/>
  <c r="H461" i="7"/>
  <c r="O461" i="7"/>
  <c r="M369" i="7"/>
  <c r="O369" i="7"/>
  <c r="B369" i="7"/>
  <c r="F369" i="7"/>
  <c r="N369" i="7"/>
  <c r="C369" i="7"/>
  <c r="P369" i="7"/>
  <c r="E369" i="7"/>
  <c r="J369" i="7"/>
  <c r="H369" i="7"/>
  <c r="K369" i="7"/>
  <c r="D369" i="7"/>
  <c r="G369" i="7"/>
  <c r="I369" i="7"/>
  <c r="I229" i="7"/>
  <c r="K229" i="7"/>
  <c r="M229" i="7"/>
  <c r="E229" i="7"/>
  <c r="F229" i="7"/>
  <c r="B229" i="7"/>
  <c r="C229" i="7"/>
  <c r="N229" i="7"/>
  <c r="J229" i="7"/>
  <c r="G229" i="7"/>
  <c r="D229" i="7"/>
  <c r="O229" i="7"/>
  <c r="H229" i="7"/>
  <c r="P229" i="7"/>
  <c r="F192" i="7"/>
  <c r="B192" i="7"/>
  <c r="N192" i="7"/>
  <c r="J192" i="7"/>
  <c r="O192" i="7"/>
  <c r="H192" i="7"/>
  <c r="E192" i="7"/>
  <c r="M192" i="7"/>
  <c r="G192" i="7"/>
  <c r="C192" i="7"/>
  <c r="K192" i="7"/>
  <c r="D192" i="7"/>
  <c r="P192" i="7"/>
  <c r="I192" i="7"/>
  <c r="E354" i="7"/>
  <c r="M354" i="7"/>
  <c r="B354" i="7"/>
  <c r="F354" i="7"/>
  <c r="H354" i="7"/>
  <c r="G354" i="7"/>
  <c r="J354" i="7"/>
  <c r="N354" i="7"/>
  <c r="C354" i="7"/>
  <c r="K354" i="7"/>
  <c r="I354" i="7"/>
  <c r="D354" i="7"/>
  <c r="P354" i="7"/>
  <c r="O354" i="7"/>
  <c r="B253" i="7"/>
  <c r="K253" i="7"/>
  <c r="M253" i="7"/>
  <c r="G253" i="7"/>
  <c r="J253" i="7"/>
  <c r="F253" i="7"/>
  <c r="D253" i="7"/>
  <c r="N253" i="7"/>
  <c r="H253" i="7"/>
  <c r="O253" i="7"/>
  <c r="P253" i="7"/>
  <c r="C253" i="7"/>
  <c r="I253" i="7"/>
  <c r="E253" i="7"/>
  <c r="H169" i="7"/>
  <c r="P169" i="7"/>
  <c r="E169" i="7"/>
  <c r="I169" i="7"/>
  <c r="M169" i="7"/>
  <c r="F169" i="7"/>
  <c r="N169" i="7"/>
  <c r="K169" i="7"/>
  <c r="D169" i="7"/>
  <c r="J169" i="7"/>
  <c r="C169" i="7"/>
  <c r="G169" i="7"/>
  <c r="O169" i="7"/>
  <c r="B169" i="7"/>
  <c r="H493" i="7"/>
  <c r="M493" i="7"/>
  <c r="K493" i="7"/>
  <c r="P493" i="7"/>
  <c r="F493" i="7"/>
  <c r="C493" i="7"/>
  <c r="E493" i="7"/>
  <c r="B493" i="7"/>
  <c r="J493" i="7"/>
  <c r="N493" i="7"/>
  <c r="D493" i="7"/>
  <c r="I493" i="7"/>
  <c r="G493" i="7"/>
  <c r="O493" i="7"/>
  <c r="H503" i="7"/>
  <c r="J503" i="7"/>
  <c r="P503" i="7"/>
  <c r="D503" i="7"/>
  <c r="G503" i="7"/>
  <c r="B503" i="7"/>
  <c r="F503" i="7"/>
  <c r="C503" i="7"/>
  <c r="I503" i="7"/>
  <c r="M503" i="7"/>
  <c r="N503" i="7"/>
  <c r="K503" i="7"/>
  <c r="E503" i="7"/>
  <c r="O503" i="7"/>
  <c r="M188" i="7"/>
  <c r="J188" i="7"/>
  <c r="C188" i="7"/>
  <c r="K188" i="7"/>
  <c r="D188" i="7"/>
  <c r="E188" i="7"/>
  <c r="F188" i="7"/>
  <c r="B188" i="7"/>
  <c r="N188" i="7"/>
  <c r="G188" i="7"/>
  <c r="O188" i="7"/>
  <c r="H188" i="7"/>
  <c r="P188" i="7"/>
  <c r="I188" i="7"/>
  <c r="E418" i="7"/>
  <c r="B418" i="7"/>
  <c r="F418" i="7"/>
  <c r="N418" i="7"/>
  <c r="H418" i="7"/>
  <c r="P418" i="7"/>
  <c r="O418" i="7"/>
  <c r="G418" i="7"/>
  <c r="J418" i="7"/>
  <c r="C418" i="7"/>
  <c r="K418" i="7"/>
  <c r="D418" i="7"/>
  <c r="M418" i="7"/>
  <c r="I418" i="7"/>
  <c r="E411" i="7"/>
  <c r="O411" i="7"/>
  <c r="K411" i="7"/>
  <c r="G411" i="7"/>
  <c r="I411" i="7"/>
  <c r="M411" i="7"/>
  <c r="B411" i="7"/>
  <c r="F411" i="7"/>
  <c r="N411" i="7"/>
  <c r="D411" i="7"/>
  <c r="J411" i="7"/>
  <c r="C411" i="7"/>
  <c r="H411" i="7"/>
  <c r="P411" i="7"/>
  <c r="E521" i="7"/>
  <c r="C521" i="7"/>
  <c r="H521" i="7"/>
  <c r="J521" i="7"/>
  <c r="F521" i="7"/>
  <c r="P521" i="7"/>
  <c r="I521" i="7"/>
  <c r="B521" i="7"/>
  <c r="N521" i="7"/>
  <c r="M521" i="7"/>
  <c r="D521" i="7"/>
  <c r="G521" i="7"/>
  <c r="O521" i="7"/>
  <c r="K521" i="7"/>
  <c r="I196" i="7"/>
  <c r="E196" i="7"/>
  <c r="M196" i="7"/>
  <c r="F196" i="7"/>
  <c r="B196" i="7"/>
  <c r="D196" i="7"/>
  <c r="N196" i="7"/>
  <c r="J196" i="7"/>
  <c r="G196" i="7"/>
  <c r="O196" i="7"/>
  <c r="K196" i="7"/>
  <c r="H196" i="7"/>
  <c r="C196" i="7"/>
  <c r="P196" i="7"/>
  <c r="E342" i="7"/>
  <c r="M342" i="7"/>
  <c r="I342" i="7"/>
  <c r="K342" i="7"/>
  <c r="O342" i="7"/>
  <c r="G342" i="7"/>
  <c r="B342" i="7"/>
  <c r="F342" i="7"/>
  <c r="J342" i="7"/>
  <c r="N342" i="7"/>
  <c r="H342" i="7"/>
  <c r="D342" i="7"/>
  <c r="C342" i="7"/>
  <c r="P342" i="7"/>
  <c r="E391" i="7"/>
  <c r="I391" i="7"/>
  <c r="K391" i="7"/>
  <c r="G391" i="7"/>
  <c r="M391" i="7"/>
  <c r="O391" i="7"/>
  <c r="H391" i="7"/>
  <c r="B391" i="7"/>
  <c r="F391" i="7"/>
  <c r="J391" i="7"/>
  <c r="N391" i="7"/>
  <c r="P391" i="7"/>
  <c r="C391" i="7"/>
  <c r="D391" i="7"/>
  <c r="H163" i="7"/>
  <c r="M163" i="7"/>
  <c r="C163" i="7"/>
  <c r="N163" i="7"/>
  <c r="G163" i="7"/>
  <c r="O163" i="7"/>
  <c r="B163" i="7"/>
  <c r="J163" i="7"/>
  <c r="I163" i="7"/>
  <c r="F163" i="7"/>
  <c r="K163" i="7"/>
  <c r="D163" i="7"/>
  <c r="P163" i="7"/>
  <c r="E163" i="7"/>
  <c r="E350" i="7"/>
  <c r="M350" i="7"/>
  <c r="I350" i="7"/>
  <c r="J350" i="7"/>
  <c r="N350" i="7"/>
  <c r="C350" i="7"/>
  <c r="P350" i="7"/>
  <c r="H350" i="7"/>
  <c r="B350" i="7"/>
  <c r="F350" i="7"/>
  <c r="G350" i="7"/>
  <c r="O350" i="7"/>
  <c r="K350" i="7"/>
  <c r="D350" i="7"/>
  <c r="F259" i="7"/>
  <c r="C259" i="7"/>
  <c r="N259" i="7"/>
  <c r="E259" i="7"/>
  <c r="G259" i="7"/>
  <c r="P259" i="7"/>
  <c r="I259" i="7"/>
  <c r="K259" i="7"/>
  <c r="M259" i="7"/>
  <c r="D259" i="7"/>
  <c r="H259" i="7"/>
  <c r="B259" i="7"/>
  <c r="J259" i="7"/>
  <c r="O259" i="7"/>
  <c r="P153" i="7"/>
  <c r="J153" i="7"/>
  <c r="G153" i="7"/>
  <c r="H153" i="7"/>
  <c r="E153" i="7"/>
  <c r="I153" i="7"/>
  <c r="M153" i="7"/>
  <c r="O153" i="7"/>
  <c r="F153" i="7"/>
  <c r="C153" i="7"/>
  <c r="N153" i="7"/>
  <c r="K153" i="7"/>
  <c r="D153" i="7"/>
  <c r="B153" i="7"/>
  <c r="E386" i="7"/>
  <c r="I386" i="7"/>
  <c r="M386" i="7"/>
  <c r="B386" i="7"/>
  <c r="F386" i="7"/>
  <c r="N386" i="7"/>
  <c r="H386" i="7"/>
  <c r="K386" i="7"/>
  <c r="D386" i="7"/>
  <c r="G386" i="7"/>
  <c r="J386" i="7"/>
  <c r="C386" i="7"/>
  <c r="P386" i="7"/>
  <c r="O386" i="7"/>
  <c r="E472" i="7"/>
  <c r="M472" i="7"/>
  <c r="I472" i="7"/>
  <c r="O472" i="7"/>
  <c r="B472" i="7"/>
  <c r="F472" i="7"/>
  <c r="G472" i="7"/>
  <c r="J472" i="7"/>
  <c r="N472" i="7"/>
  <c r="C472" i="7"/>
  <c r="H472" i="7"/>
  <c r="P472" i="7"/>
  <c r="D472" i="7"/>
  <c r="K472" i="7"/>
  <c r="E288" i="7"/>
  <c r="I288" i="7"/>
  <c r="M288" i="7"/>
  <c r="J288" i="7"/>
  <c r="N288" i="7"/>
  <c r="C288" i="7"/>
  <c r="G288" i="7"/>
  <c r="K288" i="7"/>
  <c r="D288" i="7"/>
  <c r="P288" i="7"/>
  <c r="B288" i="7"/>
  <c r="F288" i="7"/>
  <c r="O288" i="7"/>
  <c r="H288" i="7"/>
  <c r="M117" i="7"/>
  <c r="K117" i="7"/>
  <c r="N117" i="7"/>
  <c r="H117" i="7"/>
  <c r="I117" i="7"/>
  <c r="O117" i="7"/>
  <c r="C117" i="7"/>
  <c r="F117" i="7"/>
  <c r="B117" i="7"/>
  <c r="D117" i="7"/>
  <c r="G117" i="7"/>
  <c r="E117" i="7"/>
  <c r="P117" i="7"/>
  <c r="J117" i="7"/>
  <c r="E323" i="7"/>
  <c r="I323" i="7"/>
  <c r="M323" i="7"/>
  <c r="G323" i="7"/>
  <c r="H323" i="7"/>
  <c r="B323" i="7"/>
  <c r="F323" i="7"/>
  <c r="N323" i="7"/>
  <c r="K323" i="7"/>
  <c r="J323" i="7"/>
  <c r="O323" i="7"/>
  <c r="P323" i="7"/>
  <c r="C323" i="7"/>
  <c r="D323" i="7"/>
  <c r="H168" i="7"/>
  <c r="M168" i="7"/>
  <c r="F168" i="7"/>
  <c r="C168" i="7"/>
  <c r="N168" i="7"/>
  <c r="K168" i="7"/>
  <c r="G168" i="7"/>
  <c r="D168" i="7"/>
  <c r="O168" i="7"/>
  <c r="B168" i="7"/>
  <c r="J168" i="7"/>
  <c r="E168" i="7"/>
  <c r="I168" i="7"/>
  <c r="P168" i="7"/>
  <c r="E324" i="7"/>
  <c r="I324" i="7"/>
  <c r="M324" i="7"/>
  <c r="N324" i="7"/>
  <c r="C324" i="7"/>
  <c r="O324" i="7"/>
  <c r="H324" i="7"/>
  <c r="P324" i="7"/>
  <c r="B324" i="7"/>
  <c r="F324" i="7"/>
  <c r="J324" i="7"/>
  <c r="G324" i="7"/>
  <c r="D324" i="7"/>
  <c r="K324" i="7"/>
  <c r="E442" i="7"/>
  <c r="G442" i="7"/>
  <c r="I442" i="7"/>
  <c r="N442" i="7"/>
  <c r="M442" i="7"/>
  <c r="B442" i="7"/>
  <c r="F442" i="7"/>
  <c r="J442" i="7"/>
  <c r="O442" i="7"/>
  <c r="C442" i="7"/>
  <c r="H442" i="7"/>
  <c r="P442" i="7"/>
  <c r="D442" i="7"/>
  <c r="K442" i="7"/>
  <c r="I200" i="7"/>
  <c r="E200" i="7"/>
  <c r="M200" i="7"/>
  <c r="P200" i="7"/>
  <c r="F200" i="7"/>
  <c r="B200" i="7"/>
  <c r="K200" i="7"/>
  <c r="D200" i="7"/>
  <c r="N200" i="7"/>
  <c r="J200" i="7"/>
  <c r="G200" i="7"/>
  <c r="O200" i="7"/>
  <c r="H200" i="7"/>
  <c r="C200" i="7"/>
  <c r="E381" i="7"/>
  <c r="I381" i="7"/>
  <c r="O381" i="7"/>
  <c r="M381" i="7"/>
  <c r="B381" i="7"/>
  <c r="F381" i="7"/>
  <c r="N381" i="7"/>
  <c r="J381" i="7"/>
  <c r="C381" i="7"/>
  <c r="H381" i="7"/>
  <c r="K381" i="7"/>
  <c r="P381" i="7"/>
  <c r="D381" i="7"/>
  <c r="G381" i="7"/>
  <c r="E412" i="7"/>
  <c r="I412" i="7"/>
  <c r="M412" i="7"/>
  <c r="B412" i="7"/>
  <c r="F412" i="7"/>
  <c r="N412" i="7"/>
  <c r="H412" i="7"/>
  <c r="P412" i="7"/>
  <c r="O412" i="7"/>
  <c r="J412" i="7"/>
  <c r="C412" i="7"/>
  <c r="K412" i="7"/>
  <c r="D412" i="7"/>
  <c r="G412" i="7"/>
  <c r="I219" i="7"/>
  <c r="K219" i="7"/>
  <c r="M219" i="7"/>
  <c r="F219" i="7"/>
  <c r="B219" i="7"/>
  <c r="C219" i="7"/>
  <c r="N219" i="7"/>
  <c r="J219" i="7"/>
  <c r="G219" i="7"/>
  <c r="D219" i="7"/>
  <c r="O219" i="7"/>
  <c r="H219" i="7"/>
  <c r="P219" i="7"/>
  <c r="E219" i="7"/>
  <c r="E359" i="7"/>
  <c r="I359" i="7"/>
  <c r="M359" i="7"/>
  <c r="O359" i="7"/>
  <c r="H359" i="7"/>
  <c r="D359" i="7"/>
  <c r="B359" i="7"/>
  <c r="F359" i="7"/>
  <c r="J359" i="7"/>
  <c r="N359" i="7"/>
  <c r="C359" i="7"/>
  <c r="P359" i="7"/>
  <c r="G359" i="7"/>
  <c r="K359" i="7"/>
  <c r="E297" i="7"/>
  <c r="I297" i="7"/>
  <c r="C297" i="7"/>
  <c r="G297" i="7"/>
  <c r="M297" i="7"/>
  <c r="B297" i="7"/>
  <c r="F297" i="7"/>
  <c r="P297" i="7"/>
  <c r="J297" i="7"/>
  <c r="N297" i="7"/>
  <c r="D297" i="7"/>
  <c r="K297" i="7"/>
  <c r="O297" i="7"/>
  <c r="H297" i="7"/>
  <c r="O519" i="7"/>
  <c r="J519" i="7"/>
  <c r="D519" i="7"/>
  <c r="C519" i="7"/>
  <c r="F519" i="7"/>
  <c r="H519" i="7"/>
  <c r="P519" i="7"/>
  <c r="N519" i="7"/>
  <c r="K519" i="7"/>
  <c r="E519" i="7"/>
  <c r="I519" i="7"/>
  <c r="M519" i="7"/>
  <c r="G519" i="7"/>
  <c r="B519" i="7"/>
  <c r="C502" i="7"/>
  <c r="M502" i="7"/>
  <c r="O502" i="7"/>
  <c r="H502" i="7"/>
  <c r="F502" i="7"/>
  <c r="P502" i="7"/>
  <c r="E502" i="7"/>
  <c r="I502" i="7"/>
  <c r="B502" i="7"/>
  <c r="N502" i="7"/>
  <c r="D502" i="7"/>
  <c r="G502" i="7"/>
  <c r="K502" i="7"/>
  <c r="J502" i="7"/>
  <c r="E439" i="7"/>
  <c r="I439" i="7"/>
  <c r="O439" i="7"/>
  <c r="N439" i="7"/>
  <c r="C439" i="7"/>
  <c r="H439" i="7"/>
  <c r="D439" i="7"/>
  <c r="M439" i="7"/>
  <c r="G439" i="7"/>
  <c r="B439" i="7"/>
  <c r="F439" i="7"/>
  <c r="J439" i="7"/>
  <c r="K439" i="7"/>
  <c r="P439" i="7"/>
  <c r="E286" i="7"/>
  <c r="I286" i="7"/>
  <c r="P286" i="7"/>
  <c r="M286" i="7"/>
  <c r="B286" i="7"/>
  <c r="F286" i="7"/>
  <c r="J286" i="7"/>
  <c r="N286" i="7"/>
  <c r="C286" i="7"/>
  <c r="G286" i="7"/>
  <c r="K286" i="7"/>
  <c r="D286" i="7"/>
  <c r="H286" i="7"/>
  <c r="O286" i="7"/>
  <c r="E314" i="7"/>
  <c r="I314" i="7"/>
  <c r="M314" i="7"/>
  <c r="B314" i="7"/>
  <c r="F314" i="7"/>
  <c r="N314" i="7"/>
  <c r="K314" i="7"/>
  <c r="D314" i="7"/>
  <c r="J314" i="7"/>
  <c r="C314" i="7"/>
  <c r="G314" i="7"/>
  <c r="O314" i="7"/>
  <c r="H314" i="7"/>
  <c r="P314" i="7"/>
  <c r="E417" i="7"/>
  <c r="I417" i="7"/>
  <c r="M417" i="7"/>
  <c r="O417" i="7"/>
  <c r="B417" i="7"/>
  <c r="F417" i="7"/>
  <c r="D417" i="7"/>
  <c r="J417" i="7"/>
  <c r="N417" i="7"/>
  <c r="C417" i="7"/>
  <c r="H417" i="7"/>
  <c r="P417" i="7"/>
  <c r="K417" i="7"/>
  <c r="G417" i="7"/>
  <c r="E477" i="7"/>
  <c r="I477" i="7"/>
  <c r="O477" i="7"/>
  <c r="M477" i="7"/>
  <c r="B477" i="7"/>
  <c r="F477" i="7"/>
  <c r="J477" i="7"/>
  <c r="N477" i="7"/>
  <c r="C477" i="7"/>
  <c r="H477" i="7"/>
  <c r="K477" i="7"/>
  <c r="P477" i="7"/>
  <c r="D477" i="7"/>
  <c r="G477" i="7"/>
  <c r="E303" i="7"/>
  <c r="I303" i="7"/>
  <c r="C303" i="7"/>
  <c r="G303" i="7"/>
  <c r="K303" i="7"/>
  <c r="H303" i="7"/>
  <c r="M303" i="7"/>
  <c r="D303" i="7"/>
  <c r="P303" i="7"/>
  <c r="B303" i="7"/>
  <c r="F303" i="7"/>
  <c r="N303" i="7"/>
  <c r="J303" i="7"/>
  <c r="O303" i="7"/>
  <c r="F132" i="7"/>
  <c r="H132" i="7"/>
  <c r="D132" i="7"/>
  <c r="B132" i="7"/>
  <c r="M132" i="7"/>
  <c r="N132" i="7"/>
  <c r="P132" i="7"/>
  <c r="C132" i="7"/>
  <c r="G132" i="7"/>
  <c r="K132" i="7"/>
  <c r="O132" i="7"/>
  <c r="I132" i="7"/>
  <c r="E132" i="7"/>
  <c r="J132" i="7"/>
  <c r="I222" i="7"/>
  <c r="F222" i="7"/>
  <c r="B222" i="7"/>
  <c r="N222" i="7"/>
  <c r="J222" i="7"/>
  <c r="G222" i="7"/>
  <c r="D222" i="7"/>
  <c r="O222" i="7"/>
  <c r="H222" i="7"/>
  <c r="C222" i="7"/>
  <c r="P222" i="7"/>
  <c r="E222" i="7"/>
  <c r="K222" i="7"/>
  <c r="M222" i="7"/>
  <c r="E308" i="7"/>
  <c r="I308" i="7"/>
  <c r="P308" i="7"/>
  <c r="M308" i="7"/>
  <c r="B308" i="7"/>
  <c r="F308" i="7"/>
  <c r="N308" i="7"/>
  <c r="G308" i="7"/>
  <c r="O308" i="7"/>
  <c r="H308" i="7"/>
  <c r="J308" i="7"/>
  <c r="C308" i="7"/>
  <c r="K308" i="7"/>
  <c r="D308" i="7"/>
  <c r="B249" i="7"/>
  <c r="K249" i="7"/>
  <c r="M249" i="7"/>
  <c r="E249" i="7"/>
  <c r="J249" i="7"/>
  <c r="F249" i="7"/>
  <c r="D249" i="7"/>
  <c r="N249" i="7"/>
  <c r="H249" i="7"/>
  <c r="O249" i="7"/>
  <c r="C249" i="7"/>
  <c r="I249" i="7"/>
  <c r="P249" i="7"/>
  <c r="G249" i="7"/>
  <c r="G139" i="7"/>
  <c r="P139" i="7"/>
  <c r="O139" i="7"/>
  <c r="C139" i="7"/>
  <c r="D139" i="7"/>
  <c r="I139" i="7"/>
  <c r="N139" i="7"/>
  <c r="E139" i="7"/>
  <c r="B139" i="7"/>
  <c r="M139" i="7"/>
  <c r="J139" i="7"/>
  <c r="F139" i="7"/>
  <c r="H139" i="7"/>
  <c r="K139" i="7"/>
  <c r="I197" i="7"/>
  <c r="E197" i="7"/>
  <c r="M197" i="7"/>
  <c r="G197" i="7"/>
  <c r="O197" i="7"/>
  <c r="D197" i="7"/>
  <c r="K197" i="7"/>
  <c r="F197" i="7"/>
  <c r="B197" i="7"/>
  <c r="P197" i="7"/>
  <c r="N197" i="7"/>
  <c r="J197" i="7"/>
  <c r="C197" i="7"/>
  <c r="H197" i="7"/>
  <c r="F238" i="7"/>
  <c r="D238" i="7"/>
  <c r="G238" i="7"/>
  <c r="O238" i="7"/>
  <c r="N238" i="7"/>
  <c r="H238" i="7"/>
  <c r="P238" i="7"/>
  <c r="E238" i="7"/>
  <c r="I238" i="7"/>
  <c r="K238" i="7"/>
  <c r="M238" i="7"/>
  <c r="C238" i="7"/>
  <c r="B238" i="7"/>
  <c r="J238" i="7"/>
  <c r="D524" i="7"/>
  <c r="J524" i="7"/>
  <c r="B524" i="7"/>
  <c r="H524" i="7"/>
  <c r="F524" i="7"/>
  <c r="P524" i="7"/>
  <c r="C524" i="7"/>
  <c r="I524" i="7"/>
  <c r="O524" i="7"/>
  <c r="M524" i="7"/>
  <c r="N524" i="7"/>
  <c r="E524" i="7"/>
  <c r="K524" i="7"/>
  <c r="G524" i="7"/>
  <c r="E272" i="7"/>
  <c r="I272" i="7"/>
  <c r="M272" i="7"/>
  <c r="B272" i="7"/>
  <c r="F272" i="7"/>
  <c r="J272" i="7"/>
  <c r="C272" i="7"/>
  <c r="G272" i="7"/>
  <c r="D272" i="7"/>
  <c r="N272" i="7"/>
  <c r="K272" i="7"/>
  <c r="H272" i="7"/>
  <c r="P272" i="7"/>
  <c r="O272" i="7"/>
  <c r="M156" i="7"/>
  <c r="N156" i="7"/>
  <c r="G156" i="7"/>
  <c r="O156" i="7"/>
  <c r="H156" i="7"/>
  <c r="P156" i="7"/>
  <c r="J156" i="7"/>
  <c r="E156" i="7"/>
  <c r="I156" i="7"/>
  <c r="F156" i="7"/>
  <c r="C156" i="7"/>
  <c r="K156" i="7"/>
  <c r="D156" i="7"/>
  <c r="B156" i="7"/>
  <c r="P511" i="7"/>
  <c r="F511" i="7"/>
  <c r="I511" i="7"/>
  <c r="N511" i="7"/>
  <c r="B511" i="7"/>
  <c r="J511" i="7"/>
  <c r="K511" i="7"/>
  <c r="M511" i="7"/>
  <c r="E511" i="7"/>
  <c r="C511" i="7"/>
  <c r="O511" i="7"/>
  <c r="H511" i="7"/>
  <c r="D511" i="7"/>
  <c r="G511" i="7"/>
  <c r="E274" i="7"/>
  <c r="I274" i="7"/>
  <c r="M274" i="7"/>
  <c r="B274" i="7"/>
  <c r="F274" i="7"/>
  <c r="J274" i="7"/>
  <c r="C274" i="7"/>
  <c r="K274" i="7"/>
  <c r="D274" i="7"/>
  <c r="N274" i="7"/>
  <c r="G274" i="7"/>
  <c r="O274" i="7"/>
  <c r="P274" i="7"/>
  <c r="H274" i="7"/>
  <c r="E379" i="7"/>
  <c r="M379" i="7"/>
  <c r="B379" i="7"/>
  <c r="F379" i="7"/>
  <c r="C379" i="7"/>
  <c r="P379" i="7"/>
  <c r="G379" i="7"/>
  <c r="J379" i="7"/>
  <c r="N379" i="7"/>
  <c r="H379" i="7"/>
  <c r="K379" i="7"/>
  <c r="D379" i="7"/>
  <c r="I379" i="7"/>
  <c r="O379" i="7"/>
  <c r="F121" i="7"/>
  <c r="H121" i="7"/>
  <c r="N121" i="7"/>
  <c r="P121" i="7"/>
  <c r="G121" i="7"/>
  <c r="K121" i="7"/>
  <c r="O121" i="7"/>
  <c r="B121" i="7"/>
  <c r="D121" i="7"/>
  <c r="I121" i="7"/>
  <c r="E121" i="7"/>
  <c r="M121" i="7"/>
  <c r="J121" i="7"/>
  <c r="C121" i="7"/>
  <c r="H507" i="7"/>
  <c r="C507" i="7"/>
  <c r="P507" i="7"/>
  <c r="B507" i="7"/>
  <c r="D507" i="7"/>
  <c r="F507" i="7"/>
  <c r="E507" i="7"/>
  <c r="G507" i="7"/>
  <c r="K507" i="7"/>
  <c r="J507" i="7"/>
  <c r="N507" i="7"/>
  <c r="I507" i="7"/>
  <c r="O507" i="7"/>
  <c r="M507" i="7"/>
  <c r="E441" i="7"/>
  <c r="I441" i="7"/>
  <c r="M441" i="7"/>
  <c r="O441" i="7"/>
  <c r="G441" i="7"/>
  <c r="B441" i="7"/>
  <c r="F441" i="7"/>
  <c r="H441" i="7"/>
  <c r="J441" i="7"/>
  <c r="N441" i="7"/>
  <c r="C441" i="7"/>
  <c r="D441" i="7"/>
  <c r="K441" i="7"/>
  <c r="P441" i="7"/>
  <c r="E387" i="7"/>
  <c r="I387" i="7"/>
  <c r="B387" i="7"/>
  <c r="F387" i="7"/>
  <c r="C387" i="7"/>
  <c r="D387" i="7"/>
  <c r="O387" i="7"/>
  <c r="J387" i="7"/>
  <c r="N387" i="7"/>
  <c r="H387" i="7"/>
  <c r="K387" i="7"/>
  <c r="P387" i="7"/>
  <c r="G387" i="7"/>
  <c r="M387" i="7"/>
  <c r="B408" i="7"/>
  <c r="F408" i="7"/>
  <c r="N408" i="7"/>
  <c r="O408" i="7"/>
  <c r="G408" i="7"/>
  <c r="J408" i="7"/>
  <c r="C408" i="7"/>
  <c r="H408" i="7"/>
  <c r="E408" i="7"/>
  <c r="I408" i="7"/>
  <c r="K408" i="7"/>
  <c r="P408" i="7"/>
  <c r="D408" i="7"/>
  <c r="M408" i="7"/>
  <c r="E291" i="7"/>
  <c r="I291" i="7"/>
  <c r="H291" i="7"/>
  <c r="M291" i="7"/>
  <c r="B291" i="7"/>
  <c r="F291" i="7"/>
  <c r="J291" i="7"/>
  <c r="C291" i="7"/>
  <c r="K291" i="7"/>
  <c r="D291" i="7"/>
  <c r="N291" i="7"/>
  <c r="G291" i="7"/>
  <c r="O291" i="7"/>
  <c r="P291" i="7"/>
  <c r="H157" i="7"/>
  <c r="J157" i="7"/>
  <c r="M157" i="7"/>
  <c r="N157" i="7"/>
  <c r="D157" i="7"/>
  <c r="O157" i="7"/>
  <c r="P157" i="7"/>
  <c r="I157" i="7"/>
  <c r="F157" i="7"/>
  <c r="C157" i="7"/>
  <c r="K157" i="7"/>
  <c r="G157" i="7"/>
  <c r="B157" i="7"/>
  <c r="E157" i="7"/>
  <c r="E496" i="7"/>
  <c r="B496" i="7"/>
  <c r="H496" i="7"/>
  <c r="J496" i="7"/>
  <c r="M496" i="7"/>
  <c r="O496" i="7"/>
  <c r="C496" i="7"/>
  <c r="F496" i="7"/>
  <c r="P496" i="7"/>
  <c r="N496" i="7"/>
  <c r="G496" i="7"/>
  <c r="I496" i="7"/>
  <c r="K496" i="7"/>
  <c r="D496" i="7"/>
  <c r="E322" i="7"/>
  <c r="M322" i="7"/>
  <c r="B322" i="7"/>
  <c r="F322" i="7"/>
  <c r="J322" i="7"/>
  <c r="C322" i="7"/>
  <c r="O322" i="7"/>
  <c r="D322" i="7"/>
  <c r="N322" i="7"/>
  <c r="K322" i="7"/>
  <c r="H322" i="7"/>
  <c r="P322" i="7"/>
  <c r="G322" i="7"/>
  <c r="I322" i="7"/>
  <c r="I182" i="7"/>
  <c r="J182" i="7"/>
  <c r="N182" i="7"/>
  <c r="F182" i="7"/>
  <c r="B182" i="7"/>
  <c r="E182" i="7"/>
  <c r="C182" i="7"/>
  <c r="D182" i="7"/>
  <c r="P182" i="7"/>
  <c r="M182" i="7"/>
  <c r="K182" i="7"/>
  <c r="G182" i="7"/>
  <c r="O182" i="7"/>
  <c r="H182" i="7"/>
  <c r="E296" i="7"/>
  <c r="I296" i="7"/>
  <c r="D296" i="7"/>
  <c r="P296" i="7"/>
  <c r="M296" i="7"/>
  <c r="B296" i="7"/>
  <c r="F296" i="7"/>
  <c r="N296" i="7"/>
  <c r="J296" i="7"/>
  <c r="C296" i="7"/>
  <c r="G296" i="7"/>
  <c r="K296" i="7"/>
  <c r="O296" i="7"/>
  <c r="H296" i="7"/>
  <c r="K237" i="7"/>
  <c r="B237" i="7"/>
  <c r="M237" i="7"/>
  <c r="I237" i="7"/>
  <c r="F237" i="7"/>
  <c r="J237" i="7"/>
  <c r="N237" i="7"/>
  <c r="D237" i="7"/>
  <c r="O237" i="7"/>
  <c r="P237" i="7"/>
  <c r="E237" i="7"/>
  <c r="G237" i="7"/>
  <c r="H237" i="7"/>
  <c r="C237" i="7"/>
  <c r="E307" i="7"/>
  <c r="I307" i="7"/>
  <c r="J307" i="7"/>
  <c r="N307" i="7"/>
  <c r="G307" i="7"/>
  <c r="D307" i="7"/>
  <c r="P307" i="7"/>
  <c r="M307" i="7"/>
  <c r="C307" i="7"/>
  <c r="K307" i="7"/>
  <c r="B307" i="7"/>
  <c r="F307" i="7"/>
  <c r="O307" i="7"/>
  <c r="H307" i="7"/>
  <c r="H509" i="7"/>
  <c r="D509" i="7"/>
  <c r="P509" i="7"/>
  <c r="N509" i="7"/>
  <c r="C509" i="7"/>
  <c r="B509" i="7"/>
  <c r="J509" i="7"/>
  <c r="M509" i="7"/>
  <c r="E509" i="7"/>
  <c r="O509" i="7"/>
  <c r="K509" i="7"/>
  <c r="F509" i="7"/>
  <c r="I509" i="7"/>
  <c r="G509" i="7"/>
  <c r="F198" i="7"/>
  <c r="B198" i="7"/>
  <c r="O198" i="7"/>
  <c r="P198" i="7"/>
  <c r="E198" i="7"/>
  <c r="N198" i="7"/>
  <c r="J198" i="7"/>
  <c r="C198" i="7"/>
  <c r="K198" i="7"/>
  <c r="H198" i="7"/>
  <c r="I198" i="7"/>
  <c r="M198" i="7"/>
  <c r="G198" i="7"/>
  <c r="D198" i="7"/>
  <c r="I220" i="7"/>
  <c r="K220" i="7"/>
  <c r="M220" i="7"/>
  <c r="F220" i="7"/>
  <c r="B220" i="7"/>
  <c r="N220" i="7"/>
  <c r="J220" i="7"/>
  <c r="G220" i="7"/>
  <c r="D220" i="7"/>
  <c r="O220" i="7"/>
  <c r="H220" i="7"/>
  <c r="C220" i="7"/>
  <c r="P220" i="7"/>
  <c r="E220" i="7"/>
  <c r="F127" i="7"/>
  <c r="N127" i="7"/>
  <c r="P127" i="7"/>
  <c r="C127" i="7"/>
  <c r="G127" i="7"/>
  <c r="K127" i="7"/>
  <c r="O127" i="7"/>
  <c r="D127" i="7"/>
  <c r="I127" i="7"/>
  <c r="E127" i="7"/>
  <c r="B127" i="7"/>
  <c r="M127" i="7"/>
  <c r="J127" i="7"/>
  <c r="H127" i="7"/>
  <c r="B508" i="7"/>
  <c r="J508" i="7"/>
  <c r="H508" i="7"/>
  <c r="F508" i="7"/>
  <c r="P508" i="7"/>
  <c r="C508" i="7"/>
  <c r="I508" i="7"/>
  <c r="K508" i="7"/>
  <c r="M508" i="7"/>
  <c r="N508" i="7"/>
  <c r="D508" i="7"/>
  <c r="E508" i="7"/>
  <c r="G508" i="7"/>
  <c r="O508" i="7"/>
  <c r="H522" i="7"/>
  <c r="B522" i="7"/>
  <c r="J522" i="7"/>
  <c r="P522" i="7"/>
  <c r="F522" i="7"/>
  <c r="C522" i="7"/>
  <c r="K522" i="7"/>
  <c r="D522" i="7"/>
  <c r="M522" i="7"/>
  <c r="N522" i="7"/>
  <c r="I522" i="7"/>
  <c r="G522" i="7"/>
  <c r="E522" i="7"/>
  <c r="O522" i="7"/>
  <c r="B517" i="7"/>
  <c r="H517" i="7"/>
  <c r="G517" i="7"/>
  <c r="E517" i="7"/>
  <c r="J517" i="7"/>
  <c r="F517" i="7"/>
  <c r="P517" i="7"/>
  <c r="C517" i="7"/>
  <c r="N517" i="7"/>
  <c r="K517" i="7"/>
  <c r="D517" i="7"/>
  <c r="I517" i="7"/>
  <c r="O517" i="7"/>
  <c r="M517" i="7"/>
  <c r="P520" i="7"/>
  <c r="J520" i="7"/>
  <c r="M520" i="7"/>
  <c r="H520" i="7"/>
  <c r="C520" i="7"/>
  <c r="F520" i="7"/>
  <c r="D520" i="7"/>
  <c r="K520" i="7"/>
  <c r="N520" i="7"/>
  <c r="I520" i="7"/>
  <c r="G520" i="7"/>
  <c r="E520" i="7"/>
  <c r="B520" i="7"/>
  <c r="O520" i="7"/>
  <c r="E422" i="7"/>
  <c r="G422" i="7"/>
  <c r="I422" i="7"/>
  <c r="M422" i="7"/>
  <c r="B422" i="7"/>
  <c r="F422" i="7"/>
  <c r="N422" i="7"/>
  <c r="J422" i="7"/>
  <c r="C422" i="7"/>
  <c r="H422" i="7"/>
  <c r="K422" i="7"/>
  <c r="P422" i="7"/>
  <c r="D422" i="7"/>
  <c r="O422" i="7"/>
  <c r="E473" i="7"/>
  <c r="M473" i="7"/>
  <c r="B473" i="7"/>
  <c r="F473" i="7"/>
  <c r="N473" i="7"/>
  <c r="P473" i="7"/>
  <c r="G473" i="7"/>
  <c r="J473" i="7"/>
  <c r="C473" i="7"/>
  <c r="H473" i="7"/>
  <c r="K473" i="7"/>
  <c r="D473" i="7"/>
  <c r="I473" i="7"/>
  <c r="O473" i="7"/>
  <c r="E375" i="7"/>
  <c r="I375" i="7"/>
  <c r="O375" i="7"/>
  <c r="F375" i="7"/>
  <c r="J375" i="7"/>
  <c r="N375" i="7"/>
  <c r="C375" i="7"/>
  <c r="K375" i="7"/>
  <c r="G375" i="7"/>
  <c r="M375" i="7"/>
  <c r="H375" i="7"/>
  <c r="P375" i="7"/>
  <c r="B375" i="7"/>
  <c r="D375" i="7"/>
  <c r="E366" i="7"/>
  <c r="M366" i="7"/>
  <c r="G366" i="7"/>
  <c r="N366" i="7"/>
  <c r="C366" i="7"/>
  <c r="H366" i="7"/>
  <c r="P366" i="7"/>
  <c r="I366" i="7"/>
  <c r="B366" i="7"/>
  <c r="F366" i="7"/>
  <c r="D366" i="7"/>
  <c r="J366" i="7"/>
  <c r="K366" i="7"/>
  <c r="O366" i="7"/>
  <c r="N131" i="7"/>
  <c r="P131" i="7"/>
  <c r="C131" i="7"/>
  <c r="G131" i="7"/>
  <c r="J131" i="7"/>
  <c r="K131" i="7"/>
  <c r="O131" i="7"/>
  <c r="E131" i="7"/>
  <c r="B131" i="7"/>
  <c r="M131" i="7"/>
  <c r="F131" i="7"/>
  <c r="H131" i="7"/>
  <c r="D131" i="7"/>
  <c r="I131" i="7"/>
  <c r="M349" i="7"/>
  <c r="B349" i="7"/>
  <c r="F349" i="7"/>
  <c r="N349" i="7"/>
  <c r="C349" i="7"/>
  <c r="H349" i="7"/>
  <c r="P349" i="7"/>
  <c r="G349" i="7"/>
  <c r="I349" i="7"/>
  <c r="J349" i="7"/>
  <c r="K349" i="7"/>
  <c r="D349" i="7"/>
  <c r="E349" i="7"/>
  <c r="O349" i="7"/>
  <c r="I232" i="7"/>
  <c r="K232" i="7"/>
  <c r="M232" i="7"/>
  <c r="E232" i="7"/>
  <c r="F232" i="7"/>
  <c r="B232" i="7"/>
  <c r="N232" i="7"/>
  <c r="J232" i="7"/>
  <c r="D232" i="7"/>
  <c r="O232" i="7"/>
  <c r="C232" i="7"/>
  <c r="G232" i="7"/>
  <c r="H232" i="7"/>
  <c r="P232" i="7"/>
  <c r="F122" i="7"/>
  <c r="N122" i="7"/>
  <c r="C122" i="7"/>
  <c r="K122" i="7"/>
  <c r="O122" i="7"/>
  <c r="B122" i="7"/>
  <c r="D122" i="7"/>
  <c r="I122" i="7"/>
  <c r="E122" i="7"/>
  <c r="M122" i="7"/>
  <c r="J122" i="7"/>
  <c r="H122" i="7"/>
  <c r="P122" i="7"/>
  <c r="G122" i="7"/>
  <c r="E468" i="7"/>
  <c r="I468" i="7"/>
  <c r="M468" i="7"/>
  <c r="B468" i="7"/>
  <c r="F468" i="7"/>
  <c r="N468" i="7"/>
  <c r="C468" i="7"/>
  <c r="H468" i="7"/>
  <c r="D468" i="7"/>
  <c r="J468" i="7"/>
  <c r="P468" i="7"/>
  <c r="O468" i="7"/>
  <c r="G468" i="7"/>
  <c r="K468" i="7"/>
  <c r="E330" i="7"/>
  <c r="G330" i="7"/>
  <c r="M330" i="7"/>
  <c r="I330" i="7"/>
  <c r="B330" i="7"/>
  <c r="F330" i="7"/>
  <c r="J330" i="7"/>
  <c r="N330" i="7"/>
  <c r="C330" i="7"/>
  <c r="H330" i="7"/>
  <c r="K330" i="7"/>
  <c r="O330" i="7"/>
  <c r="P330" i="7"/>
  <c r="D330" i="7"/>
  <c r="E365" i="7"/>
  <c r="M365" i="7"/>
  <c r="B365" i="7"/>
  <c r="F365" i="7"/>
  <c r="N365" i="7"/>
  <c r="K365" i="7"/>
  <c r="D365" i="7"/>
  <c r="I365" i="7"/>
  <c r="O365" i="7"/>
  <c r="J365" i="7"/>
  <c r="C365" i="7"/>
  <c r="H365" i="7"/>
  <c r="P365" i="7"/>
  <c r="G365" i="7"/>
  <c r="M404" i="7"/>
  <c r="B404" i="7"/>
  <c r="F404" i="7"/>
  <c r="N404" i="7"/>
  <c r="H404" i="7"/>
  <c r="P404" i="7"/>
  <c r="O404" i="7"/>
  <c r="I404" i="7"/>
  <c r="J404" i="7"/>
  <c r="C404" i="7"/>
  <c r="K404" i="7"/>
  <c r="D404" i="7"/>
  <c r="G404" i="7"/>
  <c r="E404" i="7"/>
  <c r="B335" i="7"/>
  <c r="F335" i="7"/>
  <c r="J335" i="7"/>
  <c r="N335" i="7"/>
  <c r="C335" i="7"/>
  <c r="H335" i="7"/>
  <c r="K335" i="7"/>
  <c r="P335" i="7"/>
  <c r="D335" i="7"/>
  <c r="G335" i="7"/>
  <c r="E335" i="7"/>
  <c r="I335" i="7"/>
  <c r="O335" i="7"/>
  <c r="M335" i="7"/>
  <c r="E481" i="7"/>
  <c r="B481" i="7"/>
  <c r="F481" i="7"/>
  <c r="O481" i="7"/>
  <c r="J481" i="7"/>
  <c r="N481" i="7"/>
  <c r="K481" i="7"/>
  <c r="D481" i="7"/>
  <c r="I481" i="7"/>
  <c r="C481" i="7"/>
  <c r="H481" i="7"/>
  <c r="P481" i="7"/>
  <c r="G481" i="7"/>
  <c r="M481" i="7"/>
  <c r="M492" i="7"/>
  <c r="J492" i="7"/>
  <c r="H492" i="7"/>
  <c r="E492" i="7"/>
  <c r="B492" i="7"/>
  <c r="F492" i="7"/>
  <c r="P492" i="7"/>
  <c r="I492" i="7"/>
  <c r="G492" i="7"/>
  <c r="O492" i="7"/>
  <c r="N492" i="7"/>
  <c r="K492" i="7"/>
  <c r="C492" i="7"/>
  <c r="D492" i="7"/>
  <c r="E326" i="7"/>
  <c r="I326" i="7"/>
  <c r="D326" i="7"/>
  <c r="H326" i="7"/>
  <c r="M326" i="7"/>
  <c r="O326" i="7"/>
  <c r="B326" i="7"/>
  <c r="F326" i="7"/>
  <c r="C326" i="7"/>
  <c r="J326" i="7"/>
  <c r="N326" i="7"/>
  <c r="G326" i="7"/>
  <c r="K326" i="7"/>
  <c r="P326" i="7"/>
  <c r="E483" i="7"/>
  <c r="M483" i="7"/>
  <c r="O483" i="7"/>
  <c r="B483" i="7"/>
  <c r="F483" i="7"/>
  <c r="I483" i="7"/>
  <c r="J483" i="7"/>
  <c r="N483" i="7"/>
  <c r="C483" i="7"/>
  <c r="H483" i="7"/>
  <c r="K483" i="7"/>
  <c r="P483" i="7"/>
  <c r="G483" i="7"/>
  <c r="D483" i="7"/>
  <c r="E317" i="7"/>
  <c r="I317" i="7"/>
  <c r="G317" i="7"/>
  <c r="O317" i="7"/>
  <c r="M317" i="7"/>
  <c r="K317" i="7"/>
  <c r="P317" i="7"/>
  <c r="B317" i="7"/>
  <c r="F317" i="7"/>
  <c r="J317" i="7"/>
  <c r="C317" i="7"/>
  <c r="D317" i="7"/>
  <c r="N317" i="7"/>
  <c r="H317" i="7"/>
  <c r="E271" i="7"/>
  <c r="I271" i="7"/>
  <c r="M271" i="7"/>
  <c r="B271" i="7"/>
  <c r="F271" i="7"/>
  <c r="J271" i="7"/>
  <c r="N271" i="7"/>
  <c r="C271" i="7"/>
  <c r="K271" i="7"/>
  <c r="D271" i="7"/>
  <c r="P271" i="7"/>
  <c r="G271" i="7"/>
  <c r="H271" i="7"/>
  <c r="O271" i="7"/>
  <c r="C179" i="7"/>
  <c r="M179" i="7"/>
  <c r="K179" i="7"/>
  <c r="G179" i="7"/>
  <c r="D179" i="7"/>
  <c r="H179" i="7"/>
  <c r="B179" i="7"/>
  <c r="F179" i="7"/>
  <c r="J179" i="7"/>
  <c r="N179" i="7"/>
  <c r="O179" i="7"/>
  <c r="P179" i="7"/>
  <c r="I179" i="7"/>
  <c r="E179" i="7"/>
  <c r="I234" i="7"/>
  <c r="K234" i="7"/>
  <c r="M234" i="7"/>
  <c r="O234" i="7"/>
  <c r="H234" i="7"/>
  <c r="F234" i="7"/>
  <c r="B234" i="7"/>
  <c r="N234" i="7"/>
  <c r="J234" i="7"/>
  <c r="G234" i="7"/>
  <c r="D234" i="7"/>
  <c r="C234" i="7"/>
  <c r="P234" i="7"/>
  <c r="E234" i="7"/>
  <c r="J148" i="7"/>
  <c r="K148" i="7"/>
  <c r="B148" i="7"/>
  <c r="G148" i="7"/>
  <c r="I148" i="7"/>
  <c r="O148" i="7"/>
  <c r="E148" i="7"/>
  <c r="P148" i="7"/>
  <c r="M148" i="7"/>
  <c r="F148" i="7"/>
  <c r="N148" i="7"/>
  <c r="H148" i="7"/>
  <c r="C148" i="7"/>
  <c r="D148" i="7"/>
  <c r="I333" i="7"/>
  <c r="B333" i="7"/>
  <c r="F333" i="7"/>
  <c r="J333" i="7"/>
  <c r="N333" i="7"/>
  <c r="C333" i="7"/>
  <c r="H333" i="7"/>
  <c r="K333" i="7"/>
  <c r="P333" i="7"/>
  <c r="E333" i="7"/>
  <c r="O333" i="7"/>
  <c r="G333" i="7"/>
  <c r="D333" i="7"/>
  <c r="M333" i="7"/>
  <c r="H161" i="7"/>
  <c r="E161" i="7"/>
  <c r="M161" i="7"/>
  <c r="C161" i="7"/>
  <c r="N161" i="7"/>
  <c r="K161" i="7"/>
  <c r="G161" i="7"/>
  <c r="D161" i="7"/>
  <c r="O161" i="7"/>
  <c r="B161" i="7"/>
  <c r="P161" i="7"/>
  <c r="F161" i="7"/>
  <c r="J161" i="7"/>
  <c r="I161" i="7"/>
  <c r="H155" i="7"/>
  <c r="E155" i="7"/>
  <c r="I155" i="7"/>
  <c r="M155" i="7"/>
  <c r="K155" i="7"/>
  <c r="D155" i="7"/>
  <c r="O155" i="7"/>
  <c r="P155" i="7"/>
  <c r="F155" i="7"/>
  <c r="C155" i="7"/>
  <c r="N155" i="7"/>
  <c r="G155" i="7"/>
  <c r="B155" i="7"/>
  <c r="J155" i="7"/>
  <c r="E469" i="7"/>
  <c r="O469" i="7"/>
  <c r="B469" i="7"/>
  <c r="F469" i="7"/>
  <c r="J469" i="7"/>
  <c r="N469" i="7"/>
  <c r="C469" i="7"/>
  <c r="H469" i="7"/>
  <c r="G469" i="7"/>
  <c r="M469" i="7"/>
  <c r="K469" i="7"/>
  <c r="P469" i="7"/>
  <c r="D469" i="7"/>
  <c r="I469" i="7"/>
  <c r="E295" i="7"/>
  <c r="I295" i="7"/>
  <c r="M295" i="7"/>
  <c r="G295" i="7"/>
  <c r="K295" i="7"/>
  <c r="B295" i="7"/>
  <c r="F295" i="7"/>
  <c r="N295" i="7"/>
  <c r="C295" i="7"/>
  <c r="D295" i="7"/>
  <c r="J295" i="7"/>
  <c r="O295" i="7"/>
  <c r="P295" i="7"/>
  <c r="H295" i="7"/>
  <c r="E144" i="7"/>
  <c r="B144" i="7"/>
  <c r="M144" i="7"/>
  <c r="J144" i="7"/>
  <c r="F144" i="7"/>
  <c r="C144" i="7"/>
  <c r="N144" i="7"/>
  <c r="H144" i="7"/>
  <c r="G144" i="7"/>
  <c r="P144" i="7"/>
  <c r="O144" i="7"/>
  <c r="K144" i="7"/>
  <c r="D144" i="7"/>
  <c r="I144" i="7"/>
  <c r="E352" i="7"/>
  <c r="I352" i="7"/>
  <c r="G352" i="7"/>
  <c r="M352" i="7"/>
  <c r="B352" i="7"/>
  <c r="F352" i="7"/>
  <c r="D352" i="7"/>
  <c r="J352" i="7"/>
  <c r="N352" i="7"/>
  <c r="C352" i="7"/>
  <c r="K352" i="7"/>
  <c r="H352" i="7"/>
  <c r="O352" i="7"/>
  <c r="P352" i="7"/>
  <c r="M457" i="7"/>
  <c r="O457" i="7"/>
  <c r="H457" i="7"/>
  <c r="B457" i="7"/>
  <c r="F457" i="7"/>
  <c r="N457" i="7"/>
  <c r="K457" i="7"/>
  <c r="I457" i="7"/>
  <c r="J457" i="7"/>
  <c r="D457" i="7"/>
  <c r="E457" i="7"/>
  <c r="C457" i="7"/>
  <c r="P457" i="7"/>
  <c r="G457" i="7"/>
  <c r="I193" i="7"/>
  <c r="E193" i="7"/>
  <c r="M193" i="7"/>
  <c r="B193" i="7"/>
  <c r="H193" i="7"/>
  <c r="F193" i="7"/>
  <c r="D193" i="7"/>
  <c r="N193" i="7"/>
  <c r="J193" i="7"/>
  <c r="G193" i="7"/>
  <c r="C193" i="7"/>
  <c r="O193" i="7"/>
  <c r="K193" i="7"/>
  <c r="P193" i="7"/>
  <c r="E377" i="7"/>
  <c r="I377" i="7"/>
  <c r="M377" i="7"/>
  <c r="O377" i="7"/>
  <c r="K377" i="7"/>
  <c r="D377" i="7"/>
  <c r="G377" i="7"/>
  <c r="B377" i="7"/>
  <c r="F377" i="7"/>
  <c r="J377" i="7"/>
  <c r="N377" i="7"/>
  <c r="C377" i="7"/>
  <c r="P377" i="7"/>
  <c r="H377" i="7"/>
  <c r="O113" i="7"/>
  <c r="M113" i="7"/>
  <c r="K113" i="7"/>
  <c r="B113" i="7"/>
  <c r="D113" i="7"/>
  <c r="H113" i="7"/>
  <c r="P113" i="7"/>
  <c r="I113" i="7"/>
  <c r="C113" i="7"/>
  <c r="F113" i="7"/>
  <c r="N113" i="7"/>
  <c r="G113" i="7"/>
  <c r="J113" i="7"/>
  <c r="E113" i="7"/>
  <c r="E304" i="7"/>
  <c r="I304" i="7"/>
  <c r="M304" i="7"/>
  <c r="B304" i="7"/>
  <c r="F304" i="7"/>
  <c r="C304" i="7"/>
  <c r="H304" i="7"/>
  <c r="J304" i="7"/>
  <c r="N304" i="7"/>
  <c r="G304" i="7"/>
  <c r="K304" i="7"/>
  <c r="O304" i="7"/>
  <c r="D304" i="7"/>
  <c r="P304" i="7"/>
  <c r="N130" i="7"/>
  <c r="K130" i="7"/>
  <c r="O130" i="7"/>
  <c r="B130" i="7"/>
  <c r="M130" i="7"/>
  <c r="F130" i="7"/>
  <c r="C130" i="7"/>
  <c r="D130" i="7"/>
  <c r="I130" i="7"/>
  <c r="E130" i="7"/>
  <c r="J130" i="7"/>
  <c r="H130" i="7"/>
  <c r="P130" i="7"/>
  <c r="G130" i="7"/>
  <c r="H172" i="7"/>
  <c r="B172" i="7"/>
  <c r="M172" i="7"/>
  <c r="C172" i="7"/>
  <c r="N172" i="7"/>
  <c r="K172" i="7"/>
  <c r="D172" i="7"/>
  <c r="J172" i="7"/>
  <c r="I172" i="7"/>
  <c r="F172" i="7"/>
  <c r="G172" i="7"/>
  <c r="O172" i="7"/>
  <c r="P172" i="7"/>
  <c r="E172" i="7"/>
  <c r="J248" i="7"/>
  <c r="F248" i="7"/>
  <c r="D248" i="7"/>
  <c r="N248" i="7"/>
  <c r="P248" i="7"/>
  <c r="M248" i="7"/>
  <c r="I248" i="7"/>
  <c r="C248" i="7"/>
  <c r="B248" i="7"/>
  <c r="E248" i="7"/>
  <c r="G248" i="7"/>
  <c r="K248" i="7"/>
  <c r="O248" i="7"/>
  <c r="H248" i="7"/>
  <c r="E373" i="7"/>
  <c r="I373" i="7"/>
  <c r="M373" i="7"/>
  <c r="O373" i="7"/>
  <c r="B373" i="7"/>
  <c r="F373" i="7"/>
  <c r="N373" i="7"/>
  <c r="C373" i="7"/>
  <c r="H373" i="7"/>
  <c r="K373" i="7"/>
  <c r="D373" i="7"/>
  <c r="J373" i="7"/>
  <c r="P373" i="7"/>
  <c r="G373" i="7"/>
  <c r="I227" i="7"/>
  <c r="K227" i="7"/>
  <c r="M227" i="7"/>
  <c r="F227" i="7"/>
  <c r="B227" i="7"/>
  <c r="G227" i="7"/>
  <c r="O227" i="7"/>
  <c r="H227" i="7"/>
  <c r="P227" i="7"/>
  <c r="N227" i="7"/>
  <c r="J227" i="7"/>
  <c r="D227" i="7"/>
  <c r="C227" i="7"/>
  <c r="E227" i="7"/>
  <c r="E371" i="7"/>
  <c r="I371" i="7"/>
  <c r="O371" i="7"/>
  <c r="J371" i="7"/>
  <c r="N371" i="7"/>
  <c r="C371" i="7"/>
  <c r="P371" i="7"/>
  <c r="G371" i="7"/>
  <c r="M371" i="7"/>
  <c r="H371" i="7"/>
  <c r="D371" i="7"/>
  <c r="B371" i="7"/>
  <c r="F371" i="7"/>
  <c r="K371" i="7"/>
  <c r="I215" i="7"/>
  <c r="F215" i="7"/>
  <c r="B215" i="7"/>
  <c r="N215" i="7"/>
  <c r="O215" i="7"/>
  <c r="C215" i="7"/>
  <c r="P215" i="7"/>
  <c r="E215" i="7"/>
  <c r="K215" i="7"/>
  <c r="M215" i="7"/>
  <c r="J215" i="7"/>
  <c r="G215" i="7"/>
  <c r="D215" i="7"/>
  <c r="H215" i="7"/>
  <c r="B242" i="7"/>
  <c r="J242" i="7"/>
  <c r="F242" i="7"/>
  <c r="D242" i="7"/>
  <c r="N242" i="7"/>
  <c r="H242" i="7"/>
  <c r="C242" i="7"/>
  <c r="P242" i="7"/>
  <c r="E242" i="7"/>
  <c r="I242" i="7"/>
  <c r="G242" i="7"/>
  <c r="K242" i="7"/>
  <c r="O242" i="7"/>
  <c r="M242" i="7"/>
  <c r="O262" i="7"/>
  <c r="E262" i="7"/>
  <c r="F262" i="7"/>
  <c r="P262" i="7"/>
  <c r="G262" i="7"/>
  <c r="B262" i="7"/>
  <c r="D262" i="7"/>
  <c r="I262" i="7"/>
  <c r="K262" i="7"/>
  <c r="M262" i="7"/>
  <c r="N262" i="7"/>
  <c r="J262" i="7"/>
  <c r="C262" i="7"/>
  <c r="H262" i="7"/>
  <c r="H514" i="7"/>
  <c r="C514" i="7"/>
  <c r="P514" i="7"/>
  <c r="G514" i="7"/>
  <c r="D514" i="7"/>
  <c r="J514" i="7"/>
  <c r="F514" i="7"/>
  <c r="N514" i="7"/>
  <c r="I514" i="7"/>
  <c r="K514" i="7"/>
  <c r="M514" i="7"/>
  <c r="B514" i="7"/>
  <c r="E514" i="7"/>
  <c r="O514" i="7"/>
  <c r="B458" i="7"/>
  <c r="F458" i="7"/>
  <c r="M458" i="7"/>
  <c r="J458" i="7"/>
  <c r="N458" i="7"/>
  <c r="C458" i="7"/>
  <c r="H458" i="7"/>
  <c r="K458" i="7"/>
  <c r="P458" i="7"/>
  <c r="D458" i="7"/>
  <c r="O458" i="7"/>
  <c r="G458" i="7"/>
  <c r="I458" i="7"/>
  <c r="E458" i="7"/>
  <c r="E467" i="7"/>
  <c r="M467" i="7"/>
  <c r="B467" i="7"/>
  <c r="F467" i="7"/>
  <c r="J467" i="7"/>
  <c r="N467" i="7"/>
  <c r="I467" i="7"/>
  <c r="C467" i="7"/>
  <c r="H467" i="7"/>
  <c r="K467" i="7"/>
  <c r="D467" i="7"/>
  <c r="O467" i="7"/>
  <c r="P467" i="7"/>
  <c r="G467" i="7"/>
  <c r="G528" i="7"/>
  <c r="D528" i="7"/>
  <c r="C528" i="7"/>
  <c r="M528" i="7"/>
  <c r="F528" i="7"/>
  <c r="E528" i="7"/>
  <c r="O528" i="7"/>
  <c r="B528" i="7"/>
  <c r="J528" i="7"/>
  <c r="H528" i="7"/>
  <c r="N528" i="7"/>
  <c r="P528" i="7"/>
  <c r="K528" i="7"/>
  <c r="I528" i="7"/>
  <c r="E358" i="7"/>
  <c r="G358" i="7"/>
  <c r="M358" i="7"/>
  <c r="B358" i="7"/>
  <c r="F358" i="7"/>
  <c r="H358" i="7"/>
  <c r="O358" i="7"/>
  <c r="J358" i="7"/>
  <c r="N358" i="7"/>
  <c r="K358" i="7"/>
  <c r="D358" i="7"/>
  <c r="C358" i="7"/>
  <c r="I358" i="7"/>
  <c r="P358" i="7"/>
  <c r="E445" i="7"/>
  <c r="I445" i="7"/>
  <c r="M445" i="7"/>
  <c r="B445" i="7"/>
  <c r="F445" i="7"/>
  <c r="J445" i="7"/>
  <c r="K445" i="7"/>
  <c r="G445" i="7"/>
  <c r="N445" i="7"/>
  <c r="P445" i="7"/>
  <c r="D445" i="7"/>
  <c r="O445" i="7"/>
  <c r="C445" i="7"/>
  <c r="H445" i="7"/>
  <c r="M454" i="7"/>
  <c r="G454" i="7"/>
  <c r="B454" i="7"/>
  <c r="F454" i="7"/>
  <c r="K454" i="7"/>
  <c r="O454" i="7"/>
  <c r="J454" i="7"/>
  <c r="N454" i="7"/>
  <c r="C454" i="7"/>
  <c r="H454" i="7"/>
  <c r="P454" i="7"/>
  <c r="D454" i="7"/>
  <c r="E454" i="7"/>
  <c r="I454" i="7"/>
  <c r="H516" i="7"/>
  <c r="E516" i="7"/>
  <c r="P516" i="7"/>
  <c r="F516" i="7"/>
  <c r="I516" i="7"/>
  <c r="G516" i="7"/>
  <c r="C516" i="7"/>
  <c r="N516" i="7"/>
  <c r="M516" i="7"/>
  <c r="D516" i="7"/>
  <c r="B516" i="7"/>
  <c r="J516" i="7"/>
  <c r="K516" i="7"/>
  <c r="O516" i="7"/>
  <c r="E287" i="7"/>
  <c r="I287" i="7"/>
  <c r="M287" i="7"/>
  <c r="O287" i="7"/>
  <c r="B287" i="7"/>
  <c r="F287" i="7"/>
  <c r="J287" i="7"/>
  <c r="C287" i="7"/>
  <c r="G287" i="7"/>
  <c r="K287" i="7"/>
  <c r="H287" i="7"/>
  <c r="P287" i="7"/>
  <c r="N287" i="7"/>
  <c r="D287" i="7"/>
  <c r="E378" i="7"/>
  <c r="G378" i="7"/>
  <c r="M378" i="7"/>
  <c r="I378" i="7"/>
  <c r="B378" i="7"/>
  <c r="F378" i="7"/>
  <c r="N378" i="7"/>
  <c r="C378" i="7"/>
  <c r="K378" i="7"/>
  <c r="D378" i="7"/>
  <c r="J378" i="7"/>
  <c r="H378" i="7"/>
  <c r="P378" i="7"/>
  <c r="O378" i="7"/>
  <c r="E463" i="7"/>
  <c r="M463" i="7"/>
  <c r="B463" i="7"/>
  <c r="F463" i="7"/>
  <c r="N463" i="7"/>
  <c r="H463" i="7"/>
  <c r="K463" i="7"/>
  <c r="D463" i="7"/>
  <c r="O463" i="7"/>
  <c r="J463" i="7"/>
  <c r="C463" i="7"/>
  <c r="P463" i="7"/>
  <c r="G463" i="7"/>
  <c r="I463" i="7"/>
  <c r="I226" i="7"/>
  <c r="M226" i="7"/>
  <c r="F226" i="7"/>
  <c r="B226" i="7"/>
  <c r="N226" i="7"/>
  <c r="J226" i="7"/>
  <c r="G226" i="7"/>
  <c r="D226" i="7"/>
  <c r="H226" i="7"/>
  <c r="E226" i="7"/>
  <c r="O226" i="7"/>
  <c r="C226" i="7"/>
  <c r="K226" i="7"/>
  <c r="P226" i="7"/>
  <c r="E300" i="7"/>
  <c r="I300" i="7"/>
  <c r="M300" i="7"/>
  <c r="N300" i="7"/>
  <c r="G300" i="7"/>
  <c r="O300" i="7"/>
  <c r="B300" i="7"/>
  <c r="F300" i="7"/>
  <c r="H300" i="7"/>
  <c r="J300" i="7"/>
  <c r="C300" i="7"/>
  <c r="K300" i="7"/>
  <c r="D300" i="7"/>
  <c r="P300" i="7"/>
  <c r="N135" i="7"/>
  <c r="K135" i="7"/>
  <c r="O135" i="7"/>
  <c r="E135" i="7"/>
  <c r="M135" i="7"/>
  <c r="G135" i="7"/>
  <c r="P135" i="7"/>
  <c r="C135" i="7"/>
  <c r="B135" i="7"/>
  <c r="D135" i="7"/>
  <c r="I135" i="7"/>
  <c r="J135" i="7"/>
  <c r="F135" i="7"/>
  <c r="H135" i="7"/>
  <c r="M351" i="7"/>
  <c r="B351" i="7"/>
  <c r="F351" i="7"/>
  <c r="C351" i="7"/>
  <c r="P351" i="7"/>
  <c r="G351" i="7"/>
  <c r="O351" i="7"/>
  <c r="J351" i="7"/>
  <c r="N351" i="7"/>
  <c r="H351" i="7"/>
  <c r="D351" i="7"/>
  <c r="I351" i="7"/>
  <c r="K351" i="7"/>
  <c r="E351" i="7"/>
  <c r="E316" i="7"/>
  <c r="I316" i="7"/>
  <c r="M316" i="7"/>
  <c r="B316" i="7"/>
  <c r="F316" i="7"/>
  <c r="C316" i="7"/>
  <c r="O316" i="7"/>
  <c r="H316" i="7"/>
  <c r="J316" i="7"/>
  <c r="N316" i="7"/>
  <c r="G316" i="7"/>
  <c r="K316" i="7"/>
  <c r="D316" i="7"/>
  <c r="P316" i="7"/>
  <c r="E266" i="7"/>
  <c r="M266" i="7"/>
  <c r="B266" i="7"/>
  <c r="F266" i="7"/>
  <c r="N266" i="7"/>
  <c r="C266" i="7"/>
  <c r="I266" i="7"/>
  <c r="J266" i="7"/>
  <c r="G266" i="7"/>
  <c r="K266" i="7"/>
  <c r="O266" i="7"/>
  <c r="D266" i="7"/>
  <c r="H266" i="7"/>
  <c r="P266" i="7"/>
  <c r="E301" i="7"/>
  <c r="I301" i="7"/>
  <c r="N301" i="7"/>
  <c r="G301" i="7"/>
  <c r="K301" i="7"/>
  <c r="D301" i="7"/>
  <c r="P301" i="7"/>
  <c r="M301" i="7"/>
  <c r="B301" i="7"/>
  <c r="F301" i="7"/>
  <c r="C301" i="7"/>
  <c r="J301" i="7"/>
  <c r="O301" i="7"/>
  <c r="H301" i="7"/>
  <c r="E340" i="7"/>
  <c r="I340" i="7"/>
  <c r="M340" i="7"/>
  <c r="G340" i="7"/>
  <c r="D340" i="7"/>
  <c r="B340" i="7"/>
  <c r="F340" i="7"/>
  <c r="J340" i="7"/>
  <c r="N340" i="7"/>
  <c r="C340" i="7"/>
  <c r="H340" i="7"/>
  <c r="K340" i="7"/>
  <c r="O340" i="7"/>
  <c r="P340" i="7"/>
  <c r="I206" i="7"/>
  <c r="E206" i="7"/>
  <c r="M206" i="7"/>
  <c r="J206" i="7"/>
  <c r="G206" i="7"/>
  <c r="C206" i="7"/>
  <c r="O206" i="7"/>
  <c r="K206" i="7"/>
  <c r="H206" i="7"/>
  <c r="F206" i="7"/>
  <c r="B206" i="7"/>
  <c r="P206" i="7"/>
  <c r="N206" i="7"/>
  <c r="D206" i="7"/>
  <c r="E443" i="7"/>
  <c r="M443" i="7"/>
  <c r="O443" i="7"/>
  <c r="B443" i="7"/>
  <c r="F443" i="7"/>
  <c r="N443" i="7"/>
  <c r="J443" i="7"/>
  <c r="C443" i="7"/>
  <c r="H443" i="7"/>
  <c r="K443" i="7"/>
  <c r="D443" i="7"/>
  <c r="G443" i="7"/>
  <c r="I443" i="7"/>
  <c r="P443" i="7"/>
  <c r="E282" i="7"/>
  <c r="I282" i="7"/>
  <c r="D282" i="7"/>
  <c r="M282" i="7"/>
  <c r="P282" i="7"/>
  <c r="B282" i="7"/>
  <c r="F282" i="7"/>
  <c r="N282" i="7"/>
  <c r="C282" i="7"/>
  <c r="K282" i="7"/>
  <c r="H282" i="7"/>
  <c r="J282" i="7"/>
  <c r="G282" i="7"/>
  <c r="O282" i="7"/>
  <c r="E119" i="7"/>
  <c r="N119" i="7"/>
  <c r="F119" i="7"/>
  <c r="H119" i="7"/>
  <c r="J119" i="7"/>
  <c r="M119" i="7"/>
  <c r="P119" i="7"/>
  <c r="I119" i="7"/>
  <c r="B119" i="7"/>
  <c r="G119" i="7"/>
  <c r="C119" i="7"/>
  <c r="O119" i="7"/>
  <c r="K119" i="7"/>
  <c r="D119" i="7"/>
  <c r="I235" i="7"/>
  <c r="K235" i="7"/>
  <c r="M235" i="7"/>
  <c r="B235" i="7"/>
  <c r="F235" i="7"/>
  <c r="N235" i="7"/>
  <c r="J235" i="7"/>
  <c r="D235" i="7"/>
  <c r="O235" i="7"/>
  <c r="H235" i="7"/>
  <c r="E235" i="7"/>
  <c r="G235" i="7"/>
  <c r="C235" i="7"/>
  <c r="P235" i="7"/>
  <c r="E374" i="7"/>
  <c r="I374" i="7"/>
  <c r="M374" i="7"/>
  <c r="G374" i="7"/>
  <c r="J374" i="7"/>
  <c r="N374" i="7"/>
  <c r="C374" i="7"/>
  <c r="H374" i="7"/>
  <c r="P374" i="7"/>
  <c r="O374" i="7"/>
  <c r="B374" i="7"/>
  <c r="F374" i="7"/>
  <c r="K374" i="7"/>
  <c r="D374" i="7"/>
  <c r="B251" i="7"/>
  <c r="O251" i="7"/>
  <c r="J251" i="7"/>
  <c r="C251" i="7"/>
  <c r="E251" i="7"/>
  <c r="F251" i="7"/>
  <c r="D251" i="7"/>
  <c r="P251" i="7"/>
  <c r="N251" i="7"/>
  <c r="G251" i="7"/>
  <c r="K251" i="7"/>
  <c r="H251" i="7"/>
  <c r="I251" i="7"/>
  <c r="M251" i="7"/>
  <c r="E434" i="7"/>
  <c r="G434" i="7"/>
  <c r="M434" i="7"/>
  <c r="I434" i="7"/>
  <c r="N434" i="7"/>
  <c r="H434" i="7"/>
  <c r="D434" i="7"/>
  <c r="P434" i="7"/>
  <c r="B434" i="7"/>
  <c r="F434" i="7"/>
  <c r="O434" i="7"/>
  <c r="J434" i="7"/>
  <c r="C434" i="7"/>
  <c r="K434" i="7"/>
  <c r="E310" i="7"/>
  <c r="I310" i="7"/>
  <c r="M310" i="7"/>
  <c r="J310" i="7"/>
  <c r="N310" i="7"/>
  <c r="C310" i="7"/>
  <c r="G310" i="7"/>
  <c r="O310" i="7"/>
  <c r="D310" i="7"/>
  <c r="P310" i="7"/>
  <c r="B310" i="7"/>
  <c r="F310" i="7"/>
  <c r="K310" i="7"/>
  <c r="H310" i="7"/>
  <c r="E407" i="7"/>
  <c r="I407" i="7"/>
  <c r="O407" i="7"/>
  <c r="J407" i="7"/>
  <c r="N407" i="7"/>
  <c r="H407" i="7"/>
  <c r="D407" i="7"/>
  <c r="G407" i="7"/>
  <c r="M407" i="7"/>
  <c r="C407" i="7"/>
  <c r="K407" i="7"/>
  <c r="B407" i="7"/>
  <c r="F407" i="7"/>
  <c r="P407" i="7"/>
  <c r="E427" i="7"/>
  <c r="M427" i="7"/>
  <c r="B427" i="7"/>
  <c r="F427" i="7"/>
  <c r="N427" i="7"/>
  <c r="K427" i="7"/>
  <c r="I427" i="7"/>
  <c r="J427" i="7"/>
  <c r="C427" i="7"/>
  <c r="H427" i="7"/>
  <c r="P427" i="7"/>
  <c r="D427" i="7"/>
  <c r="O427" i="7"/>
  <c r="G427" i="7"/>
  <c r="E357" i="7"/>
  <c r="I357" i="7"/>
  <c r="D357" i="7"/>
  <c r="M357" i="7"/>
  <c r="O357" i="7"/>
  <c r="G357" i="7"/>
  <c r="B357" i="7"/>
  <c r="F357" i="7"/>
  <c r="J357" i="7"/>
  <c r="N357" i="7"/>
  <c r="K357" i="7"/>
  <c r="C357" i="7"/>
  <c r="H357" i="7"/>
  <c r="P357" i="7"/>
  <c r="B247" i="7"/>
  <c r="O247" i="7"/>
  <c r="J247" i="7"/>
  <c r="C247" i="7"/>
  <c r="E247" i="7"/>
  <c r="G247" i="7"/>
  <c r="M247" i="7"/>
  <c r="P247" i="7"/>
  <c r="F247" i="7"/>
  <c r="D247" i="7"/>
  <c r="K247" i="7"/>
  <c r="N247" i="7"/>
  <c r="H247" i="7"/>
  <c r="I247" i="7"/>
  <c r="E268" i="7"/>
  <c r="I268" i="7"/>
  <c r="M268" i="7"/>
  <c r="N268" i="7"/>
  <c r="C268" i="7"/>
  <c r="O268" i="7"/>
  <c r="H268" i="7"/>
  <c r="P268" i="7"/>
  <c r="G268" i="7"/>
  <c r="B268" i="7"/>
  <c r="F268" i="7"/>
  <c r="K268" i="7"/>
  <c r="J268" i="7"/>
  <c r="D268" i="7"/>
  <c r="I230" i="7"/>
  <c r="K230" i="7"/>
  <c r="M230" i="7"/>
  <c r="F230" i="7"/>
  <c r="B230" i="7"/>
  <c r="N230" i="7"/>
  <c r="J230" i="7"/>
  <c r="G230" i="7"/>
  <c r="D230" i="7"/>
  <c r="P230" i="7"/>
  <c r="E230" i="7"/>
  <c r="O230" i="7"/>
  <c r="H230" i="7"/>
  <c r="C230" i="7"/>
  <c r="B343" i="7"/>
  <c r="F343" i="7"/>
  <c r="J343" i="7"/>
  <c r="N343" i="7"/>
  <c r="H343" i="7"/>
  <c r="I343" i="7"/>
  <c r="C343" i="7"/>
  <c r="K343" i="7"/>
  <c r="D343" i="7"/>
  <c r="G343" i="7"/>
  <c r="O343" i="7"/>
  <c r="P343" i="7"/>
  <c r="E343" i="7"/>
  <c r="M343" i="7"/>
  <c r="G137" i="7"/>
  <c r="P137" i="7"/>
  <c r="O137" i="7"/>
  <c r="C137" i="7"/>
  <c r="D137" i="7"/>
  <c r="I137" i="7"/>
  <c r="F137" i="7"/>
  <c r="K137" i="7"/>
  <c r="E137" i="7"/>
  <c r="B137" i="7"/>
  <c r="M137" i="7"/>
  <c r="J137" i="7"/>
  <c r="H137" i="7"/>
  <c r="N137" i="7"/>
  <c r="B255" i="7"/>
  <c r="O255" i="7"/>
  <c r="J255" i="7"/>
  <c r="G255" i="7"/>
  <c r="C255" i="7"/>
  <c r="F255" i="7"/>
  <c r="D255" i="7"/>
  <c r="N255" i="7"/>
  <c r="K255" i="7"/>
  <c r="H255" i="7"/>
  <c r="E255" i="7"/>
  <c r="P255" i="7"/>
  <c r="I255" i="7"/>
  <c r="M255" i="7"/>
  <c r="H513" i="7"/>
  <c r="J513" i="7"/>
  <c r="P513" i="7"/>
  <c r="M513" i="7"/>
  <c r="F513" i="7"/>
  <c r="I513" i="7"/>
  <c r="B513" i="7"/>
  <c r="N513" i="7"/>
  <c r="G513" i="7"/>
  <c r="C513" i="7"/>
  <c r="K513" i="7"/>
  <c r="D513" i="7"/>
  <c r="O513" i="7"/>
  <c r="E513" i="7"/>
  <c r="E284" i="7"/>
  <c r="I284" i="7"/>
  <c r="D284" i="7"/>
  <c r="M284" i="7"/>
  <c r="H284" i="7"/>
  <c r="B284" i="7"/>
  <c r="F284" i="7"/>
  <c r="N284" i="7"/>
  <c r="K284" i="7"/>
  <c r="J284" i="7"/>
  <c r="C284" i="7"/>
  <c r="G284" i="7"/>
  <c r="O284" i="7"/>
  <c r="P284" i="7"/>
  <c r="E329" i="7"/>
  <c r="I329" i="7"/>
  <c r="M329" i="7"/>
  <c r="B329" i="7"/>
  <c r="F329" i="7"/>
  <c r="K329" i="7"/>
  <c r="O329" i="7"/>
  <c r="J329" i="7"/>
  <c r="N329" i="7"/>
  <c r="P329" i="7"/>
  <c r="D329" i="7"/>
  <c r="G329" i="7"/>
  <c r="C329" i="7"/>
  <c r="H329" i="7"/>
  <c r="E402" i="7"/>
  <c r="G402" i="7"/>
  <c r="M402" i="7"/>
  <c r="I402" i="7"/>
  <c r="B402" i="7"/>
  <c r="F402" i="7"/>
  <c r="P402" i="7"/>
  <c r="O402" i="7"/>
  <c r="J402" i="7"/>
  <c r="N402" i="7"/>
  <c r="C402" i="7"/>
  <c r="H402" i="7"/>
  <c r="D402" i="7"/>
  <c r="K402" i="7"/>
  <c r="H176" i="7"/>
  <c r="B176" i="7"/>
  <c r="P176" i="7"/>
  <c r="J176" i="7"/>
  <c r="E176" i="7"/>
  <c r="I176" i="7"/>
  <c r="M176" i="7"/>
  <c r="F176" i="7"/>
  <c r="C176" i="7"/>
  <c r="N176" i="7"/>
  <c r="K176" i="7"/>
  <c r="G176" i="7"/>
  <c r="D176" i="7"/>
  <c r="O176" i="7"/>
  <c r="E420" i="7"/>
  <c r="I420" i="7"/>
  <c r="G420" i="7"/>
  <c r="M420" i="7"/>
  <c r="B420" i="7"/>
  <c r="F420" i="7"/>
  <c r="N420" i="7"/>
  <c r="P420" i="7"/>
  <c r="O420" i="7"/>
  <c r="J420" i="7"/>
  <c r="C420" i="7"/>
  <c r="H420" i="7"/>
  <c r="K420" i="7"/>
  <c r="D420" i="7"/>
  <c r="B254" i="7"/>
  <c r="M254" i="7"/>
  <c r="J254" i="7"/>
  <c r="O254" i="7"/>
  <c r="C254" i="7"/>
  <c r="E254" i="7"/>
  <c r="P254" i="7"/>
  <c r="F254" i="7"/>
  <c r="D254" i="7"/>
  <c r="K254" i="7"/>
  <c r="N254" i="7"/>
  <c r="I254" i="7"/>
  <c r="H254" i="7"/>
  <c r="G254" i="7"/>
  <c r="E321" i="7"/>
  <c r="I321" i="7"/>
  <c r="M321" i="7"/>
  <c r="B321" i="7"/>
  <c r="F321" i="7"/>
  <c r="N321" i="7"/>
  <c r="O321" i="7"/>
  <c r="H321" i="7"/>
  <c r="P321" i="7"/>
  <c r="J321" i="7"/>
  <c r="C321" i="7"/>
  <c r="G321" i="7"/>
  <c r="K321" i="7"/>
  <c r="D321" i="7"/>
  <c r="G136" i="7"/>
  <c r="P136" i="7"/>
  <c r="C136" i="7"/>
  <c r="H136" i="7"/>
  <c r="O136" i="7"/>
  <c r="K136" i="7"/>
  <c r="D136" i="7"/>
  <c r="I136" i="7"/>
  <c r="E136" i="7"/>
  <c r="B136" i="7"/>
  <c r="M136" i="7"/>
  <c r="J136" i="7"/>
  <c r="F136" i="7"/>
  <c r="N136" i="7"/>
  <c r="I177" i="7"/>
  <c r="E177" i="7"/>
  <c r="O177" i="7"/>
  <c r="J177" i="7"/>
  <c r="M177" i="7"/>
  <c r="C177" i="7"/>
  <c r="F177" i="7"/>
  <c r="K177" i="7"/>
  <c r="G177" i="7"/>
  <c r="D177" i="7"/>
  <c r="B177" i="7"/>
  <c r="P177" i="7"/>
  <c r="N177" i="7"/>
  <c r="H177" i="7"/>
  <c r="E312" i="7"/>
  <c r="M312" i="7"/>
  <c r="B312" i="7"/>
  <c r="F312" i="7"/>
  <c r="N312" i="7"/>
  <c r="G312" i="7"/>
  <c r="O312" i="7"/>
  <c r="H312" i="7"/>
  <c r="P312" i="7"/>
  <c r="J312" i="7"/>
  <c r="C312" i="7"/>
  <c r="K312" i="7"/>
  <c r="D312" i="7"/>
  <c r="I312" i="7"/>
  <c r="E356" i="7"/>
  <c r="B356" i="7"/>
  <c r="F356" i="7"/>
  <c r="N356" i="7"/>
  <c r="H356" i="7"/>
  <c r="P356" i="7"/>
  <c r="D356" i="7"/>
  <c r="M356" i="7"/>
  <c r="J356" i="7"/>
  <c r="C356" i="7"/>
  <c r="K356" i="7"/>
  <c r="O356" i="7"/>
  <c r="G356" i="7"/>
  <c r="I356" i="7"/>
  <c r="B462" i="7"/>
  <c r="F462" i="7"/>
  <c r="N462" i="7"/>
  <c r="C462" i="7"/>
  <c r="H462" i="7"/>
  <c r="K462" i="7"/>
  <c r="P462" i="7"/>
  <c r="D462" i="7"/>
  <c r="E462" i="7"/>
  <c r="G462" i="7"/>
  <c r="J462" i="7"/>
  <c r="O462" i="7"/>
  <c r="I462" i="7"/>
  <c r="M462" i="7"/>
  <c r="E280" i="7"/>
  <c r="I280" i="7"/>
  <c r="M280" i="7"/>
  <c r="D280" i="7"/>
  <c r="B280" i="7"/>
  <c r="F280" i="7"/>
  <c r="J280" i="7"/>
  <c r="G280" i="7"/>
  <c r="O280" i="7"/>
  <c r="N280" i="7"/>
  <c r="C280" i="7"/>
  <c r="K280" i="7"/>
  <c r="H280" i="7"/>
  <c r="P280" i="7"/>
  <c r="E448" i="7"/>
  <c r="I448" i="7"/>
  <c r="M448" i="7"/>
  <c r="B448" i="7"/>
  <c r="F448" i="7"/>
  <c r="N448" i="7"/>
  <c r="C448" i="7"/>
  <c r="H448" i="7"/>
  <c r="P448" i="7"/>
  <c r="O448" i="7"/>
  <c r="J448" i="7"/>
  <c r="K448" i="7"/>
  <c r="D448" i="7"/>
  <c r="G448" i="7"/>
  <c r="E273" i="7"/>
  <c r="I273" i="7"/>
  <c r="M273" i="7"/>
  <c r="C273" i="7"/>
  <c r="G273" i="7"/>
  <c r="H273" i="7"/>
  <c r="P273" i="7"/>
  <c r="B273" i="7"/>
  <c r="F273" i="7"/>
  <c r="N273" i="7"/>
  <c r="D273" i="7"/>
  <c r="J273" i="7"/>
  <c r="O273" i="7"/>
  <c r="K273" i="7"/>
  <c r="E393" i="7"/>
  <c r="M393" i="7"/>
  <c r="O393" i="7"/>
  <c r="B393" i="7"/>
  <c r="F393" i="7"/>
  <c r="J393" i="7"/>
  <c r="K393" i="7"/>
  <c r="D393" i="7"/>
  <c r="N393" i="7"/>
  <c r="C393" i="7"/>
  <c r="H393" i="7"/>
  <c r="P393" i="7"/>
  <c r="G393" i="7"/>
  <c r="I393" i="7"/>
  <c r="E398" i="7"/>
  <c r="G398" i="7"/>
  <c r="M398" i="7"/>
  <c r="I398" i="7"/>
  <c r="B398" i="7"/>
  <c r="F398" i="7"/>
  <c r="C398" i="7"/>
  <c r="O398" i="7"/>
  <c r="J398" i="7"/>
  <c r="N398" i="7"/>
  <c r="H398" i="7"/>
  <c r="K398" i="7"/>
  <c r="P398" i="7"/>
  <c r="D398" i="7"/>
  <c r="E410" i="7"/>
  <c r="G410" i="7"/>
  <c r="M410" i="7"/>
  <c r="B410" i="7"/>
  <c r="F410" i="7"/>
  <c r="N410" i="7"/>
  <c r="C410" i="7"/>
  <c r="H410" i="7"/>
  <c r="P410" i="7"/>
  <c r="O410" i="7"/>
  <c r="J410" i="7"/>
  <c r="K410" i="7"/>
  <c r="D410" i="7"/>
  <c r="I410" i="7"/>
  <c r="B476" i="7"/>
  <c r="F476" i="7"/>
  <c r="J476" i="7"/>
  <c r="N476" i="7"/>
  <c r="C476" i="7"/>
  <c r="H476" i="7"/>
  <c r="K476" i="7"/>
  <c r="P476" i="7"/>
  <c r="D476" i="7"/>
  <c r="E476" i="7"/>
  <c r="G476" i="7"/>
  <c r="I476" i="7"/>
  <c r="O476" i="7"/>
  <c r="M476" i="7"/>
  <c r="H525" i="7"/>
  <c r="C525" i="7"/>
  <c r="P525" i="7"/>
  <c r="K525" i="7"/>
  <c r="D525" i="7"/>
  <c r="B525" i="7"/>
  <c r="J525" i="7"/>
  <c r="E525" i="7"/>
  <c r="G525" i="7"/>
  <c r="O525" i="7"/>
  <c r="F525" i="7"/>
  <c r="N525" i="7"/>
  <c r="I525" i="7"/>
  <c r="M525" i="7"/>
  <c r="E470" i="7"/>
  <c r="I470" i="7"/>
  <c r="O470" i="7"/>
  <c r="M470" i="7"/>
  <c r="G470" i="7"/>
  <c r="F470" i="7"/>
  <c r="B470" i="7"/>
  <c r="J470" i="7"/>
  <c r="N470" i="7"/>
  <c r="C470" i="7"/>
  <c r="H470" i="7"/>
  <c r="K470" i="7"/>
  <c r="P470" i="7"/>
  <c r="D470" i="7"/>
  <c r="C118" i="7"/>
  <c r="D118" i="7"/>
  <c r="K118" i="7"/>
  <c r="O118" i="7"/>
  <c r="N118" i="7"/>
  <c r="G118" i="7"/>
  <c r="J118" i="7"/>
  <c r="P118" i="7"/>
  <c r="I118" i="7"/>
  <c r="M118" i="7"/>
  <c r="F118" i="7"/>
  <c r="H118" i="7"/>
  <c r="B118" i="7"/>
  <c r="E118" i="7"/>
  <c r="E290" i="7"/>
  <c r="M290" i="7"/>
  <c r="B290" i="7"/>
  <c r="F290" i="7"/>
  <c r="N290" i="7"/>
  <c r="G290" i="7"/>
  <c r="K290" i="7"/>
  <c r="D290" i="7"/>
  <c r="H290" i="7"/>
  <c r="J290" i="7"/>
  <c r="C290" i="7"/>
  <c r="O290" i="7"/>
  <c r="I290" i="7"/>
  <c r="P290" i="7"/>
  <c r="H526" i="7"/>
  <c r="J526" i="7"/>
  <c r="P526" i="7"/>
  <c r="I526" i="7"/>
  <c r="D526" i="7"/>
  <c r="O526" i="7"/>
  <c r="K526" i="7"/>
  <c r="B526" i="7"/>
  <c r="C526" i="7"/>
  <c r="F526" i="7"/>
  <c r="E526" i="7"/>
  <c r="G526" i="7"/>
  <c r="N526" i="7"/>
  <c r="M526" i="7"/>
  <c r="I116" i="7"/>
  <c r="O116" i="7"/>
  <c r="J116" i="7"/>
  <c r="E116" i="7"/>
  <c r="M116" i="7"/>
  <c r="K116" i="7"/>
  <c r="D116" i="7"/>
  <c r="G116" i="7"/>
  <c r="C116" i="7"/>
  <c r="F116" i="7"/>
  <c r="B116" i="7"/>
  <c r="N116" i="7"/>
  <c r="H116" i="7"/>
  <c r="P116" i="7"/>
  <c r="E405" i="7"/>
  <c r="I405" i="7"/>
  <c r="M405" i="7"/>
  <c r="O405" i="7"/>
  <c r="B405" i="7"/>
  <c r="F405" i="7"/>
  <c r="N405" i="7"/>
  <c r="C405" i="7"/>
  <c r="H405" i="7"/>
  <c r="D405" i="7"/>
  <c r="J405" i="7"/>
  <c r="K405" i="7"/>
  <c r="P405" i="7"/>
  <c r="G405" i="7"/>
  <c r="B257" i="7"/>
  <c r="K257" i="7"/>
  <c r="J257" i="7"/>
  <c r="M257" i="7"/>
  <c r="N257" i="7"/>
  <c r="P257" i="7"/>
  <c r="C257" i="7"/>
  <c r="I257" i="7"/>
  <c r="E257" i="7"/>
  <c r="O257" i="7"/>
  <c r="F257" i="7"/>
  <c r="D257" i="7"/>
  <c r="H257" i="7"/>
  <c r="G257" i="7"/>
  <c r="E450" i="7"/>
  <c r="G450" i="7"/>
  <c r="I450" i="7"/>
  <c r="N450" i="7"/>
  <c r="K450" i="7"/>
  <c r="D450" i="7"/>
  <c r="M450" i="7"/>
  <c r="C450" i="7"/>
  <c r="B450" i="7"/>
  <c r="F450" i="7"/>
  <c r="H450" i="7"/>
  <c r="P450" i="7"/>
  <c r="O450" i="7"/>
  <c r="J450" i="7"/>
  <c r="E484" i="7"/>
  <c r="G484" i="7"/>
  <c r="I484" i="7"/>
  <c r="M484" i="7"/>
  <c r="B484" i="7"/>
  <c r="F484" i="7"/>
  <c r="J484" i="7"/>
  <c r="N484" i="7"/>
  <c r="C484" i="7"/>
  <c r="H484" i="7"/>
  <c r="P484" i="7"/>
  <c r="D484" i="7"/>
  <c r="K484" i="7"/>
  <c r="O484" i="7"/>
  <c r="I213" i="7"/>
  <c r="K213" i="7"/>
  <c r="M213" i="7"/>
  <c r="P213" i="7"/>
  <c r="F213" i="7"/>
  <c r="B213" i="7"/>
  <c r="N213" i="7"/>
  <c r="J213" i="7"/>
  <c r="G213" i="7"/>
  <c r="D213" i="7"/>
  <c r="O213" i="7"/>
  <c r="H213" i="7"/>
  <c r="E213" i="7"/>
  <c r="C213" i="7"/>
  <c r="E471" i="7"/>
  <c r="I471" i="7"/>
  <c r="N471" i="7"/>
  <c r="C471" i="7"/>
  <c r="M471" i="7"/>
  <c r="O471" i="7"/>
  <c r="J471" i="7"/>
  <c r="H471" i="7"/>
  <c r="G471" i="7"/>
  <c r="B471" i="7"/>
  <c r="F471" i="7"/>
  <c r="K471" i="7"/>
  <c r="P471" i="7"/>
  <c r="D471" i="7"/>
  <c r="H505" i="7"/>
  <c r="J505" i="7"/>
  <c r="D505" i="7"/>
  <c r="P505" i="7"/>
  <c r="F505" i="7"/>
  <c r="K505" i="7"/>
  <c r="M505" i="7"/>
  <c r="B505" i="7"/>
  <c r="N505" i="7"/>
  <c r="E505" i="7"/>
  <c r="I505" i="7"/>
  <c r="G505" i="7"/>
  <c r="O505" i="7"/>
  <c r="C505" i="7"/>
  <c r="M195" i="7"/>
  <c r="F195" i="7"/>
  <c r="B195" i="7"/>
  <c r="N195" i="7"/>
  <c r="J195" i="7"/>
  <c r="G195" i="7"/>
  <c r="C195" i="7"/>
  <c r="O195" i="7"/>
  <c r="K195" i="7"/>
  <c r="H195" i="7"/>
  <c r="D195" i="7"/>
  <c r="P195" i="7"/>
  <c r="I195" i="7"/>
  <c r="E195" i="7"/>
  <c r="E270" i="7"/>
  <c r="I270" i="7"/>
  <c r="B270" i="7"/>
  <c r="F270" i="7"/>
  <c r="N270" i="7"/>
  <c r="D270" i="7"/>
  <c r="P270" i="7"/>
  <c r="J270" i="7"/>
  <c r="C270" i="7"/>
  <c r="G270" i="7"/>
  <c r="H270" i="7"/>
  <c r="K270" i="7"/>
  <c r="O270" i="7"/>
  <c r="M270" i="7"/>
  <c r="E432" i="7"/>
  <c r="M432" i="7"/>
  <c r="B432" i="7"/>
  <c r="F432" i="7"/>
  <c r="N432" i="7"/>
  <c r="P432" i="7"/>
  <c r="J432" i="7"/>
  <c r="C432" i="7"/>
  <c r="H432" i="7"/>
  <c r="O432" i="7"/>
  <c r="G432" i="7"/>
  <c r="I432" i="7"/>
  <c r="K432" i="7"/>
  <c r="D432" i="7"/>
  <c r="M455" i="7"/>
  <c r="O455" i="7"/>
  <c r="B455" i="7"/>
  <c r="F455" i="7"/>
  <c r="P455" i="7"/>
  <c r="D455" i="7"/>
  <c r="E455" i="7"/>
  <c r="J455" i="7"/>
  <c r="N455" i="7"/>
  <c r="H455" i="7"/>
  <c r="K455" i="7"/>
  <c r="G455" i="7"/>
  <c r="I455" i="7"/>
  <c r="C455" i="7"/>
  <c r="E421" i="7"/>
  <c r="I421" i="7"/>
  <c r="O421" i="7"/>
  <c r="M421" i="7"/>
  <c r="B421" i="7"/>
  <c r="F421" i="7"/>
  <c r="N421" i="7"/>
  <c r="C421" i="7"/>
  <c r="H421" i="7"/>
  <c r="P421" i="7"/>
  <c r="G421" i="7"/>
  <c r="J421" i="7"/>
  <c r="K421" i="7"/>
  <c r="D421" i="7"/>
  <c r="E306" i="7"/>
  <c r="I306" i="7"/>
  <c r="M306" i="7"/>
  <c r="B306" i="7"/>
  <c r="F306" i="7"/>
  <c r="C306" i="7"/>
  <c r="D306" i="7"/>
  <c r="P306" i="7"/>
  <c r="J306" i="7"/>
  <c r="N306" i="7"/>
  <c r="G306" i="7"/>
  <c r="K306" i="7"/>
  <c r="O306" i="7"/>
  <c r="H306" i="7"/>
  <c r="E416" i="7"/>
  <c r="M416" i="7"/>
  <c r="I416" i="7"/>
  <c r="F416" i="7"/>
  <c r="N416" i="7"/>
  <c r="H416" i="7"/>
  <c r="P416" i="7"/>
  <c r="G416" i="7"/>
  <c r="B416" i="7"/>
  <c r="C416" i="7"/>
  <c r="K416" i="7"/>
  <c r="D416" i="7"/>
  <c r="J416" i="7"/>
  <c r="O416" i="7"/>
  <c r="E334" i="7"/>
  <c r="G334" i="7"/>
  <c r="M334" i="7"/>
  <c r="I334" i="7"/>
  <c r="J334" i="7"/>
  <c r="C334" i="7"/>
  <c r="K334" i="7"/>
  <c r="D334" i="7"/>
  <c r="O334" i="7"/>
  <c r="B334" i="7"/>
  <c r="F334" i="7"/>
  <c r="N334" i="7"/>
  <c r="P334" i="7"/>
  <c r="H334" i="7"/>
  <c r="I180" i="7"/>
  <c r="J180" i="7"/>
  <c r="N180" i="7"/>
  <c r="E180" i="7"/>
  <c r="C180" i="7"/>
  <c r="M180" i="7"/>
  <c r="K180" i="7"/>
  <c r="D180" i="7"/>
  <c r="H180" i="7"/>
  <c r="F180" i="7"/>
  <c r="G180" i="7"/>
  <c r="O180" i="7"/>
  <c r="B180" i="7"/>
  <c r="P180" i="7"/>
  <c r="E474" i="7"/>
  <c r="M474" i="7"/>
  <c r="B474" i="7"/>
  <c r="F474" i="7"/>
  <c r="D474" i="7"/>
  <c r="J474" i="7"/>
  <c r="N474" i="7"/>
  <c r="C474" i="7"/>
  <c r="H474" i="7"/>
  <c r="K474" i="7"/>
  <c r="O474" i="7"/>
  <c r="I474" i="7"/>
  <c r="G474" i="7"/>
  <c r="P474" i="7"/>
  <c r="F120" i="7"/>
  <c r="P120" i="7"/>
  <c r="C120" i="7"/>
  <c r="G120" i="7"/>
  <c r="B120" i="7"/>
  <c r="H120" i="7"/>
  <c r="K120" i="7"/>
  <c r="O120" i="7"/>
  <c r="E120" i="7"/>
  <c r="M120" i="7"/>
  <c r="D120" i="7"/>
  <c r="I120" i="7"/>
  <c r="J120" i="7"/>
  <c r="N120" i="7"/>
  <c r="M187" i="7"/>
  <c r="G187" i="7"/>
  <c r="E187" i="7"/>
  <c r="F187" i="7"/>
  <c r="B187" i="7"/>
  <c r="N187" i="7"/>
  <c r="J187" i="7"/>
  <c r="C187" i="7"/>
  <c r="O187" i="7"/>
  <c r="K187" i="7"/>
  <c r="H187" i="7"/>
  <c r="D187" i="7"/>
  <c r="P187" i="7"/>
  <c r="I187" i="7"/>
  <c r="E370" i="7"/>
  <c r="G370" i="7"/>
  <c r="M370" i="7"/>
  <c r="B370" i="7"/>
  <c r="F370" i="7"/>
  <c r="N370" i="7"/>
  <c r="C370" i="7"/>
  <c r="H370" i="7"/>
  <c r="P370" i="7"/>
  <c r="O370" i="7"/>
  <c r="J370" i="7"/>
  <c r="K370" i="7"/>
  <c r="D370" i="7"/>
  <c r="I370" i="7"/>
  <c r="B246" i="7"/>
  <c r="M246" i="7"/>
  <c r="F246" i="7"/>
  <c r="D246" i="7"/>
  <c r="N246" i="7"/>
  <c r="H246" i="7"/>
  <c r="C246" i="7"/>
  <c r="P246" i="7"/>
  <c r="E246" i="7"/>
  <c r="I246" i="7"/>
  <c r="G246" i="7"/>
  <c r="K246" i="7"/>
  <c r="O246" i="7"/>
  <c r="J246" i="7"/>
  <c r="J149" i="7"/>
  <c r="C149" i="7"/>
  <c r="K149" i="7"/>
  <c r="E149" i="7"/>
  <c r="M149" i="7"/>
  <c r="B149" i="7"/>
  <c r="N149" i="7"/>
  <c r="P149" i="7"/>
  <c r="H149" i="7"/>
  <c r="I149" i="7"/>
  <c r="F149" i="7"/>
  <c r="G149" i="7"/>
  <c r="O149" i="7"/>
  <c r="D149" i="7"/>
  <c r="E449" i="7"/>
  <c r="I449" i="7"/>
  <c r="M449" i="7"/>
  <c r="O449" i="7"/>
  <c r="J449" i="7"/>
  <c r="N449" i="7"/>
  <c r="C449" i="7"/>
  <c r="H449" i="7"/>
  <c r="K449" i="7"/>
  <c r="G449" i="7"/>
  <c r="B449" i="7"/>
  <c r="F449" i="7"/>
  <c r="P449" i="7"/>
  <c r="D449" i="7"/>
  <c r="E305" i="7"/>
  <c r="I305" i="7"/>
  <c r="H305" i="7"/>
  <c r="P305" i="7"/>
  <c r="M305" i="7"/>
  <c r="D305" i="7"/>
  <c r="B305" i="7"/>
  <c r="F305" i="7"/>
  <c r="J305" i="7"/>
  <c r="N305" i="7"/>
  <c r="C305" i="7"/>
  <c r="G305" i="7"/>
  <c r="O305" i="7"/>
  <c r="K305" i="7"/>
  <c r="M264" i="7"/>
  <c r="B264" i="7"/>
  <c r="F264" i="7"/>
  <c r="N264" i="7"/>
  <c r="C264" i="7"/>
  <c r="O264" i="7"/>
  <c r="H264" i="7"/>
  <c r="E264" i="7"/>
  <c r="J264" i="7"/>
  <c r="G264" i="7"/>
  <c r="D264" i="7"/>
  <c r="P264" i="7"/>
  <c r="K264" i="7"/>
  <c r="I264" i="7"/>
  <c r="M504" i="7"/>
  <c r="H504" i="7"/>
  <c r="F504" i="7"/>
  <c r="P504" i="7"/>
  <c r="J504" i="7"/>
  <c r="N504" i="7"/>
  <c r="I504" i="7"/>
  <c r="D504" i="7"/>
  <c r="G504" i="7"/>
  <c r="C504" i="7"/>
  <c r="B504" i="7"/>
  <c r="K504" i="7"/>
  <c r="O504" i="7"/>
  <c r="E504" i="7"/>
  <c r="E376" i="7"/>
  <c r="M376" i="7"/>
  <c r="B376" i="7"/>
  <c r="F376" i="7"/>
  <c r="N376" i="7"/>
  <c r="K376" i="7"/>
  <c r="D376" i="7"/>
  <c r="I376" i="7"/>
  <c r="J376" i="7"/>
  <c r="C376" i="7"/>
  <c r="H376" i="7"/>
  <c r="P376" i="7"/>
  <c r="O376" i="7"/>
  <c r="G376" i="7"/>
  <c r="E486" i="7"/>
  <c r="G486" i="7"/>
  <c r="N486" i="7"/>
  <c r="F486" i="7"/>
  <c r="B486" i="7"/>
  <c r="H486" i="7"/>
  <c r="K486" i="7"/>
  <c r="J486" i="7"/>
  <c r="P486" i="7"/>
  <c r="C486" i="7"/>
  <c r="M486" i="7"/>
  <c r="I486" i="7"/>
  <c r="D486" i="7"/>
  <c r="O486" i="7"/>
  <c r="F228" i="7"/>
  <c r="B228" i="7"/>
  <c r="G228" i="7"/>
  <c r="C228" i="7"/>
  <c r="E228" i="7"/>
  <c r="I228" i="7"/>
  <c r="M228" i="7"/>
  <c r="N228" i="7"/>
  <c r="J228" i="7"/>
  <c r="D228" i="7"/>
  <c r="O228" i="7"/>
  <c r="H228" i="7"/>
  <c r="P228" i="7"/>
  <c r="K228" i="7"/>
  <c r="E313" i="7"/>
  <c r="I313" i="7"/>
  <c r="H313" i="7"/>
  <c r="M313" i="7"/>
  <c r="B313" i="7"/>
  <c r="F313" i="7"/>
  <c r="J313" i="7"/>
  <c r="C313" i="7"/>
  <c r="G313" i="7"/>
  <c r="K313" i="7"/>
  <c r="O313" i="7"/>
  <c r="D313" i="7"/>
  <c r="P313" i="7"/>
  <c r="N313" i="7"/>
  <c r="E372" i="7"/>
  <c r="M372" i="7"/>
  <c r="B372" i="7"/>
  <c r="F372" i="7"/>
  <c r="N372" i="7"/>
  <c r="K372" i="7"/>
  <c r="D372" i="7"/>
  <c r="G372" i="7"/>
  <c r="J372" i="7"/>
  <c r="C372" i="7"/>
  <c r="H372" i="7"/>
  <c r="P372" i="7"/>
  <c r="O372" i="7"/>
  <c r="I372" i="7"/>
  <c r="P142" i="7"/>
  <c r="E142" i="7"/>
  <c r="M142" i="7"/>
  <c r="J142" i="7"/>
  <c r="F142" i="7"/>
  <c r="C142" i="7"/>
  <c r="N142" i="7"/>
  <c r="H142" i="7"/>
  <c r="G142" i="7"/>
  <c r="O142" i="7"/>
  <c r="D142" i="7"/>
  <c r="B142" i="7"/>
  <c r="K142" i="7"/>
  <c r="I142" i="7"/>
  <c r="I203" i="7"/>
  <c r="F203" i="7"/>
  <c r="B203" i="7"/>
  <c r="J203" i="7"/>
  <c r="C203" i="7"/>
  <c r="K203" i="7"/>
  <c r="P203" i="7"/>
  <c r="N203" i="7"/>
  <c r="H203" i="7"/>
  <c r="G203" i="7"/>
  <c r="O203" i="7"/>
  <c r="D203" i="7"/>
  <c r="E203" i="7"/>
  <c r="M203" i="7"/>
  <c r="D261" i="7"/>
  <c r="O261" i="7"/>
  <c r="J261" i="7"/>
  <c r="F261" i="7"/>
  <c r="C261" i="7"/>
  <c r="B261" i="7"/>
  <c r="N261" i="7"/>
  <c r="E261" i="7"/>
  <c r="H261" i="7"/>
  <c r="G261" i="7"/>
  <c r="I261" i="7"/>
  <c r="K261" i="7"/>
  <c r="M261" i="7"/>
  <c r="P261" i="7"/>
  <c r="E302" i="7"/>
  <c r="I302" i="7"/>
  <c r="P302" i="7"/>
  <c r="M302" i="7"/>
  <c r="B302" i="7"/>
  <c r="F302" i="7"/>
  <c r="C302" i="7"/>
  <c r="D302" i="7"/>
  <c r="H302" i="7"/>
  <c r="J302" i="7"/>
  <c r="N302" i="7"/>
  <c r="G302" i="7"/>
  <c r="K302" i="7"/>
  <c r="O302" i="7"/>
  <c r="E384" i="7"/>
  <c r="I384" i="7"/>
  <c r="M384" i="7"/>
  <c r="J384" i="7"/>
  <c r="N384" i="7"/>
  <c r="C384" i="7"/>
  <c r="P384" i="7"/>
  <c r="O384" i="7"/>
  <c r="G384" i="7"/>
  <c r="H384" i="7"/>
  <c r="D384" i="7"/>
  <c r="B384" i="7"/>
  <c r="F384" i="7"/>
  <c r="K384" i="7"/>
  <c r="F214" i="7"/>
  <c r="N214" i="7"/>
  <c r="J214" i="7"/>
  <c r="G214" i="7"/>
  <c r="D214" i="7"/>
  <c r="O214" i="7"/>
  <c r="H214" i="7"/>
  <c r="C214" i="7"/>
  <c r="P214" i="7"/>
  <c r="E214" i="7"/>
  <c r="I214" i="7"/>
  <c r="K214" i="7"/>
  <c r="M214" i="7"/>
  <c r="B214" i="7"/>
  <c r="I178" i="7"/>
  <c r="E178" i="7"/>
  <c r="C178" i="7"/>
  <c r="F178" i="7"/>
  <c r="N178" i="7"/>
  <c r="M178" i="7"/>
  <c r="K178" i="7"/>
  <c r="G178" i="7"/>
  <c r="D178" i="7"/>
  <c r="O178" i="7"/>
  <c r="H178" i="7"/>
  <c r="B178" i="7"/>
  <c r="P178" i="7"/>
  <c r="J178" i="7"/>
  <c r="E283" i="7"/>
  <c r="I283" i="7"/>
  <c r="M283" i="7"/>
  <c r="P283" i="7"/>
  <c r="B283" i="7"/>
  <c r="F283" i="7"/>
  <c r="H283" i="7"/>
  <c r="J283" i="7"/>
  <c r="N283" i="7"/>
  <c r="C283" i="7"/>
  <c r="G283" i="7"/>
  <c r="K283" i="7"/>
  <c r="O283" i="7"/>
  <c r="D283" i="7"/>
  <c r="M160" i="7"/>
  <c r="C160" i="7"/>
  <c r="N160" i="7"/>
  <c r="K160" i="7"/>
  <c r="D160" i="7"/>
  <c r="H160" i="7"/>
  <c r="P160" i="7"/>
  <c r="E160" i="7"/>
  <c r="I160" i="7"/>
  <c r="F160" i="7"/>
  <c r="G160" i="7"/>
  <c r="O160" i="7"/>
  <c r="B160" i="7"/>
  <c r="J160" i="7"/>
  <c r="E423" i="7"/>
  <c r="I423" i="7"/>
  <c r="O423" i="7"/>
  <c r="K423" i="7"/>
  <c r="M423" i="7"/>
  <c r="P423" i="7"/>
  <c r="B423" i="7"/>
  <c r="F423" i="7"/>
  <c r="N423" i="7"/>
  <c r="D423" i="7"/>
  <c r="J423" i="7"/>
  <c r="C423" i="7"/>
  <c r="H423" i="7"/>
  <c r="G423" i="7"/>
  <c r="E425" i="7"/>
  <c r="O425" i="7"/>
  <c r="N425" i="7"/>
  <c r="C425" i="7"/>
  <c r="H425" i="7"/>
  <c r="M425" i="7"/>
  <c r="B425" i="7"/>
  <c r="F425" i="7"/>
  <c r="J425" i="7"/>
  <c r="G425" i="7"/>
  <c r="K425" i="7"/>
  <c r="P425" i="7"/>
  <c r="D425" i="7"/>
  <c r="I425" i="7"/>
  <c r="F150" i="7"/>
  <c r="D150" i="7"/>
  <c r="I150" i="7"/>
  <c r="B150" i="7"/>
  <c r="N150" i="7"/>
  <c r="G150" i="7"/>
  <c r="C150" i="7"/>
  <c r="O150" i="7"/>
  <c r="J150" i="7"/>
  <c r="M150" i="7"/>
  <c r="E150" i="7"/>
  <c r="K150" i="7"/>
  <c r="H150" i="7"/>
  <c r="P150" i="7"/>
  <c r="E285" i="7"/>
  <c r="I285" i="7"/>
  <c r="M285" i="7"/>
  <c r="B285" i="7"/>
  <c r="F285" i="7"/>
  <c r="C285" i="7"/>
  <c r="P285" i="7"/>
  <c r="J285" i="7"/>
  <c r="N285" i="7"/>
  <c r="G285" i="7"/>
  <c r="K285" i="7"/>
  <c r="O285" i="7"/>
  <c r="D285" i="7"/>
  <c r="H285" i="7"/>
  <c r="E459" i="7"/>
  <c r="I459" i="7"/>
  <c r="M459" i="7"/>
  <c r="O459" i="7"/>
  <c r="N459" i="7"/>
  <c r="H459" i="7"/>
  <c r="B459" i="7"/>
  <c r="F459" i="7"/>
  <c r="J459" i="7"/>
  <c r="G459" i="7"/>
  <c r="C459" i="7"/>
  <c r="K459" i="7"/>
  <c r="P459" i="7"/>
  <c r="D459" i="7"/>
  <c r="E353" i="7"/>
  <c r="O353" i="7"/>
  <c r="M353" i="7"/>
  <c r="B353" i="7"/>
  <c r="F353" i="7"/>
  <c r="J353" i="7"/>
  <c r="N353" i="7"/>
  <c r="C353" i="7"/>
  <c r="H353" i="7"/>
  <c r="K353" i="7"/>
  <c r="P353" i="7"/>
  <c r="D353" i="7"/>
  <c r="G353" i="7"/>
  <c r="I353" i="7"/>
  <c r="E328" i="7"/>
  <c r="I328" i="7"/>
  <c r="M328" i="7"/>
  <c r="G328" i="7"/>
  <c r="O328" i="7"/>
  <c r="B328" i="7"/>
  <c r="F328" i="7"/>
  <c r="J328" i="7"/>
  <c r="N328" i="7"/>
  <c r="H328" i="7"/>
  <c r="P328" i="7"/>
  <c r="C328" i="7"/>
  <c r="K328" i="7"/>
  <c r="D328" i="7"/>
  <c r="E355" i="7"/>
  <c r="I355" i="7"/>
  <c r="G355" i="7"/>
  <c r="M355" i="7"/>
  <c r="O355" i="7"/>
  <c r="B355" i="7"/>
  <c r="F355" i="7"/>
  <c r="N355" i="7"/>
  <c r="H355" i="7"/>
  <c r="P355" i="7"/>
  <c r="J355" i="7"/>
  <c r="C355" i="7"/>
  <c r="K355" i="7"/>
  <c r="D355" i="7"/>
  <c r="I221" i="7"/>
  <c r="K221" i="7"/>
  <c r="M221" i="7"/>
  <c r="P221" i="7"/>
  <c r="F221" i="7"/>
  <c r="B221" i="7"/>
  <c r="H221" i="7"/>
  <c r="E221" i="7"/>
  <c r="N221" i="7"/>
  <c r="J221" i="7"/>
  <c r="G221" i="7"/>
  <c r="D221" i="7"/>
  <c r="O221" i="7"/>
  <c r="C221" i="7"/>
  <c r="I224" i="7"/>
  <c r="K224" i="7"/>
  <c r="M224" i="7"/>
  <c r="H224" i="7"/>
  <c r="P224" i="7"/>
  <c r="F224" i="7"/>
  <c r="B224" i="7"/>
  <c r="E224" i="7"/>
  <c r="N224" i="7"/>
  <c r="J224" i="7"/>
  <c r="G224" i="7"/>
  <c r="D224" i="7"/>
  <c r="O224" i="7"/>
  <c r="C224" i="7"/>
  <c r="B240" i="7"/>
  <c r="J240" i="7"/>
  <c r="F240" i="7"/>
  <c r="D240" i="7"/>
  <c r="N240" i="7"/>
  <c r="K240" i="7"/>
  <c r="P240" i="7"/>
  <c r="I240" i="7"/>
  <c r="E240" i="7"/>
  <c r="H240" i="7"/>
  <c r="M240" i="7"/>
  <c r="O240" i="7"/>
  <c r="C240" i="7"/>
  <c r="G240" i="7"/>
  <c r="E465" i="7"/>
  <c r="M465" i="7"/>
  <c r="B465" i="7"/>
  <c r="F465" i="7"/>
  <c r="K465" i="7"/>
  <c r="J465" i="7"/>
  <c r="N465" i="7"/>
  <c r="C465" i="7"/>
  <c r="H465" i="7"/>
  <c r="P465" i="7"/>
  <c r="G465" i="7"/>
  <c r="I465" i="7"/>
  <c r="O465" i="7"/>
  <c r="D465" i="7"/>
  <c r="E394" i="7"/>
  <c r="I394" i="7"/>
  <c r="M394" i="7"/>
  <c r="B394" i="7"/>
  <c r="F394" i="7"/>
  <c r="N394" i="7"/>
  <c r="P394" i="7"/>
  <c r="O394" i="7"/>
  <c r="G394" i="7"/>
  <c r="J394" i="7"/>
  <c r="C394" i="7"/>
  <c r="H394" i="7"/>
  <c r="K394" i="7"/>
  <c r="D394" i="7"/>
  <c r="K128" i="7"/>
  <c r="O128" i="7"/>
  <c r="D128" i="7"/>
  <c r="I128" i="7"/>
  <c r="E128" i="7"/>
  <c r="M128" i="7"/>
  <c r="F128" i="7"/>
  <c r="N128" i="7"/>
  <c r="C128" i="7"/>
  <c r="B128" i="7"/>
  <c r="J128" i="7"/>
  <c r="H128" i="7"/>
  <c r="P128" i="7"/>
  <c r="G128" i="7"/>
  <c r="E429" i="7"/>
  <c r="I429" i="7"/>
  <c r="O429" i="7"/>
  <c r="C429" i="7"/>
  <c r="M429" i="7"/>
  <c r="P429" i="7"/>
  <c r="G429" i="7"/>
  <c r="B429" i="7"/>
  <c r="F429" i="7"/>
  <c r="J429" i="7"/>
  <c r="H429" i="7"/>
  <c r="K429" i="7"/>
  <c r="D429" i="7"/>
  <c r="N429" i="7"/>
  <c r="E491" i="7"/>
  <c r="J491" i="7"/>
  <c r="H491" i="7"/>
  <c r="F491" i="7"/>
  <c r="P491" i="7"/>
  <c r="O491" i="7"/>
  <c r="N491" i="7"/>
  <c r="C491" i="7"/>
  <c r="D491" i="7"/>
  <c r="G491" i="7"/>
  <c r="M491" i="7"/>
  <c r="B491" i="7"/>
  <c r="I491" i="7"/>
  <c r="K491" i="7"/>
  <c r="E320" i="7"/>
  <c r="I320" i="7"/>
  <c r="J320" i="7"/>
  <c r="N320" i="7"/>
  <c r="C320" i="7"/>
  <c r="K320" i="7"/>
  <c r="M320" i="7"/>
  <c r="G320" i="7"/>
  <c r="H320" i="7"/>
  <c r="P320" i="7"/>
  <c r="B320" i="7"/>
  <c r="F320" i="7"/>
  <c r="D320" i="7"/>
  <c r="O320" i="7"/>
  <c r="D143" i="7"/>
  <c r="I143" i="7"/>
  <c r="B143" i="7"/>
  <c r="F143" i="7"/>
  <c r="N143" i="7"/>
  <c r="P143" i="7"/>
  <c r="C143" i="7"/>
  <c r="E143" i="7"/>
  <c r="M143" i="7"/>
  <c r="J143" i="7"/>
  <c r="H143" i="7"/>
  <c r="K143" i="7"/>
  <c r="G143" i="7"/>
  <c r="O143" i="7"/>
  <c r="G140" i="7"/>
  <c r="P140" i="7"/>
  <c r="K140" i="7"/>
  <c r="I140" i="7"/>
  <c r="O140" i="7"/>
  <c r="H140" i="7"/>
  <c r="D140" i="7"/>
  <c r="N140" i="7"/>
  <c r="E140" i="7"/>
  <c r="B140" i="7"/>
  <c r="M140" i="7"/>
  <c r="J140" i="7"/>
  <c r="F140" i="7"/>
  <c r="C140" i="7"/>
  <c r="B487" i="7"/>
  <c r="H487" i="7"/>
  <c r="J487" i="7"/>
  <c r="D487" i="7"/>
  <c r="O487" i="7"/>
  <c r="F487" i="7"/>
  <c r="P487" i="7"/>
  <c r="K487" i="7"/>
  <c r="G487" i="7"/>
  <c r="E487" i="7"/>
  <c r="N487" i="7"/>
  <c r="C487" i="7"/>
  <c r="M487" i="7"/>
  <c r="I487" i="7"/>
  <c r="E385" i="7"/>
  <c r="I385" i="7"/>
  <c r="O385" i="7"/>
  <c r="M385" i="7"/>
  <c r="B385" i="7"/>
  <c r="F385" i="7"/>
  <c r="N385" i="7"/>
  <c r="P385" i="7"/>
  <c r="J385" i="7"/>
  <c r="C385" i="7"/>
  <c r="H385" i="7"/>
  <c r="K385" i="7"/>
  <c r="D385" i="7"/>
  <c r="G385" i="7"/>
  <c r="B252" i="7"/>
  <c r="E252" i="7"/>
  <c r="G252" i="7"/>
  <c r="J252" i="7"/>
  <c r="F252" i="7"/>
  <c r="D252" i="7"/>
  <c r="N252" i="7"/>
  <c r="I252" i="7"/>
  <c r="C252" i="7"/>
  <c r="H252" i="7"/>
  <c r="K252" i="7"/>
  <c r="P252" i="7"/>
  <c r="M252" i="7"/>
  <c r="O252" i="7"/>
  <c r="E453" i="7"/>
  <c r="O453" i="7"/>
  <c r="D453" i="7"/>
  <c r="M453" i="7"/>
  <c r="B453" i="7"/>
  <c r="F453" i="7"/>
  <c r="C453" i="7"/>
  <c r="G453" i="7"/>
  <c r="I453" i="7"/>
  <c r="J453" i="7"/>
  <c r="N453" i="7"/>
  <c r="H453" i="7"/>
  <c r="K453" i="7"/>
  <c r="P453" i="7"/>
  <c r="E331" i="7"/>
  <c r="I331" i="7"/>
  <c r="M331" i="7"/>
  <c r="O331" i="7"/>
  <c r="N331" i="7"/>
  <c r="H331" i="7"/>
  <c r="D331" i="7"/>
  <c r="G331" i="7"/>
  <c r="B331" i="7"/>
  <c r="F331" i="7"/>
  <c r="P331" i="7"/>
  <c r="J331" i="7"/>
  <c r="C331" i="7"/>
  <c r="K331" i="7"/>
  <c r="E447" i="7"/>
  <c r="M447" i="7"/>
  <c r="O447" i="7"/>
  <c r="B447" i="7"/>
  <c r="F447" i="7"/>
  <c r="C447" i="7"/>
  <c r="I447" i="7"/>
  <c r="J447" i="7"/>
  <c r="N447" i="7"/>
  <c r="H447" i="7"/>
  <c r="K447" i="7"/>
  <c r="P447" i="7"/>
  <c r="D447" i="7"/>
  <c r="G447" i="7"/>
  <c r="E362" i="7"/>
  <c r="G362" i="7"/>
  <c r="I362" i="7"/>
  <c r="H362" i="7"/>
  <c r="D362" i="7"/>
  <c r="M362" i="7"/>
  <c r="B362" i="7"/>
  <c r="F362" i="7"/>
  <c r="N362" i="7"/>
  <c r="K362" i="7"/>
  <c r="O362" i="7"/>
  <c r="J362" i="7"/>
  <c r="C362" i="7"/>
  <c r="P362" i="7"/>
  <c r="E339" i="7"/>
  <c r="I339" i="7"/>
  <c r="M339" i="7"/>
  <c r="O339" i="7"/>
  <c r="N339" i="7"/>
  <c r="H339" i="7"/>
  <c r="D339" i="7"/>
  <c r="B339" i="7"/>
  <c r="F339" i="7"/>
  <c r="K339" i="7"/>
  <c r="J339" i="7"/>
  <c r="C339" i="7"/>
  <c r="P339" i="7"/>
  <c r="G339" i="7"/>
  <c r="E318" i="7"/>
  <c r="I318" i="7"/>
  <c r="P318" i="7"/>
  <c r="M318" i="7"/>
  <c r="B318" i="7"/>
  <c r="F318" i="7"/>
  <c r="J318" i="7"/>
  <c r="N318" i="7"/>
  <c r="G318" i="7"/>
  <c r="O318" i="7"/>
  <c r="D318" i="7"/>
  <c r="C318" i="7"/>
  <c r="K318" i="7"/>
  <c r="H318" i="7"/>
  <c r="I201" i="7"/>
  <c r="F201" i="7"/>
  <c r="B201" i="7"/>
  <c r="K201" i="7"/>
  <c r="N201" i="7"/>
  <c r="J201" i="7"/>
  <c r="G201" i="7"/>
  <c r="C201" i="7"/>
  <c r="O201" i="7"/>
  <c r="D201" i="7"/>
  <c r="P201" i="7"/>
  <c r="M201" i="7"/>
  <c r="H201" i="7"/>
  <c r="E201" i="7"/>
  <c r="O527" i="7"/>
  <c r="B527" i="7"/>
  <c r="J527" i="7"/>
  <c r="H527" i="7"/>
  <c r="P527" i="7"/>
  <c r="C527" i="7"/>
  <c r="M527" i="7"/>
  <c r="D527" i="7"/>
  <c r="F527" i="7"/>
  <c r="N527" i="7"/>
  <c r="I527" i="7"/>
  <c r="K527" i="7"/>
  <c r="G527" i="7"/>
  <c r="E527" i="7"/>
  <c r="P495" i="7"/>
  <c r="B495" i="7"/>
  <c r="K495" i="7"/>
  <c r="C495" i="7"/>
  <c r="E495" i="7"/>
  <c r="O495" i="7"/>
  <c r="F495" i="7"/>
  <c r="M495" i="7"/>
  <c r="D495" i="7"/>
  <c r="H495" i="7"/>
  <c r="N495" i="7"/>
  <c r="I495" i="7"/>
  <c r="G495" i="7"/>
  <c r="J495" i="7"/>
  <c r="E414" i="7"/>
  <c r="I414" i="7"/>
  <c r="M414" i="7"/>
  <c r="B414" i="7"/>
  <c r="F414" i="7"/>
  <c r="N414" i="7"/>
  <c r="K414" i="7"/>
  <c r="D414" i="7"/>
  <c r="G414" i="7"/>
  <c r="J414" i="7"/>
  <c r="C414" i="7"/>
  <c r="H414" i="7"/>
  <c r="P414" i="7"/>
  <c r="O414" i="7"/>
  <c r="I164" i="7"/>
  <c r="M164" i="7"/>
  <c r="F164" i="7"/>
  <c r="C164" i="7"/>
  <c r="N164" i="7"/>
  <c r="K164" i="7"/>
  <c r="G164" i="7"/>
  <c r="D164" i="7"/>
  <c r="O164" i="7"/>
  <c r="H164" i="7"/>
  <c r="B164" i="7"/>
  <c r="J164" i="7"/>
  <c r="E164" i="7"/>
  <c r="P164" i="7"/>
  <c r="E431" i="7"/>
  <c r="I431" i="7"/>
  <c r="M431" i="7"/>
  <c r="O431" i="7"/>
  <c r="G431" i="7"/>
  <c r="B431" i="7"/>
  <c r="F431" i="7"/>
  <c r="J431" i="7"/>
  <c r="N431" i="7"/>
  <c r="C431" i="7"/>
  <c r="H431" i="7"/>
  <c r="P431" i="7"/>
  <c r="D431" i="7"/>
  <c r="K431" i="7"/>
  <c r="E267" i="7"/>
  <c r="M267" i="7"/>
  <c r="B267" i="7"/>
  <c r="F267" i="7"/>
  <c r="C267" i="7"/>
  <c r="J267" i="7"/>
  <c r="N267" i="7"/>
  <c r="G267" i="7"/>
  <c r="K267" i="7"/>
  <c r="O267" i="7"/>
  <c r="D267" i="7"/>
  <c r="H267" i="7"/>
  <c r="P267" i="7"/>
  <c r="I267" i="7"/>
  <c r="I114" i="7"/>
  <c r="E114" i="7"/>
  <c r="C114" i="7"/>
  <c r="N114" i="7"/>
  <c r="B114" i="7"/>
  <c r="M114" i="7"/>
  <c r="K114" i="7"/>
  <c r="H114" i="7"/>
  <c r="P114" i="7"/>
  <c r="F114" i="7"/>
  <c r="G114" i="7"/>
  <c r="J114" i="7"/>
  <c r="O114" i="7"/>
  <c r="D114" i="7"/>
  <c r="E478" i="7"/>
  <c r="I478" i="7"/>
  <c r="N478" i="7"/>
  <c r="M478" i="7"/>
  <c r="G478" i="7"/>
  <c r="B478" i="7"/>
  <c r="F478" i="7"/>
  <c r="J478" i="7"/>
  <c r="C478" i="7"/>
  <c r="H478" i="7"/>
  <c r="K478" i="7"/>
  <c r="P478" i="7"/>
  <c r="D478" i="7"/>
  <c r="O478" i="7"/>
  <c r="E480" i="7"/>
  <c r="B480" i="7"/>
  <c r="F480" i="7"/>
  <c r="N480" i="7"/>
  <c r="J480" i="7"/>
  <c r="M480" i="7"/>
  <c r="C480" i="7"/>
  <c r="H480" i="7"/>
  <c r="K480" i="7"/>
  <c r="P480" i="7"/>
  <c r="D480" i="7"/>
  <c r="O480" i="7"/>
  <c r="G480" i="7"/>
  <c r="I480" i="7"/>
  <c r="H489" i="7"/>
  <c r="J489" i="7"/>
  <c r="K489" i="7"/>
  <c r="O489" i="7"/>
  <c r="P489" i="7"/>
  <c r="F489" i="7"/>
  <c r="C489" i="7"/>
  <c r="N489" i="7"/>
  <c r="I489" i="7"/>
  <c r="D489" i="7"/>
  <c r="G489" i="7"/>
  <c r="B489" i="7"/>
  <c r="M489" i="7"/>
  <c r="E489" i="7"/>
  <c r="M184" i="7"/>
  <c r="C184" i="7"/>
  <c r="N184" i="7"/>
  <c r="E184" i="7"/>
  <c r="K184" i="7"/>
  <c r="O184" i="7"/>
  <c r="J184" i="7"/>
  <c r="G184" i="7"/>
  <c r="D184" i="7"/>
  <c r="H184" i="7"/>
  <c r="B184" i="7"/>
  <c r="P184" i="7"/>
  <c r="F184" i="7"/>
  <c r="I184" i="7"/>
  <c r="K129" i="7"/>
  <c r="O129" i="7"/>
  <c r="D129" i="7"/>
  <c r="I129" i="7"/>
  <c r="E129" i="7"/>
  <c r="B129" i="7"/>
  <c r="J129" i="7"/>
  <c r="H129" i="7"/>
  <c r="P129" i="7"/>
  <c r="F129" i="7"/>
  <c r="N129" i="7"/>
  <c r="C129" i="7"/>
  <c r="G129" i="7"/>
  <c r="M129" i="7"/>
  <c r="B510" i="7"/>
  <c r="H510" i="7"/>
  <c r="J510" i="7"/>
  <c r="K510" i="7"/>
  <c r="F510" i="7"/>
  <c r="P510" i="7"/>
  <c r="D510" i="7"/>
  <c r="I510" i="7"/>
  <c r="M510" i="7"/>
  <c r="N510" i="7"/>
  <c r="C510" i="7"/>
  <c r="E510" i="7"/>
  <c r="G510" i="7"/>
  <c r="O510" i="7"/>
  <c r="B243" i="7"/>
  <c r="O243" i="7"/>
  <c r="J243" i="7"/>
  <c r="I243" i="7"/>
  <c r="M243" i="7"/>
  <c r="C243" i="7"/>
  <c r="F243" i="7"/>
  <c r="D243" i="7"/>
  <c r="K243" i="7"/>
  <c r="N243" i="7"/>
  <c r="H243" i="7"/>
  <c r="E243" i="7"/>
  <c r="P243" i="7"/>
  <c r="G243" i="7"/>
  <c r="H173" i="7"/>
  <c r="B173" i="7"/>
  <c r="P173" i="7"/>
  <c r="J173" i="7"/>
  <c r="E173" i="7"/>
  <c r="I173" i="7"/>
  <c r="O173" i="7"/>
  <c r="M173" i="7"/>
  <c r="F173" i="7"/>
  <c r="C173" i="7"/>
  <c r="N173" i="7"/>
  <c r="K173" i="7"/>
  <c r="G173" i="7"/>
  <c r="D173" i="7"/>
  <c r="E298" i="7"/>
  <c r="I298" i="7"/>
  <c r="C298" i="7"/>
  <c r="H298" i="7"/>
  <c r="M298" i="7"/>
  <c r="D298" i="7"/>
  <c r="B298" i="7"/>
  <c r="F298" i="7"/>
  <c r="J298" i="7"/>
  <c r="N298" i="7"/>
  <c r="G298" i="7"/>
  <c r="P298" i="7"/>
  <c r="K298" i="7"/>
  <c r="O298" i="7"/>
  <c r="I212" i="7"/>
  <c r="K212" i="7"/>
  <c r="F212" i="7"/>
  <c r="B212" i="7"/>
  <c r="N212" i="7"/>
  <c r="J212" i="7"/>
  <c r="D212" i="7"/>
  <c r="O212" i="7"/>
  <c r="C212" i="7"/>
  <c r="E212" i="7"/>
  <c r="G212" i="7"/>
  <c r="H212" i="7"/>
  <c r="P212" i="7"/>
  <c r="M212" i="7"/>
  <c r="E397" i="7"/>
  <c r="I397" i="7"/>
  <c r="O397" i="7"/>
  <c r="G397" i="7"/>
  <c r="M397" i="7"/>
  <c r="B397" i="7"/>
  <c r="F397" i="7"/>
  <c r="N397" i="7"/>
  <c r="J397" i="7"/>
  <c r="C397" i="7"/>
  <c r="H397" i="7"/>
  <c r="K397" i="7"/>
  <c r="P397" i="7"/>
  <c r="D397" i="7"/>
  <c r="I209" i="7"/>
  <c r="F209" i="7"/>
  <c r="B209" i="7"/>
  <c r="J209" i="7"/>
  <c r="O209" i="7"/>
  <c r="C209" i="7"/>
  <c r="E209" i="7"/>
  <c r="N209" i="7"/>
  <c r="D209" i="7"/>
  <c r="K209" i="7"/>
  <c r="G209" i="7"/>
  <c r="H209" i="7"/>
  <c r="P209" i="7"/>
  <c r="M209" i="7"/>
  <c r="I115" i="7"/>
  <c r="J115" i="7"/>
  <c r="B115" i="7"/>
  <c r="D115" i="7"/>
  <c r="H115" i="7"/>
  <c r="G115" i="7"/>
  <c r="E115" i="7"/>
  <c r="C115" i="7"/>
  <c r="M115" i="7"/>
  <c r="K115" i="7"/>
  <c r="O115" i="7"/>
  <c r="P115" i="7"/>
  <c r="F115" i="7"/>
  <c r="N115" i="7"/>
  <c r="C263" i="7"/>
  <c r="H263" i="7"/>
  <c r="O263" i="7"/>
  <c r="M263" i="7"/>
  <c r="F263" i="7"/>
  <c r="D263" i="7"/>
  <c r="E263" i="7"/>
  <c r="B263" i="7"/>
  <c r="N263" i="7"/>
  <c r="J263" i="7"/>
  <c r="K263" i="7"/>
  <c r="P263" i="7"/>
  <c r="I263" i="7"/>
  <c r="G263" i="7"/>
  <c r="B336" i="7"/>
  <c r="F336" i="7"/>
  <c r="O336" i="7"/>
  <c r="G336" i="7"/>
  <c r="I336" i="7"/>
  <c r="J336" i="7"/>
  <c r="N336" i="7"/>
  <c r="H336" i="7"/>
  <c r="K336" i="7"/>
  <c r="P336" i="7"/>
  <c r="E336" i="7"/>
  <c r="C336" i="7"/>
  <c r="D336" i="7"/>
  <c r="M336" i="7"/>
  <c r="E382" i="7"/>
  <c r="I382" i="7"/>
  <c r="M382" i="7"/>
  <c r="J382" i="7"/>
  <c r="N382" i="7"/>
  <c r="C382" i="7"/>
  <c r="K382" i="7"/>
  <c r="P382" i="7"/>
  <c r="O382" i="7"/>
  <c r="G382" i="7"/>
  <c r="D382" i="7"/>
  <c r="B382" i="7"/>
  <c r="F382" i="7"/>
  <c r="H382" i="7"/>
  <c r="E154" i="7"/>
  <c r="I154" i="7"/>
  <c r="H154" i="7"/>
  <c r="M154" i="7"/>
  <c r="K154" i="7"/>
  <c r="G154" i="7"/>
  <c r="O154" i="7"/>
  <c r="J154" i="7"/>
  <c r="B154" i="7"/>
  <c r="F154" i="7"/>
  <c r="C154" i="7"/>
  <c r="N154" i="7"/>
  <c r="D154" i="7"/>
  <c r="P154" i="7"/>
  <c r="I181" i="7"/>
  <c r="J181" i="7"/>
  <c r="N181" i="7"/>
  <c r="P181" i="7"/>
  <c r="E181" i="7"/>
  <c r="C181" i="7"/>
  <c r="D181" i="7"/>
  <c r="F181" i="7"/>
  <c r="M181" i="7"/>
  <c r="K181" i="7"/>
  <c r="G181" i="7"/>
  <c r="O181" i="7"/>
  <c r="H181" i="7"/>
  <c r="B181" i="7"/>
  <c r="I199" i="7"/>
  <c r="E199" i="7"/>
  <c r="F199" i="7"/>
  <c r="B199" i="7"/>
  <c r="G199" i="7"/>
  <c r="H199" i="7"/>
  <c r="P199" i="7"/>
  <c r="M199" i="7"/>
  <c r="N199" i="7"/>
  <c r="J199" i="7"/>
  <c r="C199" i="7"/>
  <c r="O199" i="7"/>
  <c r="K199" i="7"/>
  <c r="D199" i="7"/>
  <c r="F134" i="7"/>
  <c r="H134" i="7"/>
  <c r="N134" i="7"/>
  <c r="P134" i="7"/>
  <c r="C134" i="7"/>
  <c r="G134" i="7"/>
  <c r="K134" i="7"/>
  <c r="O134" i="7"/>
  <c r="D134" i="7"/>
  <c r="I134" i="7"/>
  <c r="E134" i="7"/>
  <c r="B134" i="7"/>
  <c r="M134" i="7"/>
  <c r="J134" i="7"/>
  <c r="H162" i="7"/>
  <c r="J162" i="7"/>
  <c r="M162" i="7"/>
  <c r="K162" i="7"/>
  <c r="G162" i="7"/>
  <c r="O162" i="7"/>
  <c r="P162" i="7"/>
  <c r="I162" i="7"/>
  <c r="F162" i="7"/>
  <c r="C162" i="7"/>
  <c r="N162" i="7"/>
  <c r="D162" i="7"/>
  <c r="B162" i="7"/>
  <c r="E162" i="7"/>
  <c r="F125" i="7"/>
  <c r="K125" i="7"/>
  <c r="O125" i="7"/>
  <c r="D125" i="7"/>
  <c r="I125" i="7"/>
  <c r="B125" i="7"/>
  <c r="M125" i="7"/>
  <c r="J125" i="7"/>
  <c r="E125" i="7"/>
  <c r="H125" i="7"/>
  <c r="N125" i="7"/>
  <c r="P125" i="7"/>
  <c r="C125" i="7"/>
  <c r="G125" i="7"/>
  <c r="I225" i="7"/>
  <c r="K225" i="7"/>
  <c r="M225" i="7"/>
  <c r="O225" i="7"/>
  <c r="C225" i="7"/>
  <c r="F225" i="7"/>
  <c r="B225" i="7"/>
  <c r="N225" i="7"/>
  <c r="J225" i="7"/>
  <c r="G225" i="7"/>
  <c r="D225" i="7"/>
  <c r="H225" i="7"/>
  <c r="P225" i="7"/>
  <c r="E225" i="7"/>
  <c r="J258" i="7"/>
  <c r="O258" i="7"/>
  <c r="D258" i="7"/>
  <c r="B258" i="7"/>
  <c r="F258" i="7"/>
  <c r="C258" i="7"/>
  <c r="N258" i="7"/>
  <c r="K258" i="7"/>
  <c r="H258" i="7"/>
  <c r="E258" i="7"/>
  <c r="P258" i="7"/>
  <c r="G258" i="7"/>
  <c r="I258" i="7"/>
  <c r="M258" i="7"/>
  <c r="I236" i="7"/>
  <c r="K236" i="7"/>
  <c r="M236" i="7"/>
  <c r="F236" i="7"/>
  <c r="B236" i="7"/>
  <c r="N236" i="7"/>
  <c r="J236" i="7"/>
  <c r="D236" i="7"/>
  <c r="O236" i="7"/>
  <c r="E236" i="7"/>
  <c r="G236" i="7"/>
  <c r="H236" i="7"/>
  <c r="C236" i="7"/>
  <c r="P236" i="7"/>
  <c r="P499" i="7"/>
  <c r="K499" i="7"/>
  <c r="D499" i="7"/>
  <c r="O499" i="7"/>
  <c r="B499" i="7"/>
  <c r="F499" i="7"/>
  <c r="M499" i="7"/>
  <c r="G499" i="7"/>
  <c r="E499" i="7"/>
  <c r="N499" i="7"/>
  <c r="I499" i="7"/>
  <c r="C499" i="7"/>
  <c r="H499" i="7"/>
  <c r="J499" i="7"/>
  <c r="G141" i="7"/>
  <c r="P141" i="7"/>
  <c r="O141" i="7"/>
  <c r="D141" i="7"/>
  <c r="I141" i="7"/>
  <c r="E141" i="7"/>
  <c r="B141" i="7"/>
  <c r="M141" i="7"/>
  <c r="J141" i="7"/>
  <c r="F141" i="7"/>
  <c r="H141" i="7"/>
  <c r="N141" i="7"/>
  <c r="K141" i="7"/>
  <c r="C141" i="7"/>
  <c r="E415" i="7"/>
  <c r="I415" i="7"/>
  <c r="O415" i="7"/>
  <c r="J415" i="7"/>
  <c r="N415" i="7"/>
  <c r="H415" i="7"/>
  <c r="P415" i="7"/>
  <c r="D415" i="7"/>
  <c r="M415" i="7"/>
  <c r="C415" i="7"/>
  <c r="K415" i="7"/>
  <c r="G415" i="7"/>
  <c r="B415" i="7"/>
  <c r="F415" i="7"/>
  <c r="E424" i="7"/>
  <c r="G424" i="7"/>
  <c r="M424" i="7"/>
  <c r="B424" i="7"/>
  <c r="F424" i="7"/>
  <c r="N424" i="7"/>
  <c r="H424" i="7"/>
  <c r="P424" i="7"/>
  <c r="D424" i="7"/>
  <c r="J424" i="7"/>
  <c r="C424" i="7"/>
  <c r="K424" i="7"/>
  <c r="O424" i="7"/>
  <c r="I424" i="7"/>
  <c r="E380" i="7"/>
  <c r="G380" i="7"/>
  <c r="J380" i="7"/>
  <c r="N380" i="7"/>
  <c r="C380" i="7"/>
  <c r="K380" i="7"/>
  <c r="O380" i="7"/>
  <c r="M380" i="7"/>
  <c r="H380" i="7"/>
  <c r="D380" i="7"/>
  <c r="B380" i="7"/>
  <c r="F380" i="7"/>
  <c r="I380" i="7"/>
  <c r="P380" i="7"/>
  <c r="E401" i="7"/>
  <c r="I401" i="7"/>
  <c r="O401" i="7"/>
  <c r="M401" i="7"/>
  <c r="B401" i="7"/>
  <c r="F401" i="7"/>
  <c r="C401" i="7"/>
  <c r="D401" i="7"/>
  <c r="J401" i="7"/>
  <c r="N401" i="7"/>
  <c r="H401" i="7"/>
  <c r="K401" i="7"/>
  <c r="G401" i="7"/>
  <c r="P401" i="7"/>
  <c r="E403" i="7"/>
  <c r="M403" i="7"/>
  <c r="O403" i="7"/>
  <c r="B403" i="7"/>
  <c r="F403" i="7"/>
  <c r="C403" i="7"/>
  <c r="J403" i="7"/>
  <c r="N403" i="7"/>
  <c r="H403" i="7"/>
  <c r="P403" i="7"/>
  <c r="D403" i="7"/>
  <c r="G403" i="7"/>
  <c r="I403" i="7"/>
  <c r="K403" i="7"/>
  <c r="O72" i="7"/>
  <c r="E76" i="7"/>
  <c r="D69" i="7"/>
  <c r="O102" i="7"/>
  <c r="D72" i="7"/>
  <c r="B68" i="7"/>
  <c r="B103" i="7"/>
  <c r="E71" i="7"/>
  <c r="K108" i="7"/>
  <c r="J77" i="7"/>
  <c r="J70" i="7"/>
  <c r="J76" i="7"/>
  <c r="N68" i="7"/>
  <c r="G82" i="7"/>
  <c r="L111" i="7"/>
  <c r="F77" i="7"/>
  <c r="N78" i="7"/>
  <c r="D73" i="7"/>
  <c r="E112" i="7"/>
  <c r="F75" i="7"/>
  <c r="C79" i="7"/>
  <c r="D88" i="7"/>
  <c r="C52" i="7"/>
  <c r="J79" i="7"/>
  <c r="N76" i="7"/>
  <c r="H103" i="7"/>
  <c r="N96" i="7"/>
  <c r="K65" i="7"/>
  <c r="P53" i="7"/>
  <c r="M105" i="7"/>
  <c r="J56" i="7"/>
  <c r="K74" i="7"/>
  <c r="P75" i="7"/>
  <c r="I78" i="7"/>
  <c r="J64" i="7"/>
  <c r="M102" i="7"/>
  <c r="J58" i="7"/>
  <c r="K71" i="7"/>
  <c r="E97" i="7"/>
  <c r="E87" i="7"/>
  <c r="G89" i="7"/>
  <c r="G102" i="7"/>
  <c r="G83" i="7"/>
  <c r="O66" i="7"/>
  <c r="K90" i="7"/>
  <c r="K112" i="7"/>
  <c r="B67" i="7"/>
  <c r="C66" i="7"/>
  <c r="G60" i="7"/>
  <c r="B64" i="7"/>
  <c r="O70" i="7"/>
  <c r="K75" i="7"/>
  <c r="J68" i="7"/>
  <c r="G71" i="7"/>
  <c r="H82" i="7"/>
  <c r="F69" i="7"/>
  <c r="J74" i="7"/>
  <c r="K77" i="7"/>
  <c r="C67" i="7"/>
  <c r="M98" i="7"/>
  <c r="J54" i="7"/>
  <c r="K87" i="7"/>
  <c r="I54" i="7"/>
  <c r="M110" i="7"/>
  <c r="D64" i="7"/>
  <c r="D107" i="7"/>
  <c r="N51" i="7"/>
  <c r="C93" i="7"/>
  <c r="G91" i="7"/>
  <c r="N108" i="7"/>
  <c r="G109" i="7"/>
  <c r="N99" i="7"/>
  <c r="L110" i="7"/>
  <c r="K91" i="7"/>
  <c r="M91" i="7"/>
  <c r="M88" i="7"/>
  <c r="B110" i="7"/>
  <c r="C92" i="7"/>
  <c r="L107" i="7"/>
  <c r="P57" i="7"/>
  <c r="I101" i="7"/>
  <c r="M95" i="7"/>
  <c r="O100" i="7"/>
  <c r="C85" i="7"/>
  <c r="F101" i="7"/>
  <c r="F63" i="7"/>
  <c r="M93" i="7"/>
  <c r="C78" i="7"/>
  <c r="F100" i="7"/>
  <c r="J55" i="7"/>
  <c r="K81" i="7"/>
  <c r="N52" i="7"/>
  <c r="I82" i="7"/>
  <c r="F51" i="7"/>
  <c r="B62" i="7"/>
  <c r="N50" i="7"/>
  <c r="I109" i="7"/>
  <c r="E107" i="7"/>
  <c r="N107" i="7"/>
  <c r="N106" i="7"/>
  <c r="F80" i="7"/>
  <c r="E103" i="7"/>
  <c r="I53" i="7"/>
  <c r="F98" i="7"/>
  <c r="O92" i="7"/>
  <c r="B71" i="7"/>
  <c r="J107" i="7"/>
  <c r="F108" i="7"/>
  <c r="C51" i="7"/>
  <c r="C57" i="7"/>
  <c r="H63" i="7"/>
  <c r="I59" i="7"/>
  <c r="M94" i="7"/>
  <c r="K99" i="7"/>
  <c r="J90" i="7"/>
  <c r="D78" i="7"/>
  <c r="C56" i="7"/>
  <c r="O75" i="7"/>
  <c r="B63" i="7"/>
  <c r="H90" i="7"/>
  <c r="E108" i="7"/>
  <c r="F56" i="7"/>
  <c r="E80" i="7"/>
  <c r="O81" i="7"/>
  <c r="H76" i="7"/>
  <c r="B56" i="7"/>
  <c r="F89" i="7"/>
  <c r="E56" i="7"/>
  <c r="F76" i="7"/>
  <c r="P94" i="7"/>
  <c r="D102" i="7"/>
  <c r="I104" i="7"/>
  <c r="H75" i="7"/>
  <c r="J93" i="7"/>
  <c r="C80" i="7"/>
  <c r="E58" i="7"/>
  <c r="O89" i="7"/>
  <c r="K96" i="7"/>
  <c r="K109" i="7"/>
  <c r="G75" i="7"/>
  <c r="F93" i="7"/>
  <c r="O73" i="7"/>
  <c r="H84" i="7"/>
  <c r="O86" i="7"/>
  <c r="K97" i="7"/>
  <c r="M109" i="7"/>
  <c r="C75" i="7"/>
  <c r="D81" i="7"/>
  <c r="G56" i="7"/>
  <c r="J51" i="7"/>
  <c r="J87" i="7"/>
  <c r="P89" i="7"/>
  <c r="L109" i="7"/>
  <c r="D57" i="7"/>
  <c r="E78" i="7"/>
  <c r="P79" i="7"/>
  <c r="M108" i="7"/>
  <c r="C87" i="7"/>
  <c r="D103" i="7"/>
  <c r="O101" i="7"/>
  <c r="B75" i="7"/>
  <c r="C72" i="7"/>
  <c r="G110" i="7"/>
  <c r="O76" i="7"/>
  <c r="E104" i="7"/>
  <c r="I56" i="7"/>
  <c r="E63" i="7"/>
  <c r="O67" i="7"/>
  <c r="F72" i="7"/>
  <c r="P58" i="7"/>
  <c r="G77" i="7"/>
  <c r="C95" i="7"/>
  <c r="F112" i="7"/>
  <c r="B109" i="7"/>
  <c r="P95" i="7"/>
  <c r="B58" i="7"/>
  <c r="I83" i="7"/>
  <c r="N57" i="7"/>
  <c r="I62" i="7"/>
  <c r="F84" i="7"/>
  <c r="D97" i="7"/>
  <c r="H50" i="7"/>
  <c r="K98" i="7"/>
  <c r="H64" i="7"/>
  <c r="M78" i="7"/>
  <c r="H88" i="7"/>
  <c r="N64" i="7"/>
  <c r="G70" i="7"/>
  <c r="I103" i="7"/>
  <c r="P91" i="7"/>
  <c r="C61" i="7"/>
  <c r="H60" i="7"/>
  <c r="H87" i="7"/>
  <c r="C88" i="7"/>
  <c r="M90" i="7"/>
  <c r="F53" i="7"/>
  <c r="I106" i="7"/>
  <c r="B51" i="7"/>
  <c r="E98" i="7"/>
  <c r="K92" i="7"/>
  <c r="H81" i="7"/>
  <c r="H96" i="7"/>
  <c r="H94" i="7"/>
  <c r="P84" i="7"/>
  <c r="P65" i="7"/>
  <c r="C91" i="7"/>
  <c r="B82" i="7"/>
  <c r="K80" i="7"/>
  <c r="D109" i="7"/>
  <c r="B89" i="7"/>
  <c r="M73" i="7"/>
  <c r="G62" i="7"/>
  <c r="E90" i="7"/>
  <c r="C77" i="7"/>
  <c r="D83" i="7"/>
  <c r="N60" i="7"/>
  <c r="O94" i="7"/>
  <c r="F88" i="7"/>
  <c r="P96" i="7"/>
  <c r="I111" i="7"/>
  <c r="N101" i="7"/>
  <c r="C68" i="7"/>
  <c r="O104" i="7"/>
  <c r="H65" i="7"/>
  <c r="E57" i="7"/>
  <c r="E69" i="7"/>
  <c r="B77" i="7"/>
  <c r="D50" i="7"/>
  <c r="N62" i="7"/>
  <c r="C50" i="7"/>
  <c r="O103" i="7"/>
  <c r="I98" i="7"/>
  <c r="N74" i="7"/>
  <c r="P67" i="7"/>
  <c r="I51" i="7"/>
  <c r="G93" i="7"/>
  <c r="O95" i="7"/>
  <c r="O55" i="7"/>
  <c r="N73" i="7"/>
  <c r="P64" i="7"/>
  <c r="D92" i="7"/>
  <c r="M70" i="7"/>
  <c r="B104" i="7"/>
  <c r="G61" i="7"/>
  <c r="G85" i="7"/>
  <c r="N53" i="7"/>
  <c r="B92" i="7"/>
  <c r="F54" i="7"/>
  <c r="J109" i="7"/>
  <c r="P77" i="7"/>
  <c r="C111" i="7"/>
  <c r="B81" i="7"/>
  <c r="E95" i="7"/>
  <c r="N56" i="7"/>
  <c r="C63" i="7"/>
  <c r="E89" i="7"/>
  <c r="I100" i="7"/>
  <c r="F73" i="7"/>
  <c r="M76" i="7"/>
  <c r="P80" i="7"/>
  <c r="N59" i="7"/>
  <c r="B102" i="7"/>
  <c r="M53" i="7"/>
  <c r="D111" i="7"/>
  <c r="N94" i="7"/>
  <c r="J110" i="7"/>
  <c r="N103" i="7"/>
  <c r="O54" i="7"/>
  <c r="I52" i="7"/>
  <c r="P55" i="7"/>
  <c r="K100" i="7"/>
  <c r="P61" i="7"/>
  <c r="J66" i="7"/>
  <c r="H105" i="7"/>
  <c r="F111" i="7"/>
  <c r="D99" i="7"/>
  <c r="K107" i="7"/>
  <c r="H83" i="7"/>
  <c r="K52" i="7"/>
  <c r="H59" i="7"/>
  <c r="K50" i="7"/>
  <c r="D66" i="7"/>
  <c r="M101" i="7"/>
  <c r="C60" i="7"/>
  <c r="G100" i="7"/>
  <c r="O63" i="7"/>
  <c r="O96" i="7"/>
  <c r="F91" i="7"/>
  <c r="N54" i="7"/>
  <c r="E81" i="7"/>
  <c r="N100" i="7"/>
  <c r="I107" i="7"/>
  <c r="F94" i="7"/>
  <c r="M81" i="7"/>
  <c r="N65" i="7"/>
  <c r="E62" i="7"/>
  <c r="G64" i="7"/>
  <c r="D86" i="7"/>
  <c r="E72" i="7"/>
  <c r="E100" i="7"/>
  <c r="J59" i="7"/>
  <c r="M68" i="7"/>
  <c r="M103" i="7"/>
  <c r="O68" i="7"/>
  <c r="O82" i="7"/>
  <c r="G97" i="7"/>
  <c r="L54" i="7"/>
  <c r="P105" i="7"/>
  <c r="D90" i="7"/>
  <c r="F59" i="7"/>
  <c r="G58" i="7"/>
  <c r="H109" i="7"/>
  <c r="E84" i="7"/>
  <c r="G86" i="7"/>
  <c r="G52" i="7"/>
  <c r="E70" i="7"/>
  <c r="M77" i="7"/>
  <c r="P87" i="7"/>
  <c r="E65" i="7"/>
  <c r="D65" i="7"/>
  <c r="O112" i="7"/>
  <c r="P59" i="7"/>
  <c r="G66" i="7"/>
  <c r="P83" i="7"/>
  <c r="G69" i="7"/>
  <c r="P110" i="7"/>
  <c r="O83" i="7"/>
  <c r="F65" i="7"/>
  <c r="B86" i="7"/>
  <c r="H101" i="7"/>
  <c r="N95" i="7"/>
  <c r="C110" i="7"/>
  <c r="D67" i="7"/>
  <c r="I60" i="7"/>
  <c r="P71" i="7"/>
  <c r="O98" i="7"/>
  <c r="H112" i="7"/>
  <c r="G98" i="7"/>
  <c r="P74" i="7"/>
  <c r="C103" i="7"/>
  <c r="M64" i="7"/>
  <c r="J63" i="7"/>
  <c r="G103" i="7"/>
  <c r="P100" i="7"/>
  <c r="D74" i="7"/>
  <c r="J69" i="7"/>
  <c r="K102" i="7"/>
  <c r="B60" i="7"/>
  <c r="K63" i="7"/>
  <c r="N110" i="7"/>
  <c r="E67" i="7"/>
  <c r="H61" i="7"/>
  <c r="C62" i="7"/>
  <c r="H107" i="7"/>
  <c r="K93" i="7"/>
  <c r="K79" i="7"/>
  <c r="F95" i="7"/>
  <c r="O80" i="7"/>
  <c r="K57" i="7"/>
  <c r="O108" i="7"/>
  <c r="M52" i="7"/>
  <c r="D98" i="7"/>
  <c r="P68" i="7"/>
  <c r="J94" i="7"/>
  <c r="N81" i="7"/>
  <c r="G106" i="7"/>
  <c r="I91" i="7"/>
  <c r="K64" i="7"/>
  <c r="D104" i="7"/>
  <c r="H73" i="7"/>
  <c r="P69" i="7"/>
  <c r="P51" i="7"/>
  <c r="D70" i="7"/>
  <c r="K61" i="7"/>
  <c r="M89" i="7"/>
  <c r="B100" i="7"/>
  <c r="M96" i="7"/>
  <c r="I74" i="7"/>
  <c r="I61" i="7"/>
  <c r="D82" i="7"/>
  <c r="J80" i="7"/>
  <c r="B79" i="7"/>
  <c r="M60" i="7"/>
  <c r="F61" i="7"/>
  <c r="C107" i="7"/>
  <c r="G72" i="7"/>
  <c r="P111" i="7"/>
  <c r="P56" i="7"/>
  <c r="H67" i="7"/>
  <c r="K104" i="7"/>
  <c r="J96" i="7"/>
  <c r="G81" i="7"/>
  <c r="P66" i="7"/>
  <c r="E83" i="7"/>
  <c r="D96" i="7"/>
  <c r="J111" i="7"/>
  <c r="F102" i="7"/>
  <c r="K73" i="7"/>
  <c r="B83" i="7"/>
  <c r="J60" i="7"/>
  <c r="C73" i="7"/>
  <c r="B99" i="7"/>
  <c r="B91" i="7"/>
  <c r="H55" i="7"/>
  <c r="N87" i="7"/>
  <c r="G50" i="7"/>
  <c r="M106" i="7"/>
  <c r="K66" i="7"/>
  <c r="H66" i="7"/>
  <c r="H58" i="7"/>
  <c r="I69" i="7"/>
  <c r="I66" i="7"/>
  <c r="B52" i="7"/>
  <c r="G99" i="7"/>
  <c r="F52" i="7"/>
  <c r="N80" i="7"/>
  <c r="F82" i="7"/>
  <c r="K69" i="7"/>
  <c r="I105" i="7"/>
  <c r="E85" i="7"/>
  <c r="N75" i="7"/>
  <c r="C70" i="7"/>
  <c r="H99" i="7"/>
  <c r="L108" i="7"/>
  <c r="I102" i="7"/>
  <c r="J86" i="7"/>
  <c r="H106" i="7"/>
  <c r="B59" i="7"/>
  <c r="D58" i="7"/>
  <c r="M69" i="7"/>
  <c r="G57" i="7"/>
  <c r="I97" i="7"/>
  <c r="O106" i="7"/>
  <c r="E59" i="7"/>
  <c r="D110" i="7"/>
  <c r="K68" i="7"/>
  <c r="I77" i="7"/>
  <c r="C96" i="7"/>
  <c r="B70" i="7"/>
  <c r="K56" i="7"/>
  <c r="O78" i="7"/>
  <c r="M92" i="7"/>
  <c r="D79" i="7"/>
  <c r="H53" i="7"/>
  <c r="G79" i="7"/>
  <c r="B78" i="7"/>
  <c r="L52" i="7"/>
  <c r="B69" i="7"/>
  <c r="H111" i="7"/>
  <c r="M99" i="7"/>
  <c r="I84" i="7"/>
  <c r="H108" i="7"/>
  <c r="J85" i="7"/>
  <c r="C53" i="7"/>
  <c r="G88" i="7"/>
  <c r="H54" i="7"/>
  <c r="F79" i="7"/>
  <c r="E94" i="7"/>
  <c r="E53" i="7"/>
  <c r="D80" i="7"/>
  <c r="I87" i="7"/>
  <c r="I108" i="7"/>
  <c r="D84" i="7"/>
  <c r="K103" i="7"/>
  <c r="N83" i="7"/>
  <c r="J78" i="7"/>
  <c r="P52" i="7"/>
  <c r="J62" i="7"/>
  <c r="H98" i="7"/>
  <c r="B84" i="7"/>
  <c r="J52" i="7"/>
  <c r="O64" i="7"/>
  <c r="F70" i="7"/>
  <c r="B107" i="7"/>
  <c r="I68" i="7"/>
  <c r="P92" i="7"/>
  <c r="O77" i="7"/>
  <c r="M97" i="7"/>
  <c r="D95" i="7"/>
  <c r="D53" i="7"/>
  <c r="O90" i="7"/>
  <c r="C109" i="7"/>
  <c r="P85" i="7"/>
  <c r="H74" i="7"/>
  <c r="C82" i="7"/>
  <c r="K88" i="7"/>
  <c r="B53" i="7"/>
  <c r="J71" i="7"/>
  <c r="O87" i="7"/>
  <c r="K59" i="7"/>
  <c r="E60" i="7"/>
  <c r="P78" i="7"/>
  <c r="F71" i="7"/>
  <c r="O57" i="7"/>
  <c r="O93" i="7"/>
  <c r="P107" i="7"/>
  <c r="I90" i="7"/>
  <c r="M50" i="7"/>
  <c r="G87" i="7"/>
  <c r="I79" i="7"/>
  <c r="G104" i="7"/>
  <c r="G53" i="7"/>
  <c r="F64" i="7"/>
  <c r="P109" i="7"/>
  <c r="G94" i="7"/>
  <c r="K105" i="7"/>
  <c r="F105" i="7"/>
  <c r="I50" i="7"/>
  <c r="D56" i="7"/>
  <c r="D101" i="7"/>
  <c r="J106" i="7"/>
  <c r="D71" i="7"/>
  <c r="H95" i="7"/>
  <c r="O105" i="7"/>
  <c r="B111" i="7"/>
  <c r="N67" i="7"/>
  <c r="H93" i="7"/>
  <c r="K95" i="7"/>
  <c r="G73" i="7"/>
  <c r="L51" i="7"/>
  <c r="M71" i="7"/>
  <c r="J99" i="7"/>
  <c r="O53" i="7"/>
  <c r="O99" i="7"/>
  <c r="J100" i="7"/>
  <c r="M62" i="7"/>
  <c r="O61" i="7"/>
  <c r="F110" i="7"/>
  <c r="O52" i="7"/>
  <c r="K78" i="7"/>
  <c r="B101" i="7"/>
  <c r="O109" i="7"/>
  <c r="L55" i="7"/>
  <c r="O111" i="7"/>
  <c r="F96" i="7"/>
  <c r="B105" i="7"/>
  <c r="J101" i="7"/>
  <c r="K89" i="7"/>
  <c r="B106" i="7"/>
  <c r="M54" i="7"/>
  <c r="O58" i="7"/>
  <c r="H91" i="7"/>
  <c r="K111" i="7"/>
  <c r="J105" i="7"/>
  <c r="P88" i="7"/>
  <c r="B54" i="7"/>
  <c r="D108" i="7"/>
  <c r="C58" i="7"/>
  <c r="F104" i="7"/>
  <c r="K110" i="7"/>
  <c r="K84" i="7"/>
  <c r="F97" i="7"/>
  <c r="P76" i="7"/>
  <c r="G92" i="7"/>
  <c r="F68" i="7"/>
  <c r="I72" i="7"/>
  <c r="C102" i="7"/>
  <c r="M67" i="7"/>
  <c r="O79" i="7"/>
  <c r="H62" i="7"/>
  <c r="H77" i="7"/>
  <c r="H52" i="7"/>
  <c r="O74" i="7"/>
  <c r="J84" i="7"/>
  <c r="P81" i="7"/>
  <c r="H104" i="7"/>
  <c r="I58" i="7"/>
  <c r="D68" i="7"/>
  <c r="B88" i="7"/>
  <c r="C98" i="7"/>
  <c r="K53" i="7"/>
  <c r="P104" i="7"/>
  <c r="J67" i="7"/>
  <c r="I86" i="7"/>
  <c r="M107" i="7"/>
  <c r="M56" i="7"/>
  <c r="K76" i="7"/>
  <c r="E68" i="7"/>
  <c r="K51" i="7"/>
  <c r="M87" i="7"/>
  <c r="P112" i="7"/>
  <c r="E61" i="7"/>
  <c r="J50" i="7"/>
  <c r="D51" i="7"/>
  <c r="J104" i="7"/>
  <c r="M111" i="7"/>
  <c r="M51" i="7"/>
  <c r="E54" i="7"/>
  <c r="C100" i="7"/>
  <c r="F87" i="7"/>
  <c r="P108" i="7"/>
  <c r="D112" i="7"/>
  <c r="F81" i="7"/>
  <c r="H68" i="7"/>
  <c r="I65" i="7"/>
  <c r="E111" i="7"/>
  <c r="C55" i="7"/>
  <c r="F57" i="7"/>
  <c r="D59" i="7"/>
  <c r="N89" i="7"/>
  <c r="M85" i="7"/>
  <c r="M75" i="7"/>
  <c r="D52" i="7"/>
  <c r="E101" i="7"/>
  <c r="I75" i="7"/>
  <c r="F90" i="7"/>
  <c r="H85" i="7"/>
  <c r="I73" i="7"/>
  <c r="M61" i="7"/>
  <c r="M58" i="7"/>
  <c r="F66" i="7"/>
  <c r="K72" i="7"/>
  <c r="J53" i="7"/>
  <c r="N79" i="7"/>
  <c r="B76" i="7"/>
  <c r="K55" i="7"/>
  <c r="D75" i="7"/>
  <c r="E109" i="7"/>
  <c r="J102" i="7"/>
  <c r="C81" i="7"/>
  <c r="J112" i="7"/>
  <c r="G55" i="7"/>
  <c r="C84" i="7"/>
  <c r="B87" i="7"/>
  <c r="I63" i="7"/>
  <c r="B66" i="7"/>
  <c r="E79" i="7"/>
  <c r="M80" i="7"/>
  <c r="C64" i="7"/>
  <c r="P101" i="7"/>
  <c r="P73" i="7"/>
  <c r="H92" i="7"/>
  <c r="N102" i="7"/>
  <c r="P63" i="7"/>
  <c r="P102" i="7"/>
  <c r="C59" i="7"/>
  <c r="F62" i="7"/>
  <c r="B94" i="7"/>
  <c r="J72" i="7"/>
  <c r="P60" i="7"/>
  <c r="J73" i="7"/>
  <c r="H70" i="7"/>
  <c r="M74" i="7"/>
  <c r="B85" i="7"/>
  <c r="N90" i="7"/>
  <c r="K67" i="7"/>
  <c r="F103" i="7"/>
  <c r="H72" i="7"/>
  <c r="O71" i="7"/>
  <c r="O60" i="7"/>
  <c r="C105" i="7"/>
  <c r="H100" i="7"/>
  <c r="G111" i="7"/>
  <c r="P54" i="7"/>
  <c r="F50" i="7"/>
  <c r="F92" i="7"/>
  <c r="N72" i="7"/>
  <c r="C74" i="7"/>
  <c r="M55" i="7"/>
  <c r="F74" i="7"/>
  <c r="N112" i="7"/>
  <c r="H56" i="7"/>
  <c r="K54" i="7"/>
  <c r="D76" i="7"/>
  <c r="B57" i="7"/>
  <c r="N91" i="7"/>
  <c r="H110" i="7"/>
  <c r="G63" i="7"/>
  <c r="P103" i="7"/>
  <c r="B93" i="7"/>
  <c r="M112" i="7"/>
  <c r="D100" i="7"/>
  <c r="G95" i="7"/>
  <c r="C108" i="7"/>
  <c r="E99" i="7"/>
  <c r="J92" i="7"/>
  <c r="C83" i="7"/>
  <c r="N109" i="7"/>
  <c r="G54" i="7"/>
  <c r="P90" i="7"/>
  <c r="O50" i="7"/>
  <c r="C86" i="7"/>
  <c r="K82" i="7"/>
  <c r="K85" i="7"/>
  <c r="M83" i="7"/>
  <c r="C69" i="7"/>
  <c r="P72" i="7"/>
  <c r="H78" i="7"/>
  <c r="H80" i="7"/>
  <c r="O65" i="7"/>
  <c r="P86" i="7"/>
  <c r="J65" i="7"/>
  <c r="M82" i="7"/>
  <c r="M59" i="7"/>
  <c r="C65" i="7"/>
  <c r="B55" i="7"/>
  <c r="L112" i="7"/>
  <c r="I94" i="7"/>
  <c r="B97" i="7"/>
  <c r="C94" i="7"/>
  <c r="P98" i="7"/>
  <c r="P62" i="7"/>
  <c r="E93" i="7"/>
  <c r="K58" i="7"/>
  <c r="H97" i="7"/>
  <c r="B61" i="7"/>
  <c r="I81" i="7"/>
  <c r="G68" i="7"/>
  <c r="N88" i="7"/>
  <c r="H86" i="7"/>
  <c r="G76" i="7"/>
  <c r="N105" i="7"/>
  <c r="B90" i="7"/>
  <c r="G80" i="7"/>
  <c r="O62" i="7"/>
  <c r="C89" i="7"/>
  <c r="D85" i="7"/>
  <c r="J82" i="7"/>
  <c r="J103" i="7"/>
  <c r="J97" i="7"/>
  <c r="E105" i="7"/>
  <c r="K70" i="7"/>
  <c r="E52" i="7"/>
  <c r="B112" i="7"/>
  <c r="E73" i="7"/>
  <c r="F78" i="7"/>
  <c r="P50" i="7"/>
  <c r="E74" i="7"/>
  <c r="I85" i="7"/>
  <c r="P99" i="7"/>
  <c r="B80" i="7"/>
  <c r="C112" i="7"/>
  <c r="C76" i="7"/>
  <c r="E110" i="7"/>
  <c r="E102" i="7"/>
  <c r="I89" i="7"/>
  <c r="D106" i="7"/>
  <c r="O56" i="7"/>
  <c r="N66" i="7"/>
  <c r="F83" i="7"/>
  <c r="I93" i="7"/>
  <c r="B50" i="7"/>
  <c r="N69" i="7"/>
  <c r="H51" i="7"/>
  <c r="H57" i="7"/>
  <c r="E92" i="7"/>
  <c r="N61" i="7"/>
  <c r="N71" i="7"/>
  <c r="I110" i="7"/>
  <c r="G78" i="7"/>
  <c r="P93" i="7"/>
  <c r="P106" i="7"/>
  <c r="H71" i="7"/>
  <c r="O91" i="7"/>
  <c r="I88" i="7"/>
  <c r="M63" i="7"/>
  <c r="G67" i="7"/>
  <c r="N104" i="7"/>
  <c r="E55" i="7"/>
  <c r="H89" i="7"/>
  <c r="J75" i="7"/>
  <c r="I76" i="7"/>
  <c r="B95" i="7"/>
  <c r="I96" i="7"/>
  <c r="I67" i="7"/>
  <c r="N92" i="7"/>
  <c r="D91" i="7"/>
  <c r="J89" i="7"/>
  <c r="B74" i="7"/>
  <c r="E82" i="7"/>
  <c r="G74" i="7"/>
  <c r="I112" i="7"/>
  <c r="I92" i="7"/>
  <c r="F99" i="7"/>
  <c r="D94" i="7"/>
  <c r="M84" i="7"/>
  <c r="B96" i="7"/>
  <c r="K94" i="7"/>
  <c r="J98" i="7"/>
  <c r="I70" i="7"/>
  <c r="I95" i="7"/>
  <c r="H102" i="7"/>
  <c r="H79" i="7"/>
  <c r="D60" i="7"/>
  <c r="B98" i="7"/>
  <c r="E88" i="7"/>
  <c r="K62" i="7"/>
  <c r="M100" i="7"/>
  <c r="B108" i="7"/>
  <c r="E96" i="7"/>
  <c r="N55" i="7"/>
  <c r="G90" i="7"/>
  <c r="O97" i="7"/>
  <c r="I71" i="7"/>
  <c r="E106" i="7"/>
  <c r="C99" i="7"/>
  <c r="I57" i="7"/>
  <c r="G59" i="7"/>
  <c r="G112" i="7"/>
  <c r="M72" i="7"/>
  <c r="N58" i="7"/>
  <c r="G105" i="7"/>
  <c r="M66" i="7"/>
  <c r="B72" i="7"/>
  <c r="D61" i="7"/>
  <c r="D77" i="7"/>
  <c r="J108" i="7"/>
  <c r="J57" i="7"/>
  <c r="G96" i="7"/>
  <c r="O69" i="7"/>
  <c r="O51" i="7"/>
  <c r="E66" i="7"/>
  <c r="F85" i="7"/>
  <c r="J88" i="7"/>
  <c r="N77" i="7"/>
  <c r="I80" i="7"/>
  <c r="N93" i="7"/>
  <c r="F107" i="7"/>
  <c r="E91" i="7"/>
  <c r="D89" i="7"/>
  <c r="D87" i="7"/>
  <c r="B65" i="7"/>
  <c r="E77" i="7"/>
  <c r="F106" i="7"/>
  <c r="M104" i="7"/>
  <c r="O88" i="7"/>
  <c r="D62" i="7"/>
  <c r="O84" i="7"/>
  <c r="P97" i="7"/>
  <c r="E75" i="7"/>
  <c r="J83" i="7"/>
  <c r="J91" i="7"/>
  <c r="N70" i="7"/>
  <c r="J95" i="7"/>
  <c r="C101" i="7"/>
  <c r="E51" i="7"/>
  <c r="K101" i="7"/>
  <c r="I55" i="7"/>
  <c r="N86" i="7"/>
  <c r="N98" i="7"/>
  <c r="D105" i="7"/>
  <c r="D54" i="7"/>
  <c r="M57" i="7"/>
  <c r="C104" i="7"/>
  <c r="F86" i="7"/>
  <c r="L50" i="7"/>
  <c r="B73" i="7"/>
  <c r="G51" i="7"/>
  <c r="G84" i="7"/>
  <c r="O107" i="7"/>
  <c r="E50" i="7"/>
  <c r="F60" i="7"/>
  <c r="F109" i="7"/>
  <c r="E64" i="7"/>
  <c r="O59" i="7"/>
  <c r="K86" i="7"/>
  <c r="N84" i="7"/>
  <c r="F58" i="7"/>
  <c r="P70" i="7"/>
  <c r="G101" i="7"/>
  <c r="F55" i="7"/>
  <c r="N85" i="7"/>
  <c r="N97" i="7"/>
  <c r="M65" i="7"/>
  <c r="M79" i="7"/>
  <c r="N82" i="7"/>
  <c r="C97" i="7"/>
  <c r="C90" i="7"/>
  <c r="D93" i="7"/>
  <c r="D63" i="7"/>
  <c r="D55" i="7"/>
  <c r="K106" i="7"/>
  <c r="F67" i="7"/>
  <c r="J61" i="7"/>
  <c r="C106" i="7"/>
  <c r="O85" i="7"/>
  <c r="H69" i="7"/>
  <c r="N111" i="7"/>
  <c r="N63" i="7"/>
  <c r="I64" i="7"/>
  <c r="M86" i="7"/>
  <c r="G108" i="7"/>
  <c r="G65" i="7"/>
  <c r="K83" i="7"/>
  <c r="C71" i="7"/>
  <c r="E86" i="7"/>
  <c r="I99" i="7"/>
  <c r="C54" i="7"/>
  <c r="O110" i="7"/>
  <c r="G107" i="7"/>
  <c r="J81" i="7"/>
  <c r="P82" i="7"/>
  <c r="K60" i="7"/>
  <c r="L53"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<sst xmlns="http://schemas.openxmlformats.org/spreadsheetml/2006/main" count="4397" uniqueCount="812">
  <si>
    <t>PUBLIE LE</t>
  </si>
  <si>
    <t>REF</t>
  </si>
  <si>
    <t>Avis Technique</t>
  </si>
  <si>
    <t>fibres de chanvre, de lin et de coton</t>
  </si>
  <si>
    <t>BUITEX INDUSTRIE
(FR)</t>
  </si>
  <si>
    <t>SOPREMA SAS 
(FR)</t>
  </si>
  <si>
    <t>Panneaux ou rouleaux</t>
  </si>
  <si>
    <t>OUATTITUDE SAS
(FR)</t>
  </si>
  <si>
    <t>fibres de cellulose</t>
  </si>
  <si>
    <t>Vrac</t>
  </si>
  <si>
    <t>RMT ISOLATION S.L. 
(ES)</t>
  </si>
  <si>
    <t>ISOPARTNER
(FR)</t>
  </si>
  <si>
    <t>20/16-374_V2-E1</t>
  </si>
  <si>
    <t>ISOTEXTIL</t>
  </si>
  <si>
    <t>20/16-374_V2</t>
  </si>
  <si>
    <t>ISOPROC
(BE)</t>
  </si>
  <si>
    <t>SEMI SARL
(FR)</t>
  </si>
  <si>
    <t>IGLOO France CELLULOSE
(FR)</t>
  </si>
  <si>
    <t>20/13-299_V2</t>
  </si>
  <si>
    <t>20/15-361_V3</t>
  </si>
  <si>
    <t>20/18-411_V2</t>
  </si>
  <si>
    <t>CELLAOUATE SAS
(FR)</t>
  </si>
  <si>
    <t>ISOCELL
(FR)</t>
  </si>
  <si>
    <t>20/13-289_V3</t>
  </si>
  <si>
    <t xml:space="preserve">Thermofloc F </t>
  </si>
  <si>
    <t>Peter Seppele Gesellschaft m.b.H.
(AT)</t>
  </si>
  <si>
    <t>fibres de bois</t>
  </si>
  <si>
    <t>NOVIDEM</t>
  </si>
  <si>
    <t>IDEM
(FR)</t>
  </si>
  <si>
    <t>20/17-404_V2</t>
  </si>
  <si>
    <t>fibres de cellulose de carton</t>
  </si>
  <si>
    <t>20/20-467_V1</t>
  </si>
  <si>
    <t>STEICO SE
(FR)</t>
  </si>
  <si>
    <t>fibres de cellulose de papier journal recyclé</t>
  </si>
  <si>
    <t>ISONAT
(FR)</t>
  </si>
  <si>
    <t>Coopérative Cavac
(FR)</t>
  </si>
  <si>
    <t>Cavac Biomatériaux
(FR)</t>
  </si>
  <si>
    <t>20/14-330_V1</t>
  </si>
  <si>
    <t>Hauteur maxi façade</t>
  </si>
  <si>
    <t>Code du Travail (hors IGH)</t>
  </si>
  <si>
    <t>ERP</t>
  </si>
  <si>
    <t>Hygrométrie des locaux</t>
  </si>
  <si>
    <t>Locaux climatisés ou raffraichis</t>
  </si>
  <si>
    <t>Habitat de famille max</t>
  </si>
  <si>
    <t>Climat max</t>
  </si>
  <si>
    <r>
      <t>SANS</t>
    </r>
    <r>
      <rPr>
        <vertAlign val="superscript"/>
        <sz val="11"/>
        <rFont val="Calibri"/>
        <family val="2"/>
      </rPr>
      <t>(1)</t>
    </r>
  </si>
  <si>
    <t>B-s2,d0</t>
  </si>
  <si>
    <t>NPD</t>
  </si>
  <si>
    <t>Ce procédé n’est pas destiné à rester apparent.
Le procédé permet de satisfaire les exigences en vigueur. En particulier, il y a lieu pour l’entreprise de pose de :
 S’assurer auprès du Maitre d’Ouvrage de la conformité des installations électriques avant la pose de l’isolant,
 Respecter les prescriptions prévues au Dossier Technique et dans le NF DTU 24.1 sur la distance minimale vis-à-vis des conduits de fumée.
La conception de l’ouvrage intégrant le procédé doit respecter les exigences de la réglementation incendie relative aux bâtiments d’habitation, relevant du code du travail et aux ERP. Le produit Isocell
F, Trendisol F, Dobry-Ekovilla F, France Cellulose F a une classe de comportement en réaction au feu B-s2,d0 (cf. Annexe D1 - Tableau D1).</t>
  </si>
  <si>
    <t>E</t>
  </si>
  <si>
    <t>C-s2,d0</t>
  </si>
  <si>
    <t>Ce procédé n’est pas destiné à rester apparent.
Le procédé permet de satisfaire les exigences en vigueur. En particulier, il y a lieu pour l’entreprise de pose de :
 S’assurer auprès du Maitre d’Ouvrage de la conformité des installations électriques avant la pose de l’isolant,
 Respecter les prescriptions prévues au Dossier Technique et dans la norme NF DTU 24.1 sur la distance minimale vis-à-vis des conduits de fumée.
La conception de l’ouvrage intégrant le procédé doit respecter les exigences de la réglementation incendie relatif aux bâtiments d’habitation, du code du travail et des ERP.
Le produit Thermofloc F a une Euroclasse E.</t>
  </si>
  <si>
    <t>OUI</t>
  </si>
  <si>
    <r>
      <t xml:space="preserve">Conductivité thermique : </t>
    </r>
    <r>
      <rPr>
        <b/>
        <sz val="11"/>
        <rFont val="Symbol"/>
        <family val="1"/>
        <charset val="2"/>
      </rPr>
      <t>l</t>
    </r>
    <r>
      <rPr>
        <b/>
        <sz val="11"/>
        <rFont val="Calibri"/>
        <family val="2"/>
        <scheme val="minor"/>
      </rPr>
      <t xml:space="preserve"> [W/(m.K)]</t>
    </r>
  </si>
  <si>
    <t>0,036 et 0,038</t>
  </si>
  <si>
    <t>0,039 et 0,041</t>
  </si>
  <si>
    <t>0,040 et 0,042</t>
  </si>
  <si>
    <t>0,039 à 0,041</t>
  </si>
  <si>
    <t>TC/TNC
dans le domaine d'emploi visé</t>
  </si>
  <si>
    <t>SYBOIS MUR</t>
  </si>
  <si>
    <t>20/15/343_V1</t>
  </si>
  <si>
    <t>SYbois SARL</t>
  </si>
  <si>
    <t>20/21-488_V1-E1</t>
  </si>
  <si>
    <t>Saint-Gobain ISOVER</t>
  </si>
  <si>
    <t>20/19-432_V2</t>
  </si>
  <si>
    <t>20/20-456_V2</t>
  </si>
  <si>
    <t>20/17-401_V4</t>
  </si>
  <si>
    <t>KNAUF SAS</t>
  </si>
  <si>
    <t>20/17-401_V4-E2</t>
  </si>
  <si>
    <t>20/17-401_V4-E1</t>
  </si>
  <si>
    <t>20/20-468_V2</t>
  </si>
  <si>
    <t>20/19-441_V2</t>
  </si>
  <si>
    <t>20/20-457_V2</t>
  </si>
  <si>
    <t>INDICE</t>
  </si>
  <si>
    <t>DATE</t>
  </si>
  <si>
    <t>OBSERVATION</t>
  </si>
  <si>
    <t>SD</t>
  </si>
  <si>
    <t>DL</t>
  </si>
  <si>
    <r>
      <rPr>
        <u/>
        <sz val="11"/>
        <color theme="1"/>
        <rFont val="Calibri"/>
        <family val="2"/>
        <scheme val="minor"/>
      </rPr>
      <t>• Ajout de :</t>
    </r>
    <r>
      <rPr>
        <sz val="11"/>
        <color theme="1"/>
        <rFont val="Calibri"/>
        <family val="2"/>
        <scheme val="minor"/>
      </rPr>
      <t xml:space="preserve">
      - AT 20/15-343_V1 SYBOIS MUR</t>
    </r>
  </si>
  <si>
    <r>
      <rPr>
        <u/>
        <sz val="11"/>
        <rFont val="Calibri"/>
        <family val="2"/>
        <scheme val="minor"/>
      </rPr>
      <t>• Supression (du fait d'une fin de durée de validité à) de :</t>
    </r>
    <r>
      <rPr>
        <sz val="11"/>
        <rFont val="Calibri"/>
        <family val="2"/>
        <scheme val="minor"/>
      </rPr>
      <t xml:space="preserve">
   - de DTA 20/16-374 NITA-COTON FRP, INNOCOTON, COTON SOLIDAIRE, DOMOSANIX, NITA COTTON
   - de AT 20/16-385 METISSE FLOCON – COTON PRO OUATE
   - de AT 20/16-392_V1-E1 PAVATEXTIL P/R
   - de AT 20/16-392_V1 Métisse RT - Coton Pro P/R
   - de AT 20/17-398_V1 COTONWOOL® - ISOTOP COTON®
   - de AT 20/17-406_V1 ECOVILLA MUR
   - de ATEX de cas a 2721_V1 FBT PR
   - de ATEX de cas a 2722_V1 FBT PR
• </t>
    </r>
    <r>
      <rPr>
        <u/>
        <sz val="11"/>
        <rFont val="Calibri"/>
        <family val="2"/>
        <scheme val="minor"/>
      </rPr>
      <t>Prorogation de :</t>
    </r>
    <r>
      <rPr>
        <sz val="11"/>
        <rFont val="Calibri"/>
        <family val="2"/>
        <scheme val="minor"/>
      </rPr>
      <t xml:space="preserve">
   - de AT 20/16-393 par AT 20/16-393*01Mod
• </t>
    </r>
    <r>
      <rPr>
        <u/>
        <sz val="11"/>
        <rFont val="Calibri"/>
        <family val="2"/>
        <scheme val="minor"/>
      </rPr>
      <t>Supression et remplacement   :</t>
    </r>
    <r>
      <rPr>
        <sz val="11"/>
        <rFont val="Calibri"/>
        <family val="2"/>
        <scheme val="minor"/>
      </rPr>
      <t xml:space="preserve">
   - de AT 20/17-401_V3 par AT 20/17-401_V4 UniverCell® +
   - de AT 20/17-401_V3-E1 par AT 20/17-401_V4-E1 Therméo ouate de cellulose, ThermaCell, SopraCel
   - de AT 20/17-401_V3-E2 par AT 20/17-401_V4-E2 PAVAFLOC, PAVACELL, VALOCELL, DOUCELL
   - de AT 20/19-432_V1 par AT 20/19-432_V2 ISONAT FLEX
   - de AT 20/19-439_V1 par AT 20/19-439_V3 COTONWOOL FLEX 25
   - de AT 20/19-440_V1 par AT 20/19-440_V2 COTONWOOL FLEX 25
   - de AT 20/19-441_V1 par AT 20/19-441_V2 Ouattitude
   - de AT 20/20-456_V1 par AT 20/20-456_V2 Thermofloc F 
   - de AT 20/20-457_V1 par AT 20/20-457_V2 Thermofloc F 
   - de AT 20/19-440_V1 par AT 20/19-440_V2 Ouattitude
   - de DTA 20/20-468_V1 par DTA 20/20-468_V2 STEICOflex</t>
    </r>
  </si>
  <si>
    <t>F</t>
  </si>
  <si>
    <t>Coton Chanvre Lin Jute</t>
  </si>
  <si>
    <t>Ce produit n'est pas destiné à rester apparent.
Le produit permet de satisfaire les exigences en vigueur. En particulier, il y a lieu pour l'entreprise de pose de :
 S'assurer auprès du Maître d'Ouvrage de la conformité des installations électriques avant la pose de l'isolant ;
 Vérifier la conformité des dispositions relatives aux distances de sécurité entre le conduit et l'élément combustible le plus proche conformément à la norme NF DTU 24.1 et à l'e-cahier du CSTB 3816 de juillet 2020, et pour les foyers ouverts ou fermés les dispositions de la norme NF DTU 24.2 P1.
La conception de l'ouvrage intégrant le procédé doit respecter les exigences de la réglementation sécurité incendie relative aux bâtiments d'habitation, relevant du code de travail et aux ERP.
Le produit Végétal est d'Euroclasse F pour la réaction au feu. De ce fait, la présence d'un espace ou d'une lame d'air entre l'isolant et le parement intérieur est interdite dans les ERP.
Le produit ne doit être en aucun cas exposé à une source de chaleur intense (soudure, flamme, étincelle).
Canalisations électriques
L'applicateur doit s'assurer que les canalisations électriques posées dans les vides de construction sont placées sous conduit non-propagateur de la flamme (P).
Se référer à la norme NF C 15 100 (Installations à basse tension et équipements).
Éléments dégageant de la chaleur
L'isolant ne doit jamais être mis au contact direct des dispositifs d'éclairage encastrés ou d'autre élément dégageant de la chaleur.</t>
  </si>
  <si>
    <t>Ce procédé n’est pas destiné à rester apparent.
 Le procédé permet de satisfaire les exigences en vigueur. Il y a lieu de vérifier la conformité :
- Des installations électriques,
- Des dispositions relatives aux distances de sécurité entre le conduit et l’élément combustible le plus proche conformément
au DTU 24.1 et pour les foyers ouverts ou fermés les dispositions du DTU 24.2 P1.
La conception de l’ouvrage intégrant le procédé doit respecter les exigences de la réglementation sécurité incendie relative aux
bâtiments d’habitation, relevant du code de travail et aux ERP.
Les produits STEICOflex F 036 et STEICOflex F 038 ont une Euroclasse E.</t>
  </si>
  <si>
    <t>COTON-FRP, NITA-COTON-FRP, INNOCOTON, COTON SOLIDAIRE,
DOMOSANIX, NITA-COTTON</t>
  </si>
  <si>
    <t>Dispositions générales
 Ce procédé n’est pas destiné à rester apparent.
 Le procédé permet de satisfaire les exigences en vigueur. Il y a lieu de vérifier la conformité :
- Des installations électriques,
- Des dispositions relatives aux distances de sécurité entre le conduit et l’élément combustible le plus proche conformément au DTU 24.1 et pour les foyers ouverts ou fermés les dispositions du DTU 24.2 P1.
La conception de l’ouvrage intégrant le procédé doit respecter les exigences de la réglementation sécurité incendie relative aux bâtiments d’habitation, relevant du code de travail et aux ERP.
Dans le cas des ERP, le procédé ne peut pas être mis en oeuvre en présence d’une lame d’air entre l’isolant et le parement intérieur.</t>
  </si>
  <si>
    <t>0,038 
0,036</t>
  </si>
  <si>
    <t>Ce produit n'est pas destiné à rester apparent.
Il y a lieu pour l'entreprise de pose de :
 S'assurer auprès du Maître d'Ouvrage de la conformité des installations électriques avant la pose de l'isolant ;
 Vérifier la conformité des dispositions relatives aux distances de sécurité entre les conduits de fumée et les éléments combustibles les plus proches conformément à la norme NF DTU 24.1 et à l'e-cahier du CSTB 3816 de juillet 2020.
Pour les foyers ouverts ou fermés les dispositions de la norme NF DTU 24.2 P1 s'appliquent.
La conception de l'ouvrage intégrant le procédé doit respecter les exigences de la réglementation sécurité incendie relative aux bâtiments d'habitation, relevant du code de travail et aux ERP.
Le produit est d'Euroclasse E pour la réaction au feu.
Le produit ne doit être en aucun cas exposé à une source de chaleur intense (soudure, flamme, étincelle).
Conduits de fumée
La norme NF DTU 24.1 et l'e-cahier du CSTB 3816 prévoient des dispositions relatives à la sécurité incendie qui dépend de la nature du conduit de fumée, de sa classe de température et de la résistance thermique de la paroi du conduit. Il convient de respecter en tous points ces dispositions.
Canalisations électriques
L'applicateur doit s'assurer que les canalisations électriques posées dans les vides de construction sont placées sous conduit non-propagateur de la flamme (P). Se référer à la norme NF C 15 100 (Installations à basse tension et équipements).
Éléments dégageant de la chaleur
 Spots encastrés et sources ponctuelles de chaleur : la présence de spots encastrés peut induire un risque d'échauffement local non maîtrisé. Il convient de respecter les dispositions prévues au Dossier Technique en matière de protection de ces spots ;
 En rénovation les DPM prévoient à qui incombe la responsabilité de la dépose des éventuels spots présents et la remise en état du plancher support. Il convient de reboucher les trous et remettre en état le support une fois les spots enlevés.</t>
  </si>
  <si>
    <t>0,037 à 0,038</t>
  </si>
  <si>
    <t>Dispositions générales
Ce procédé n’est pas destiné à rester apparent.
Le procédé permet de satisfaire les exigences en vigueur. En particulier, le Maître d’Ouvrage doit fournir à l’entreprise de pose les éléments de preuve de la conformité :
 Des installations électriques,
 Des dispositions relatives aux distances de sécurité entre le conduit et l’élément combustible le plus proche conformément aux DTU 24.2.1, 24.2.2 et 24.2.3.
Dispositions relatives aux bâtiments d’habitation
Les parements intérieurs doivent répondre aux critères du « Guide de l’isolation par l’intérieur des bâtiments d’habitation du point de vue des risques en cas d’incendie » (Cahier CSTB 3231), et être posés conformément aux DTU et Avis Techniques en vigueur.
Dispositions applicables aux bâtiments relevant du code de travail
Dans le cas des bâtiments dont le plancher bas du dernier niveau est situé à plus de 8 mètres du sol, se référer au e-Cahier CSTB 3231 « Guide de l’isolation par l’intérieur des bâtiments d’habitation du point de vue des risques en cas d’incendie » (juin 2000).
Dispositions relatives aux établissements recevant du public
Dans le cas particulier des ERP, se reporter au guide d’emploi des isolants combustibles dans les ERP (annexe à l’arrêté publié au J.O. du 28 juillet 2007). En particulier :
 Le procédé ne peut pas être mis en oeuvre en présence d’une lame d’air entre l’isolant et le parement intérieur,
 Recoupement de l’isolant et de toute lame d’air à son contact.
En toiture, les mailles de surface d’application sont limitées à 300 m² en sous-face de toiture.</t>
  </si>
  <si>
    <r>
      <rPr>
        <i/>
        <sz val="9"/>
        <rFont val="Calibri"/>
        <family val="2"/>
      </rPr>
      <t>Dispositions générales</t>
    </r>
    <r>
      <rPr>
        <sz val="9"/>
        <rFont val="Calibri"/>
        <family val="2"/>
      </rPr>
      <t xml:space="preserve">
Ce procédé n’est pas destiné à rester apparent.
Le procédé permet de satisfaire les exigences en vigueur. En particulier, le Maître d’Ouvrage doit fournir à l’entreprise de pose les éléments de preuve de la conformité :
 Des installations électriques,
 Des dispositions relatives aux distances de sécurité entre le conduit et l’élément combustible le plus proche conformément aux DTU 24.2.1, 24.2.2 et 24.2.3.
</t>
    </r>
    <r>
      <rPr>
        <i/>
        <u/>
        <sz val="9"/>
        <rFont val="Calibri"/>
        <family val="2"/>
      </rPr>
      <t xml:space="preserve">Dispositions relatives aux bâtiments d’habitation : </t>
    </r>
    <r>
      <rPr>
        <sz val="9"/>
        <rFont val="Calibri"/>
        <family val="2"/>
      </rPr>
      <t xml:space="preserve">Les parements intérieurs doivent répondre aux critères du « Guide de l’isolation par l’intérieur des bâtiments d’habitation du point de vue des risques en cas d’incendie » (Cahier CSTB 3231) – paragraphe 5.2 notamment, et être posés conformément aux DTU et Avis Techniques en vigueur.
</t>
    </r>
    <r>
      <rPr>
        <i/>
        <u/>
        <sz val="9"/>
        <rFont val="Calibri"/>
        <family val="2"/>
      </rPr>
      <t xml:space="preserve">Dispositions applicables aux bâtiments relevant du code de travail : </t>
    </r>
    <r>
      <rPr>
        <sz val="9"/>
        <rFont val="Calibri"/>
        <family val="2"/>
      </rPr>
      <t xml:space="preserve">Dans le cas des bâtiments dont le plancher bas du dernier niveau est situé à plus de 8 mètres du sol, se référer au e-Cahier CSTB 3231 « Guide de l’isolation par l’intérieur des bâtiments d’habitation du point de vue des risques en cas d’incendie » (juin 2000).
</t>
    </r>
    <r>
      <rPr>
        <i/>
        <u/>
        <sz val="9"/>
        <rFont val="Calibri"/>
        <family val="2"/>
      </rPr>
      <t>Dispositions relatives aux établissements recevant du public :</t>
    </r>
    <r>
      <rPr>
        <i/>
        <sz val="9"/>
        <rFont val="Calibri"/>
        <family val="2"/>
      </rPr>
      <t xml:space="preserve"> </t>
    </r>
    <r>
      <rPr>
        <sz val="9"/>
        <rFont val="Calibri"/>
        <family val="2"/>
      </rPr>
      <t>Dans le cas particulier des ERP, se reporter au guide d’emploi des isolants combustibles dans les ERP (annexe à l’arrêté publié au J.O. du 28 juillet2007). En particulier :
 Le procédé ne peut pas être mis en oeuvre en présence d’une lame d’air entre l’isolant et le parement intérieur,
 Les dispositions concernant le recoupement des isolants et la mise en place d’un écran thermique protecteur, décrites en annexe I et II de cet arrêté, doivent être respectées. En mur, un recoupement doit notamment être réalisé tous les 20 m au maximum.</t>
    </r>
  </si>
  <si>
    <t>Dispositions générales
Ce procédé n’est pas destiné à rester apparent.
Le procédé permet de satisfaire les exigences en vigueur. En particulier, il y a lieu pour l’entreprise de pose de :
 S’assurer auprès du Maitre d’Ouvrage de la conformité des installations électriques avant la pose de l’isolant,
 Respecter les prescriptions prévues au Dossier Technique et dans le CPT 3693_V2 sur :
- La protection des spots encastrés dans le plafond ;
- La distance minimale vis-à-vis des conduits de fumée.
 La conception de l’ouvrage intégrant le procédé doit respecter les exigences de la réglementation incendie relatives : aux bâtiments d’habitation, code du travail et ERP lorsqu’ils sont visés dans le domaine d’emploi.</t>
  </si>
  <si>
    <t>EB</t>
  </si>
  <si>
    <t>Ce procédé n'est pas destiné à rester apparent.
Le procédé permet de satisfaire les exigences en vigueur. En particulier, il y a lieu, pour l'entreprise de pose, de :
 S'assurer auprès du Maître d'Ouvrage de la conformité des installations électriques avant la pose de l'isolant ;
 Vérifier la conformité des dispositions relatives aux distances de sécurité entre le conduit et l'élément combustible le plus proche conformément à la norme NF DTU 24.1 et de l'e-cahier du CSTB 3816 de juillet 2020, et pour les foyers ouverts ou fermés les dispositions de la norme NF DTU 24.2 P1.
La conception de l'ouvrage intégrant le procédé doit respecter les exigences de la réglementation sécurité incendie relative aux bâtiments d'habitation, relevant du code de travail et aux ERP.
Les produits « ISONAT FLEX » ont une Euroclasse F pour la réaction au feu. De ce fait, la présence d'un espace ou d'une lame d'air entre l'isolant et le parement intérieur est interdite dans les ERP.
Les produits ne doivent, en aucun cas, être exposés à une source de chaleur intense (soudure, flamme, étincelle).
Canalisations électriques
L'applicateur doit s'assurer que les canalisations électriques posées dans les vides de construction sont placées sous conduit non-propagateur de la flamme (P).
Se référer à la norme NF C 15 100 (Installations à basse tension et équipements).
Éléments dégageant de la chaleur
L'isolant ne doit jamais être mis au contact direct des dispositifs d'éclairage encastrés ou d'autre élément dégageant de la chaleur.</t>
  </si>
  <si>
    <t>Ce produit n'est pas destiné à rester apparent.
Il y a lieu, pour l'entreprise de pose, de :
 S'assurer auprès du Maître d'Ouvrage de la conformité des installations électriques avant la pose de l'isolant ;
 Vérifier la conformité des dispositions relatives aux distances de sécurité entre les conduits de fumée et les éléments combustibles les plus proches conformément à la norme NF DTU 24.1 et à l'e-cahier du CSTB 3816 de juillet 2020. Pour les foyers ouverts ou fermés les dispositions de la norme NF DTU 24.2 P1 s'appliquent.
La conception de l'ouvrage intégrant le procédé doit respecter les exigences de la réglementation sécurité incendie relative aux bâtiments d'habitation, relevant du code de travail et aux ERP.
Le produit est d'Euroclasse E pour la réaction au feu.
Le produit ne doit être en aucun cas exposé à une source de chaleur intense (soudure, flamme, étincelle).
Canalisations électriques
L'applicateur doit s'assurer que les canalisations électriques posées dans les vides de construction sont placées sous conduit non-propagateur de la flamme (P).
Se référer à la norme NF C 15 100 (Installations à basse tension et équipements).
Éléments dégageant de la chaleur
L'isolant ne doit jamais être mis au contact direct des dispositifs d'éclairage encastrés ou d'autre élément dégageant de la chaleur.</t>
  </si>
  <si>
    <t>Ce procédé n’est pas destiné à rester apparent.
Le procédé permet de satisfaire les exigences en vigueur. En particulier, il y a lieu pour l’entreprise de pose de :
 Le maître d'ouvrage doit faire vérifier par une entreprise qualifiée la conformité des installations électriques avant la pose de l’isolant,
Respecter les prescriptions prévues au Dossier Technique, dans la norme NF DTU 24.1 et dans le Cahier du CSTB 3816 sur la distance minimale vis-à-vis des conduits de fumée.
La conception de l’ouvrage intégrant le procédé doit respecter les exigences de la réglementation incendie relatif aux bâtiments d’habitation, du code du travail et des ERP.
Le produit Thermofloc F a une Euroclasse E.</t>
  </si>
  <si>
    <t>Ce procédé n’est pas destiné à rester apparent.
Le procédé permet de satisfaire les exigences en vigueur. Il y a lieu de vérifier la conformité :
 Des installations électriques ;
 Des dispositions relatives aux distances de sécurité entre le conduit et l’élément combustible le plus proche conformément au NF DTU 24.1 et à l’e-cahier du CSTB 3816 et pour les foyers ouverts ou fermés les dispositions du NF DTU 24.2 P1.
La conception de l’ouvrage intégrant le procédé doit respecter les exigences de la réglementation sécurité incendie relative aux bâtiments d’habitation, relevant du code de travail et aux ERP.
Dans le cas de l’habitat se reporter au Guide Technique « Guide de l’isolation par l’intérieur des bâtiments d’habitation du point de vue des risques en cas d’incendie » de janvier 2016.
Les produits « PAVAFLEX® CONFORT » et « PAVAFLEX® CONFORT 36 » ont une Euroclasse E.</t>
  </si>
  <si>
    <t>ouate de cellulose</t>
  </si>
  <si>
    <t>Ce procédé n’est pas destiné à rester apparent.
Le procédé permet de satisfaire les exigences en vigueur. En particulier, il y a lieu pour l’entreprise de pose de :
 S’assurer auprès du Maitre d’Ouvrage de la conformité des installations électriques avant la pose de l’isolant,
 Respecter les prescriptions prévues au Dossier Technique et dans la norme NF DTU 24.1 sur la distance minimale vis-à-vis des conduits de fumée.
La conception de l’ouvrage intégrant le procédé doit respecter les exigences de la réglementation incendie relative aux bâtiments d’habitation, relevant du code du travail et aux ERP. Le produit iQ3, iQ3 CELLULOSE, CELLULOSE iQ3 a une classe de comportement en réaction au feu B-s2,d0 (cf. annexe D1 - Tableau D1).</t>
  </si>
  <si>
    <t>Dispositions générales
Ce procédé n’est pas destiné à rester apparent.
Le procédé permet de satisfaire les exigences dans les conditions précisées dans les Appréciations de laboratoire de résistance au feu citées en §B du DTED. En particulier, il y a lieu pour l’entreprise de pose de :
 S’assurer auprès du Maître d’Ouvrage de la conformité des installations électriques avant la pose de l’isolant,
 Respecter les prescriptions prévues au Dossier Technique sur la distance minimale vis-à-vis des conduits de fumée.
La conception de l’ouvrage intégrant le procédé doit respecter les exigences de la réglementation sécurité incendie relative aux bâtiments d’habitation, relevant du code de travail et aux ERP lorsqu’ils sont visés dans le domaine d’emploi.</t>
  </si>
  <si>
    <t>Béton de chanvre</t>
  </si>
  <si>
    <t>APPLICATION EN ENVELOPPE VERTICALE</t>
  </si>
  <si>
    <t>APPLICATION EN ENVELOPPE HORIZONTALE OU INCLINEE (RAMPANT)</t>
  </si>
  <si>
    <t>Colonne1</t>
  </si>
  <si>
    <t>MATIERE</t>
  </si>
  <si>
    <t>SYNTHESE PROCEDE</t>
  </si>
  <si>
    <t>DOMAINE D'EMPLOI VISE PAR L'EVALUATION (EXTRAIT)</t>
  </si>
  <si>
    <t>EVALUATION TECHNIQUE</t>
  </si>
  <si>
    <t>EXAMINE PAR LE GS/COMEX LE</t>
  </si>
  <si>
    <t>VALIDITE</t>
  </si>
  <si>
    <t>TITULAIRE DE L'EVALUATION</t>
  </si>
  <si>
    <t xml:space="preserve"> -&gt; AT/DTA : Sur liste verte C2p (OUI/NON)
-&gt; ATex (Avis favorable / Avis défavorable)
-&gt; Autre : SO</t>
  </si>
  <si>
    <t>OBSERVATIONS SUR EVALUATION TECHNIQUE</t>
  </si>
  <si>
    <t>Avis technique</t>
  </si>
  <si>
    <t>Document d'Application Technique (DTA)</t>
  </si>
  <si>
    <t>Ancienne version</t>
  </si>
  <si>
    <t>20/13-289_V4</t>
  </si>
  <si>
    <t>-</t>
  </si>
  <si>
    <t>Réaction au feu3</t>
  </si>
  <si>
    <t>I</t>
  </si>
  <si>
    <t>II</t>
  </si>
  <si>
    <t>III</t>
  </si>
  <si>
    <t>IV</t>
  </si>
  <si>
    <t>ZONE SISMIQUE MAX POUR SUPPORT BOIS VISE PAR CATEGORIE DE BATIMENT
(1 à 4)</t>
  </si>
  <si>
    <t>20/13-299_V3</t>
  </si>
  <si>
    <t>20/14-329_V2</t>
  </si>
  <si>
    <t>20/14-330_V2</t>
  </si>
  <si>
    <t>Selon AT / DTA de la ouate de cellulose visé</t>
  </si>
  <si>
    <t>20/15-361_V4</t>
  </si>
  <si>
    <t>20/16-374_V1</t>
  </si>
  <si>
    <t>20/15-361_V4-E1</t>
  </si>
  <si>
    <t>20/16-374_V1-E1</t>
  </si>
  <si>
    <t>20/17-401_V3</t>
  </si>
  <si>
    <t>20/17-404_V3</t>
  </si>
  <si>
    <t>20/19-439_V2</t>
  </si>
  <si>
    <t>20/19-441_V1</t>
  </si>
  <si>
    <t>20/17-401_V3-E1</t>
  </si>
  <si>
    <t>20/17-401_V3-E2</t>
  </si>
  <si>
    <t>20/19-440_V1</t>
  </si>
  <si>
    <t>20/20-457_V1</t>
  </si>
  <si>
    <t>PARAMETRES DE RECHERCHE</t>
  </si>
  <si>
    <t>(cocher les paramètres de recherches souhaités)</t>
  </si>
  <si>
    <t>CRITERE</t>
  </si>
  <si>
    <t>(compléter la donnée recherchée selon les instructions de saisie qui apparaissent en cliquant sur la cellule à compléter)</t>
  </si>
  <si>
    <t>Nombre de procédés trouvés pour les paramètres de recherche saisis</t>
  </si>
  <si>
    <t>REFERENTIEL TECHNIQUE</t>
  </si>
  <si>
    <t>DATE REFERENCEMENT</t>
  </si>
  <si>
    <t>AVIS LIMITE AU / VALIDITE</t>
  </si>
  <si>
    <t>TC/TNC
pour le domaine d'emploi visé</t>
  </si>
  <si>
    <t>OBSERVATIONS SUR DOMAINE D'EMPLOI
Sismique</t>
  </si>
  <si>
    <t>ERP Limite du plancher bas du dernier niveau</t>
  </si>
  <si>
    <t>Sans limite</t>
  </si>
  <si>
    <t>TYPE DE BÂTIMENT VISE</t>
  </si>
  <si>
    <t>classement locaux au sens 20.1 P3</t>
  </si>
  <si>
    <t>EA</t>
  </si>
  <si>
    <t>EB+ Locaux Privatifs</t>
  </si>
  <si>
    <t>EB+ Locaux Collectifs</t>
  </si>
  <si>
    <t>PLAINE</t>
  </si>
  <si>
    <t>MONTAGNE</t>
  </si>
  <si>
    <t>TYPE DE CLIMAT VISE</t>
  </si>
  <si>
    <t>TYPE DE CLASSEMENT DU LOCAL AU SENS DU DTU 20.1 P3</t>
  </si>
  <si>
    <t>TYPE D'HYGROMETRIE DES LOCAUX VISEE</t>
  </si>
  <si>
    <t>TYPE DE LOCAUX VISE</t>
  </si>
  <si>
    <t>CLIMATISE</t>
  </si>
  <si>
    <t>RAFRAICHIS</t>
  </si>
  <si>
    <t/>
  </si>
  <si>
    <t>nom feuille recherche</t>
  </si>
  <si>
    <t>N° PRODUIT</t>
  </si>
  <si>
    <t>COTONWOOL® - BRICO-OUATE® - THERMOFEEL®</t>
  </si>
  <si>
    <t>SANS(1)</t>
  </si>
  <si>
    <t>20/17-398_V2</t>
  </si>
  <si>
    <t>20/17-398_V1</t>
  </si>
  <si>
    <t>20/20-456_V3</t>
  </si>
  <si>
    <t>TRES FORTE</t>
  </si>
  <si>
    <t>FORTE</t>
  </si>
  <si>
    <t>MOYENNE</t>
  </si>
  <si>
    <t>FAIBLE</t>
  </si>
  <si>
    <t>EC</t>
  </si>
  <si>
    <t>Règles professionnelles</t>
  </si>
  <si>
    <t>Construction en paille, remplissage isolant et support d'enduit</t>
  </si>
  <si>
    <t>RFCP</t>
  </si>
  <si>
    <t>Botte de paille</t>
  </si>
  <si>
    <t>R+2</t>
  </si>
  <si>
    <t>NON</t>
  </si>
  <si>
    <t>Association Construire en Chanvre</t>
  </si>
  <si>
    <t>NON (EVALUATION RECENTE)</t>
  </si>
  <si>
    <t>OUI*</t>
  </si>
  <si>
    <t>Isolation en botte de paille  (hors application de l'enduit extérieur sur l'isolant)</t>
  </si>
  <si>
    <t>1ère</t>
  </si>
  <si>
    <t>2ème</t>
  </si>
  <si>
    <t>3ème</t>
  </si>
  <si>
    <t>4ème</t>
  </si>
  <si>
    <t>LOGEMENT_HABITATION</t>
  </si>
  <si>
    <t>CODE_DU_TRAVAIL</t>
  </si>
  <si>
    <t>HYGROMETRIE VISE</t>
  </si>
  <si>
    <t>CLASSEMENT VISE</t>
  </si>
  <si>
    <t>LOCAUX VISE</t>
  </si>
  <si>
    <t>CLIMAT VISE</t>
  </si>
  <si>
    <t>CRITERE BATIMENT VISE</t>
  </si>
  <si>
    <t>CRITERE HYGRO VISE</t>
  </si>
  <si>
    <t>CRITERE CLIMAT VISE</t>
  </si>
  <si>
    <t>CRITERE CLASSEMENT VISE</t>
  </si>
  <si>
    <t>CRITERE CLIMATISATION VISE</t>
  </si>
  <si>
    <t>Ordre</t>
  </si>
  <si>
    <t>Eligibilité procédé</t>
  </si>
  <si>
    <t xml:space="preserve">
INTRODUCTION</t>
  </si>
  <si>
    <t>BÂTIMENT VISE</t>
  </si>
  <si>
    <t>LOCAUX CLIMATISES OU RAFRAICHIS</t>
  </si>
  <si>
    <t>Botte</t>
  </si>
  <si>
    <t>Béton végétal</t>
  </si>
  <si>
    <t>APPLICATION EN PAROI VERTICALE DE DISTRIBUTION INTERIEURE</t>
  </si>
  <si>
    <t>APPLICATION EN PLANCHER INTERMEDIAIRE</t>
  </si>
  <si>
    <t>TYPE DE REVETEMENT EXTERIEUR VISE</t>
  </si>
  <si>
    <t>OUI AVEC UN SUIVI DU RETOUR D'EXPERIENCE</t>
  </si>
  <si>
    <t>Sécurité en cas d’incendie</t>
  </si>
  <si>
    <t>L'Avis technique n°20/13-289_V4 annule et remplace l' Avis technique n° 20/13-289_V3
Sur liste verte de la C2p à la date du référencement</t>
  </si>
  <si>
    <t xml:space="preserve"> Sur liste verte de la C2p à la date du référencement</t>
  </si>
  <si>
    <t xml:space="preserve"> </t>
  </si>
  <si>
    <t>L'Avis technique n°20/13-299_V3 annule et remplace l' Avis technique n° 20/13-299_V2
Sur liste verte de la C2p à la date du référencement</t>
  </si>
  <si>
    <t>L'Avis Technique n°20/14-330_V2 annule et remplace l' Avis Technique n° 20/14-330_V1
Sur liste verte de la C2p à la date du référencement</t>
  </si>
  <si>
    <t>L'Avis technique n°20/15-361_V4 annule et remplace l' Avis technique n° 20/15-361_V3
Sur liste verte de la C2p à la date du référencement</t>
  </si>
  <si>
    <t>Le Document d'Application Technique (DTA) n°20/16-374_V2 annule et remplace le Document d'Application Technique (DTA) n° 20/16-374_V1
Sur liste verte de la C2p à la date du référencement</t>
  </si>
  <si>
    <t>Le Document d'Application Technique (DTA) n°20/16-374_V2-E1 annule et remplace le Document d'Application Technique (DTA) n° 20/16-374_V1-E1
Sur liste verte de la C2p à la date du référencement</t>
  </si>
  <si>
    <t>L'Avis technique n°20/17-401_V4 annule et remplace l' Avis technique n° 20/17-401_V3
Sur liste verte de la C2p à la date du référencement</t>
  </si>
  <si>
    <t>L'Avis technique n°20/17-401_V4-E1 annule et remplace l' Avis technique n° 20/17-401_V3-E1
Sur liste verte de la C2p à la date du référencement</t>
  </si>
  <si>
    <t>L'Avis technique n°20/17-401_V4-E2 annule et remplace l' Avis technique n° 20/17-401_V3-E2
Sur liste verte de la C2p à la date du référencement</t>
  </si>
  <si>
    <t>L'Avis technique n°20/17-404_V3 annule et remplace l' Avis technique n° 20/17-404_V2
Sur liste verte de la C2p à la date du référencement</t>
  </si>
  <si>
    <t>L'Avis technique n°20/18-411_V3 annule et remplace l' Avis technique n° 20/18-411_V2
Sur liste verte de la C2p à la date du référencement</t>
  </si>
  <si>
    <t>L'Avis technique n°20/17-398_V2 annule et remplace l' Avis technique n° 20/17-398_V1
Sur liste verte de la C2p à la date du référencement</t>
  </si>
  <si>
    <t>L'Avis technique n°20/19-439_V3 annule et remplace l' Avis technique n° 20/19-439_V2
Sur liste verte de la C2p à la date du référencement</t>
  </si>
  <si>
    <t>L'Avis technique n°20/19-441_V2 annule et remplace l' Avis technique n° 20/19-441_V1</t>
  </si>
  <si>
    <t>Le Document d'Application Technique (DTA) n°20/20-456_V3 annule et remplace le Document d'Application Technique (DTA) n° 20/20-456_V2
Sur liste verte de la C2p à la date du référencement</t>
  </si>
  <si>
    <t>Le Document d'Application Technique (DTA) n°20/20-457_V2 annule et remplace le Document d'Application Technique (DTA) n° 20/20-457_V1
Sur liste verte de la C2p à la date du référencement</t>
  </si>
  <si>
    <t>Les règles professionnelles sont acceptées par la C2p à la date du référencement</t>
  </si>
  <si>
    <t>Les règles professionnelles sont acceptées par la C2p à la date du référencement avec un suivi du retour d'expérience</t>
  </si>
  <si>
    <t>20/19-439_V2_E1</t>
  </si>
  <si>
    <t>L'Avis technique n°20/19-440_V2 annule et remplace l' Avis technique n° 20/19-440_V1
Sur liste verte de la C2p à la date du référencement</t>
  </si>
  <si>
    <t>TYPE D'APPLICATION</t>
  </si>
  <si>
    <t>APPLICATION EN PAROI VERTICALE DE DISTRIBUTION INTERIEURE CONFORME AU NF DTU 31.2</t>
  </si>
  <si>
    <t>APPLICATION EN PAROI VERTICALE DE DISTRIBUTION INTERIEURE CONFORME DTU 25.41</t>
  </si>
  <si>
    <t>APPLICATION EN ENVELOPPE INCLINEE (RAMPANT) EN SARKING</t>
  </si>
  <si>
    <t>APPLICATION EN ENVELOPPE INCLINEE (RAMPANT) SOUS COUVERTURE</t>
  </si>
  <si>
    <t>APPLICATION EN ENVELOPPE HORIZONTALE OU INCLINEE (RAMPANT) EN COMBLES</t>
  </si>
  <si>
    <t>APPLICATION EN ENVELOPPE VERTICALE (ITI) ENTRE MONTANTS DE MURS CONFORME AU NF DTU 31.2</t>
  </si>
  <si>
    <t>APPLICATION EN ENVELOPPE VERTICALE (ITI) ENTRE MONTANTS DE FACADE CONFORME AU NF DTU 31.4</t>
  </si>
  <si>
    <t>APPLICATION EN ENVELOPPE VERTICALE (ITI) DE MURS CLT</t>
  </si>
  <si>
    <t>APPLICATION EN ENVELOPPE VERTICALE (ITI) STRUCTURE BOIS CONTRE-CLOISON CONFORME AU DTU 25.41</t>
  </si>
  <si>
    <t>APPLICATION EN PLANCHER INTERMEDIAIRE ENTRE SOLIVES NF DTU 51.3 OU NF DTU 31.2</t>
  </si>
  <si>
    <t>APPLICATION EN PLANCHER INTERMEDIARE CONFORME AU NF DTU 51.3 EN FAUX PLAFOND SUSPENDU</t>
  </si>
  <si>
    <t>APPLICATION EN PLANCHER INTERMEDIARE (CLT) EN FAUX PLAFOND SUSPENDU</t>
  </si>
  <si>
    <t>APPLICATION_VISE</t>
  </si>
  <si>
    <t>APPLICATION VISEE</t>
  </si>
  <si>
    <t>CRITERE APPLI VISE</t>
  </si>
  <si>
    <t>CODE DU TRAVAIL Limite du plancher bas du dernier niveau</t>
  </si>
  <si>
    <t xml:space="preserve">REVETEMENT EXTERIEUR </t>
  </si>
  <si>
    <t>SYNTHESE DES APPLICATIONS VISEES</t>
  </si>
  <si>
    <t>HYGROMETRIE MAXIMALE DU LOCAL CONFORMEMENT AU DTU 20.1 P3</t>
  </si>
  <si>
    <t xml:space="preserve">CLIMAT MAXIMAL </t>
  </si>
  <si>
    <t>LOCAL RAFRAICHIS OU CLIMATISE</t>
  </si>
  <si>
    <t>Ce procédé n’est pas destiné à rester apparent.
Le procédé permet de satisfaire les exigences en vigueur. En particulier, il y a lieu pour l’entreprise de pose de :
 S’assurer auprès du Maitre d’Ouvrage de la conformité des installations électriques avant la pose de l’isolant ;
 Respecter les prescriptions prévues au Dossier Technique et dans la norme NF DTU 24.1 sur la distance minimale vis-à-vis des conduits de fumée.
La conception de l’ouvrage intégrant le procédé doit respecter les exigences de la réglementation incendie relative aux bâtiments d’habitation, relevant du code du travail et aux ERP.
Le produit UniverCell® + est NPD. De ce fait, dans le cas des ERP, le procédé ne peut pas être mis en oeuvre en présence d'une lame d'air entre l'isolant et le parement intérieur.</t>
  </si>
  <si>
    <t>Ce procédé n’est pas destiné à rester apparent.
Le procédé permet de satisfaire les exigences en vigueur. En particulier, il y a lieu pour l’entreprise de pose de :
 S’assurer auprès du Maitre d’Ouvrage de la conformité des installations électriques avant la pose de l’isolant, 
 Respecter les prescriptions prévues au Dossier Technique et dans le NF DTU 24.1 sur la distance minimale vis-à-vis des conduits de fumée.
La conception de l’ouvrage intégrant le procédé doit respecter les exigences de la réglementation incendie relative aux bâtiments d’habitation, relevant du code du travail et aux ERP.
Dans le cas de l’habitat se reporter au Guide technique « Guide de l’isolation par l’intérieur des bâtiments d’habitation du point de vue des risques en cas d’incendie » de janvier 2016.
Le produit Novidem a une classe de comportement en réaction au feu C-s2,d0 (cf. Annexe D1 - Tableaux D1 et D2).</t>
  </si>
  <si>
    <t>Ce procédé n’est pas destiné à rester apparent.
Le procédé permet de satisfaire les exigences en vigueur. En particulier, il y a lieu pour l’entreprise de pose de :
 S’assurer auprès du Maitre d’Ouvrage de la conformité des installations électriques avant la pose de l’isolant,
 Respecter les prescriptions prévues au Dossier Technique et dans le NF DTU 24.1 sur la distance minimale vis-à-vis des conduits de fumée.
La conception de l’ouvrage intégrant le procédé doit respecter les exigences de la réglementation incendie relative aux bâtiments d’habitation, relevant du code du travail et aux ERP. Le produit Cellaouate a une classe de comportement en réaction au feu E (cf. Annexe D1 - Tableaux D1 et D2).</t>
  </si>
  <si>
    <t>Ce procédé n’est pas destiné à rester apparent.
Le procédé permet de satisfaire les exigences en vigueur. En particulier, il y a lieu pour l’entreprise de pose de :
 S’assurer auprès du Maitre d’Ouvrage de la conformité des installations électriques avant la pose de l’isolant,
 Respecter les prescriptions prévues au Dossier Technique et dans le NF DTU 24.1 sur la distance minimale vis-à-vis des conduits de fumée.
La conception de l’ouvrage intégrant le procédé doit respecter les exigences de la réglementation incendie</t>
  </si>
  <si>
    <t>Ce produit n’est pas destiné à rester apparent.
Le produit permet de satisfaire les exigences en vigueur. En particulier, il y a lieu pour l’entreprise de pose de :
 S’assurer auprès du Maître d’Ouvrage de la conformité des installations électriques avant la pose de l’isolant ;
 Vérifier la conformité des dispositions relatives aux distances de sécurité entre le conduit et l’élément combustible le plus proche conformément à la norme NF DTU 24.1 et à l’e-cahier du CSTB 3816, et pour les foyers ouverts ou fermés les dispositions de la norme NF DTU 24.2 P1.
La conception de l’ouvrage intégrant le procédé doit respecter les exigences de la réglementation sécurité incendie relative aux bâtiments d’habitation, relevant du code de travail et aux ERP.
Le produit est d’Euroclasse F pour la réaction au feu. De ce fait, la présence d’une lame d’air entre l’isolant et le parement intérieur est interdite dans les ERP.
Le produit ne doit être en aucun cas exposé à une source de chaleur intense (soudure, flamme, étincelle).</t>
  </si>
  <si>
    <t>TYPOLOGIE DE PAREMENT EXTERIEUR VISE</t>
  </si>
  <si>
    <t>TYPE DE PAREMENT EXTERIEUR MUR</t>
  </si>
  <si>
    <t>HAUTEUR DU PLANCHER BAS DU DERNIER NIVEAU DU PROJET</t>
  </si>
  <si>
    <t>&lt;= pas &lt;</t>
  </si>
  <si>
    <t>extrait 3802 :</t>
  </si>
  <si>
    <t>FAMILLE</t>
  </si>
  <si>
    <t>PAREMENT VENTILE</t>
  </si>
  <si>
    <t>PAREMENT NON VENTILE</t>
  </si>
  <si>
    <t>PAREMENT VISE</t>
  </si>
  <si>
    <t>APPLICATION</t>
  </si>
  <si>
    <t>BATIMENT</t>
  </si>
  <si>
    <t>CLIMAT</t>
  </si>
  <si>
    <t>HYGROMETRIE</t>
  </si>
  <si>
    <t>CLASSEMENT</t>
  </si>
  <si>
    <t>HABITATION</t>
  </si>
  <si>
    <t>CDT</t>
  </si>
  <si>
    <t>PLAINE/MONTAGNE/ZONE TRES FROIDES</t>
  </si>
  <si>
    <t>VENTILE/NON VENTILE</t>
  </si>
  <si>
    <t>ERP/HABITATION/CDT</t>
  </si>
  <si>
    <t>FAIBLE/MOYENNE/FORTE/TRES FORTE</t>
  </si>
  <si>
    <t>EA/EB/EB+/EC</t>
  </si>
  <si>
    <t>LOCAUX CLIMATISES</t>
  </si>
  <si>
    <t>CLIMATISES/RAFRAICHIS</t>
  </si>
  <si>
    <t>VERIFIER ET BON</t>
  </si>
  <si>
    <t>ZONE TRES FROIDES</t>
  </si>
  <si>
    <t>EB+</t>
  </si>
  <si>
    <t>CLIMATISES</t>
  </si>
  <si>
    <t>Façade à ossature bois
non porteuse perspirante</t>
  </si>
  <si>
    <t>Selon l'isolant en ouate de cellulose ou fibre de cellulose</t>
  </si>
  <si>
    <t>SYbois</t>
  </si>
  <si>
    <t>Appréciation Technique d'Expérimentation (ATEx cas a)</t>
  </si>
  <si>
    <t>2944_v1</t>
  </si>
  <si>
    <t>4**</t>
  </si>
  <si>
    <r>
      <rPr>
        <b/>
        <u/>
        <sz val="11"/>
        <rFont val="Calibri"/>
        <family val="2"/>
        <scheme val="minor"/>
      </rPr>
      <t>** Domaine d'emploi sismique :</t>
    </r>
    <r>
      <rPr>
        <sz val="11"/>
        <rFont val="Calibri"/>
        <family val="2"/>
        <scheme val="minor"/>
      </rPr>
      <t xml:space="preserve">
Toutefois le procédé de bardage extérieur pourra limiter les zones de sismicité des bâtiments visés.</t>
    </r>
  </si>
  <si>
    <t>ONGLET</t>
  </si>
  <si>
    <t>ACTION</t>
  </si>
  <si>
    <t>PAR</t>
  </si>
  <si>
    <t>Suppression (du fait d'une fin de durée de validité</t>
  </si>
  <si>
    <t>ATEx de cas a 16/20-781_V2 Bloc de chanvre à emboitement BIOSYS</t>
  </si>
  <si>
    <t>Suppression et remplacement</t>
  </si>
  <si>
    <t>ATEx de cas a 20/13-289_V3-E1 Jetfib’Ouate</t>
  </si>
  <si>
    <t>AT 20/14-330_V1 par AT 20/14-330_V2 Biofib’ Trio</t>
  </si>
  <si>
    <t>Suppression et remplacement (Cause scission des AT)</t>
  </si>
  <si>
    <t>ATEx de cas a 3044_V1 TimberRoc
Système constructif CS2</t>
  </si>
  <si>
    <t xml:space="preserve">ATEx de cas a 3089_V1 </t>
  </si>
  <si>
    <t>BDD_ISOLANTS_BIOSOURCES</t>
  </si>
  <si>
    <t>NF DTU</t>
  </si>
  <si>
    <t>45.11</t>
  </si>
  <si>
    <t>SO
(DTU)</t>
  </si>
  <si>
    <t>Système Ouvert</t>
  </si>
  <si>
    <t>DEFINITION DU MODULE DE RECHERCHE</t>
  </si>
  <si>
    <t>RESULTAT DE LA RECHERCHE</t>
  </si>
  <si>
    <t>DEFINITION DU CRITERE DE BÂTIMENT</t>
  </si>
  <si>
    <t>DEFINITION DU CRITERE DU CLIMAT</t>
  </si>
  <si>
    <t>DEFINITION DU CRITERE D'HYGROMETRIE</t>
  </si>
  <si>
    <t>DEFINITION DU CRITERE DU CLASSEMENT</t>
  </si>
  <si>
    <t>DEFINITION DU CRITERE DE LA CLIMATISATION</t>
  </si>
  <si>
    <t>Figure 1 : Aperçu général du module de recherche pour les procédés d'isolation biosourcée sur support bois</t>
  </si>
  <si>
    <t>DEFINITION DU CRITERE DE L'APPLICATION VISEE</t>
  </si>
  <si>
    <t>Pour faire une recherche prenant en compte l'application visée :
a / Si elle n'est pas déjà cochée, cocher la case du critère de l'application comme expliqué précédemment ;
b / Cliquer sur la cellule verte correspondante (voir exemple ci-dessous)</t>
  </si>
  <si>
    <t>TRIER LES RESULTATS PAR :</t>
  </si>
  <si>
    <t>NOM COMMERCIAL DU PROCEDE</t>
  </si>
  <si>
    <t>ORDRE</t>
  </si>
  <si>
    <t>CROISSANT</t>
  </si>
  <si>
    <t>TYPE DE PROCEDE</t>
  </si>
  <si>
    <t>TYPE DE DOCUMENT DE REFERENCE</t>
  </si>
  <si>
    <t>N°LIGNE CORRESPONDANT DE L'ENTREE DU TABLEAU DE SORTIE</t>
  </si>
  <si>
    <t>N°LIGNE CORRESPONDANT DE L'ENTREE DE LA BASE</t>
  </si>
  <si>
    <t>TRIAGE</t>
  </si>
  <si>
    <t>LISTE TRI</t>
  </si>
  <si>
    <t>(https://catalogue-bois-construction.fr/referentiels-techniques/boisref/)</t>
  </si>
  <si>
    <t xml:space="preserve">       - du corpus des ATEx de cas a, Avis Techniques et Documents Techniques d'Application. Documents librement accessibles sur le site du CSTB ou directement sur les pages internet des tenants de système qui en font la publication.</t>
  </si>
  <si>
    <t xml:space="preserve">leclubdesindustriels@ingeneco.eu </t>
  </si>
  <si>
    <t>Le présent document est un module de recherche permettant à l'utilisateur d'identifier rapidement les procédés existants pour un type de procédé appliqué à la construction bois et un domaine d'emploi donné tout en ayant une information sur le fait que les procédés relèvent à priori de la Technique Courante ou de la Technique Non Courante.
Le présent module de recherche offre ainsi un outil complémentaire au BoisREF (voir lien ci-dessous) qui donne de nombreuses informations essentielles quant au domaine d’emploi et documents associés aux systèmes constructifs bois.</t>
  </si>
  <si>
    <r>
      <t>MONTAGNE
(Altitude</t>
    </r>
    <r>
      <rPr>
        <sz val="11"/>
        <color theme="1"/>
        <rFont val="Sylfaen"/>
        <family val="1"/>
      </rPr>
      <t xml:space="preserve"> </t>
    </r>
    <r>
      <rPr>
        <sz val="11"/>
        <color theme="1"/>
        <rFont val="Calibri"/>
        <family val="2"/>
      </rPr>
      <t>≥</t>
    </r>
    <r>
      <rPr>
        <sz val="11"/>
        <color theme="1"/>
        <rFont val="Calibri"/>
        <family val="2"/>
        <scheme val="minor"/>
      </rPr>
      <t xml:space="preserve"> 900m &amp; En zone très froide)</t>
    </r>
  </si>
  <si>
    <t>PLAINE (Altitude ≤ 900m)
Hors zone très froide</t>
  </si>
  <si>
    <t>PLAINE (Altitude ≤ 900m)
En zone très froide</t>
  </si>
  <si>
    <t>CLASSIFICATION DES LOCAUX EN FONCTION DE LEUR HYGROMETRIE</t>
  </si>
  <si>
    <t>CLASSEMENT DES LOCAUX EN FONCTION DE L'EXPOSITION A L'HUMIDITE DES PAROIS</t>
  </si>
  <si>
    <t>MONTAGNE
(Altitude ≥ 900m &amp; En zone très froide)</t>
  </si>
  <si>
    <t>NB : Pour la suite du document, cette démarche sera appelée "Choix avec la liste déroulante"</t>
  </si>
  <si>
    <r>
      <t xml:space="preserve">Pour faire une recherche prenant en compte l'hygrométrie du local visé:
a / Si elle n'est pas déjà cochée, cocher la case du critère "HYGROMETRIE" comme expliqué précédemment ;
b / Sélectionner la case verte à côté de la cellule "CLASSEMENT DES LOCAUX EN FONCTION DE LEUR HYGROMETRIE" et procéder au choix avec la liste déroulante.
Les choix possibles sont : 
- Faible
- Moyenne
- Forte
- Très forte
</t>
    </r>
    <r>
      <rPr>
        <b/>
        <i/>
        <sz val="11"/>
        <color theme="1"/>
        <rFont val="Calibri"/>
        <family val="2"/>
        <scheme val="minor"/>
      </rPr>
      <t>A titre d'exemple, la figure ci-dessous présente un  exemple avec l'hygrométrie moyenne du local.</t>
    </r>
  </si>
  <si>
    <t>c / Cliquer sur la petite flèche qui s'affiche en bas à droite de la cellule pour afficher la liste déroulante.</t>
  </si>
  <si>
    <t>Le tableau de résultats de recherche affiche alors les procédés obtenus pour ce critère (et les autres si d'autres ont été sélectionnés).</t>
  </si>
  <si>
    <r>
      <t xml:space="preserve">Dès lors qu'une des trois premières applications est sélectionnée, une deuxième cellule verte apparaît, pour définir le type de parement extérieur visé, 
a / Cliquer sur cette cellule en verte sous la cellule indiquant l'application recherchée; 
b / Sélectionner la case verte à côté de la cellule "TYPOLOGIE DE PAREMENT EXTERIEUR VISE" et procéder au choix avec la liste déroulante.
Les choix possibles sont : 
- Parement ventilé
- Parement non ventilé
</t>
    </r>
    <r>
      <rPr>
        <b/>
        <i/>
        <sz val="11"/>
        <rFont val="Calibri"/>
        <family val="2"/>
        <scheme val="minor"/>
      </rPr>
      <t xml:space="preserve">       A titre d'exemple, la figure ci-dessous présente le parement ventilé comme parement extérieur visé.</t>
    </r>
  </si>
  <si>
    <r>
      <t xml:space="preserve">Pour faire une recherche prenant en compte le critère du type de bâtiment visé :
a / Si elle n'est pas déjà cochée, cocher la case du critère "BÂTIMENT" comme expliqué précédemment ;
b / Sélectionner la case verte à côté de la cellule "BÂTIMENT VISE" et procéder au choix avec la liste déroulante.
Les choix possibles sont : 
- Logement Habitation
- Code du travail
- ERP
Une deuxième cellule verte apparaît, pour définir le type de bâtiment Logement/Habitation, 
a / Sélectionner cette case verte en dessous de la cellule "FAMILLE" et procéder au choix avec la liste déroulante.
Les choix possibles sont : 
- 1ère
- 2ème
- 3ème
- 4ème
Si le bâtiment du type ERP ou Code du travail est sélectionné, une deuxième autre cellule verte apparaît, pour définir la hauteur du plancher bas du dernier niveau du projet pour les bâtiments Code du travail et ERP, 
a / Sélectionner cette case verte en dessous de la cellule "HAUTEUR DU PLANCHER BAS DU DERNIER NIVEAU" et saisir directement la valeur de la hauteur du plancher bas du dernier niveau.
</t>
    </r>
    <r>
      <rPr>
        <b/>
        <i/>
        <sz val="11"/>
        <color theme="1"/>
        <rFont val="Calibri"/>
        <family val="2"/>
        <scheme val="minor"/>
      </rPr>
      <t xml:space="preserve">
A titre d'exemple, la figure ci-dessous présente un logement de 2ème Famille.</t>
    </r>
  </si>
  <si>
    <r>
      <t xml:space="preserve">Pour faire une recherche prenant en compte le classement du local visé :
a / Si elle n'est pas déjà cochée, cocher la case du critère "CLASSEMENT" comme expliqué précédemment ;
b / Sélectionner la case verte à côté de la cellule "CLASSEMENT DES LOCAUX EN FONCTION DE L'EXPOSITION A L'HUMIDITE DES PAROIS" et procéder au choix avec la liste déroulante.
Les choix possibles sont : 
- EA
- EB
- EB+ Locaux Privatifs
- EB+ Locaux Collectifs
- EC
</t>
    </r>
    <r>
      <rPr>
        <b/>
        <i/>
        <sz val="11"/>
        <color theme="1"/>
        <rFont val="Calibri"/>
        <family val="2"/>
        <scheme val="minor"/>
      </rPr>
      <t>A titre d'exemple, la figure ci-dessous présente un exemple avec le classement du local visé en EB+ Locaux Provatifs.</t>
    </r>
  </si>
  <si>
    <r>
      <t xml:space="preserve">Pour faire une recherche prenant en compte le classement visé du local :
a / Si elle n'est pas déjà cochée, cocher la case du critère "CLIMATISATION" comme expliqué précédemment ;
b / Sélectionner la case verte à côté de la cellule "LOCAUX CLIMATISES OU RAFRAICHIS" et procéder au choix avec la liste déroulante.
Les choix possibles sont : 
- Climatisés
- Rafraichis
</t>
    </r>
    <r>
      <rPr>
        <b/>
        <i/>
        <sz val="11"/>
        <color theme="1"/>
        <rFont val="Calibri"/>
        <family val="2"/>
        <scheme val="minor"/>
      </rPr>
      <t>A titre d'exemple, la figure ci-dessous présente un  exemple avec un rafraichissement du local</t>
    </r>
  </si>
  <si>
    <t>CROISSANT (de A à Z)</t>
  </si>
  <si>
    <t>- NOTICE D'ACCOMPAGNEMENT A L'UTILISATION -</t>
  </si>
  <si>
    <t>Création INGENECO Technologies</t>
  </si>
  <si>
    <t>CONCATENATION DES OBSERVATIONS</t>
  </si>
  <si>
    <t>OBS ENV VERT</t>
  </si>
  <si>
    <t>OBS RAMP</t>
  </si>
  <si>
    <t>OBS DIST</t>
  </si>
  <si>
    <t>OBS INTER</t>
  </si>
  <si>
    <t>OBS GENERAL</t>
  </si>
  <si>
    <t>CONCATENATION INT</t>
  </si>
  <si>
    <t xml:space="preserve"> - FACADE :  ISOLATION ENTRE MONTANTS DE FACADE CONFORME AU NF DTU 31.4</t>
  </si>
  <si>
    <t xml:space="preserve"> - PLANCHER : ISOLATION DE PLANCHER INTERMEDIAIRE ENTRE SOLIVES</t>
  </si>
  <si>
    <t xml:space="preserve"> - PLAFOND :  ISOLATION DE FAUX PLAFOND SUSPENDU SUR PLANCHER INTERMEDIAIRE EN CLT</t>
  </si>
  <si>
    <t xml:space="preserve"> - TOITURE VENTILEE : ISOLATION PAR L'EXTERIEUR DE RAMPANT (CHARPENTE DU DTU 31.1 ou DTU 31.2) PAR SARKING</t>
  </si>
  <si>
    <t xml:space="preserve"> - CONTRE-CLOISON : ISOLATION DE CONTRE-CLOISON CONFORME AU NF DTU 25.41 DANS UNE STRUCTURE BOIS</t>
  </si>
  <si>
    <t xml:space="preserve"> - DISTRIBUTION INTERIEURE : ISOLATION DE DISTRIBUTION INTERIEURE CONFORME AU NF DTU 25.41 DANS UNE STRUCTURE BOIS</t>
  </si>
  <si>
    <t xml:space="preserve"> - DISTRIBUTION INTERIEURE : ISOLATION DE DISTRIBUTION INTERIEURE CONFORME AU NF DTU 31.2</t>
  </si>
  <si>
    <t xml:space="preserve"> - MUR EXTERIEUR : ISOLATION ENTRE MONTANTS DE MUR CONFORME AU NF DTU 31.2</t>
  </si>
  <si>
    <t>MUR EXTERIEUR : ISOLATION ENTRE MONTANTS DE MUR CONFORME AU NF DTU 31.2</t>
  </si>
  <si>
    <t>FACADE :  ISOLATION ENTRE MONTANTS DE FACADE CONFORME AU NF DTU 31.4</t>
  </si>
  <si>
    <t>CONTRE-CLOISON : ISOLATION DE CONTRE-CLOISON CONFORME AU NF DTU 25.41 DANS UNE STRUCTURE BOIS</t>
  </si>
  <si>
    <t>TOITURE VENTILEE : ISOLATION PAR L'EXTERIEUR DE RAMPANT (CHARPENTE DU DTU 31.1 ou DTU 31.2) PAR SARKING</t>
  </si>
  <si>
    <t xml:space="preserve"> - COMBLES PERDUS : ISOLATION DE PLANCHER DE COMBLES PERDUS</t>
  </si>
  <si>
    <t>COMBLES PERDUS : ISOLATION DE PLANCHER DE COMBLES PERDUS</t>
  </si>
  <si>
    <t>PLANCHER : ISOLATION DE PLANCHER INTERMEDIAIRE ENTRE SOLIVES</t>
  </si>
  <si>
    <t xml:space="preserve"> - PLAFOND :  ISOLATION DE FAUX PLAFOND SUSPENDU SUR PLANCHER INTERMEDIAIRE SOLIVé</t>
  </si>
  <si>
    <t>PLAFOND :  ISOLATION DE FAUX PLAFOND SUSPENDU SUR PLANCHER INTERMEDIAIRE EN CLT</t>
  </si>
  <si>
    <t>PLAFOND :  ISOLATION DE FAUX PLAFOND SUSPENDU SUR PLANCHER INTERMEDIAIRE SOLIVé</t>
  </si>
  <si>
    <t>DISTRIBUTION INTERIEURE : ISOLATION DE DISTRIBUTION INTERIEURE CONFORME AU NF DTU 25.41 DANS UNE STRUCTURE BOIS</t>
  </si>
  <si>
    <t>DISTRIBUTION INTERIEURE : ISOLATION DE DISTRIBUTION INTERIEURE CONFORME AU NF DTU 31.2</t>
  </si>
  <si>
    <t xml:space="preserve"> - TOITURE VENTILEE : ISOLATION DE TOITURE EN RAMPANT (CHARPENTES DU DTU 31.1 ou DTU 31.2 ou DTU 31.3)</t>
  </si>
  <si>
    <t>TOITURE VENTILEE : ISOLATION DE TOITURE EN RAMPANT (CHARPENTES DU DTU 31.1 ou DTU 31.2 ou DTU 31.3)</t>
  </si>
  <si>
    <t>Ce procédé n'est pas destiné à rester apparent côté chaud.
Le produit ne doit être en aucun cas exposé à une source de chaleur intense (soudure, flamme, étincelle).
Le procédé permet de satisfaire les exigences en v igueur. En particulier, il y a lieu pour l'entreprise de pose de :
 S'assurer auprès du Maître d'Ouvrage de la conformité des installations électriques avant la pose de l'isolant ;
 Vérifier la conformité des dispositions relatives aux distances de sécurité entre le conduit et l'élément combustible le plus proche conformément à la norme NF DTU 24.1 et à l'e-cahier du CSTB 3816 de juillet 2020, et pour les foyers ouverts ou fermés les dispositions de la norme NF DTU 24.2 P1.
La conception de l'ouvrage intégrant le procédé doit respecter les exigences de la réglementation sécurité incendie relative aux bâtiments d'habitation, aux bâtiments relevant du code de travail et aux ERP.
Conduits de fumée
La norme NF DTU 24.1 et l'e-cahier du CSTB 3816 prévoient des dispositions relatives à la sécurité incendie qui dépend de la nature du conduit de fumée, de sa classe de température et de la résistance thermique de la paroi du conduit. Il convient de respecter en tous points ces dispositions.
Canalisations électriques
L'applicateur doit s'assurer que les canalisations électriques posées dans les vides de construction sont placées sous conduit non-propagateur de la flamme (P).Se référer à la norme NF C 15 100 (Installations à basse tension et équipements).
Éléments dégageant de la chaleur
 Spots encastrés et sources ponctuelles de chaleur : la présence de spots encastrés non protégés et donc en contact avec le produit peut induire un risque d'échauffement local non maitrisé. Il convient de respecter les dispositions prévues dans le Cahier du CSTB 3693_V2 de juin 2015, § 5.1.2 notamment, et dans le Dossier Technique.
 En rénovation les DPM prévoient à qui incombe la responsabilité de la dépose des éventuels spots présents et la mise en état du plancher support. Il convient de reboucher les trous et remettre en état le support une fois les spots enlevés.</t>
  </si>
  <si>
    <t xml:space="preserve"> - MUR EXTERIEUR : ISOLATION PAR L'INTERIEUR DE MUR CLT (Hors contre-cloison)</t>
  </si>
  <si>
    <t>MUR EXTERIEUR : ISOLATION PAR L'INTERIEUR DE MUR CLT (Hors contre-cloison)</t>
  </si>
  <si>
    <t>!ne pas toucher sans reprendre les titres de la BDD!
(on ne peut pas renvoyer vers ces cellules dans les titres des colonnes de tableau de la BDD)</t>
  </si>
  <si>
    <t>Colonne Tampon de concaténation initiale</t>
  </si>
  <si>
    <t>Colonne de suppression des lignes en trop de la concaténation</t>
  </si>
  <si>
    <t>L'objectif de la présente Notice est de donner une démarche permettant de faciliter la première utilisation du module de recherche pour les procédés d'isolation biosourcée sur support bois. La figure ci-dessous présente un aperçu général du module de recherche.</t>
  </si>
  <si>
    <r>
      <t xml:space="preserve">d / Cliquer sur l'application recherchée entre :
           - Mur extérieur : isolation par l'intérieur de mur CLT (hors contre-cloison)
           - Mur extérieur : isolation entre montants de mur conforme au NF DTU 31.2
           - Façade :  isolation entre montants de façade conforme au NF DTU 31.4
           - Plancher : isolation de plancher intermédiaire entre solives
           - Plafond :  isolation de faux plafond suspendu sur plancher intermédiaire solivé
           - Plafond :  isolation de faux plafond suspendu sur plancher intermédiaire en CLT
           - Combles perdus : isolation de plancher de combles perdus
           - Toiture ventilée : isolation par l'extérieur de rampant (charpente du DTU 31.1 ou DTU 31.2) par sarking
           - Toiture ventilée : isolation de toiture en rampant (charpentes du DTU 31.1 ou DTU 31.2 ou DTU 31.3)
           - Contre-cloison : isolation de contre-cloison conforme au NF DTU 25.41 dans une structure bois
           - Distribution intérieure : isolation de distribution intérieure conforme au NF DTU 25.41 dans une structure bois
           - Distribution intérieure : isolation de distribution intérieure conforme au NF DTU 31.2
</t>
    </r>
    <r>
      <rPr>
        <b/>
        <i/>
        <sz val="11"/>
        <color theme="1"/>
        <rFont val="Calibri"/>
        <family val="2"/>
        <scheme val="minor"/>
      </rPr>
      <t>A titre d'exemple, la figure ci-dessous présente l'isolation entre montants de mur conforme au NF DTU 31.2 comme application visée.</t>
    </r>
  </si>
  <si>
    <r>
      <t xml:space="preserve">Pour faire une recherche prenant en compte le climat visé :
a / Si elle n'est pas déjà cochée, cocher la case du critère "CLIMAT" comme expliqué précédemment ;
b / Sélectionner la case verte à côté de la cellule "CLIMAT VISE" et procéder au choix avec la liste déroulante.
Les choix possibles sont : 
- Plaine (Altitude ≤ 900m) Hors zone très froide
- Plaine (Altitude ≤ 900m) En zone très froide
- Montagne (Altitude ≥ 900m &amp; En zone très froide)
</t>
    </r>
    <r>
      <rPr>
        <b/>
        <i/>
        <sz val="11"/>
        <color theme="1"/>
        <rFont val="Calibri"/>
        <family val="2"/>
        <scheme val="minor"/>
      </rPr>
      <t>A titre d'exemple, la figure ci-dessous présente un  exemple avec le climat de montagne.</t>
    </r>
  </si>
  <si>
    <t>MODULE DE RECHERCHE SIMPLIFIEE DE PROCEDES 
D'ISOLATION BIOSOURCEE EN CONSTRUCTION BOIS</t>
  </si>
  <si>
    <t>RQs</t>
  </si>
  <si>
    <t>-&gt; Tout comme indiqué dans le 2.3 du CPT 3802 P2 pour les isolants en fibre de bois, pour que le support CLT soit visé, l'évaluation technique (ATex, AT ou DTA) de l'isolant biosourcé doit viser explicitement le support CLT pour l'application recherchée ci-contre.</t>
  </si>
  <si>
    <t>- ACCUEIL -</t>
  </si>
  <si>
    <t>FABRICANT / TITULAIRE / DISTRIBUTEUR</t>
  </si>
  <si>
    <t>Validité</t>
  </si>
  <si>
    <t>GUTEX Holzfaserplattenwerk H. Henselmann GmbH &amp; Co. KG</t>
  </si>
  <si>
    <t>20/22-500_V1</t>
  </si>
  <si>
    <t>Pavacell - Application en combles</t>
  </si>
  <si>
    <t>SOPREMA SAS</t>
  </si>
  <si>
    <t>20/23-518_V1</t>
  </si>
  <si>
    <t>LE RELAIS METISSE</t>
  </si>
  <si>
    <t>20/16-392_V2</t>
  </si>
  <si>
    <t>10/08/2030</t>
  </si>
  <si>
    <t>20/16-392_V1</t>
  </si>
  <si>
    <t>Dispositions générales: 
C e procédé n'est pas destiné à rester apparent ;
Le procédé permet de satisfaire les exigences en vigueur. Il aura lieu de :
 S'assurer auprès du maître d'ouvrage de la conformité des installations électriques,
 Vérifier la conformité des dispositions relatives aux distances de sécurité entre le conduit et l'élément combustible le plus proche conformément à la norme NF DTU 24.1 et à l'e -cahier du C STB 3816 de juillet 2020, pour les foyers ouverts ou fermés les dispositions de la norme NF DTU 24.2 P1.
La conception de l'ouvrage intégrant le procédé doit respecter les exigences de la réglementation sécurité incendie relative aux bâtiments d'habitation, relevant du code de travail et aux ERP.
 Dans le cas particulier des ÉRP (Établissement Recevant du Public), se reporter au guide d 'emploi des isolants au « Guide des isolants combustibles dans les ERP » - article AM8, notamment pour le recoupement de l'isolant.
 Dans le cas de l'habitat se reporter au guide technique « Guide de l'isolation par l'intérieur des bâtiments d'habitation du point de vue des risques en cas d'incendie et de l'isolation par l'intérieur des bâtiments d'habitation du point de vue des risques en cas d'incendie ».
Le produit « Métisse RT – C oton Pro P/R » possède une classe D, s2-d0 pour la réaction au feu. Les parements intérieurs doivent répondre aux critères « Guide de l'isolation par l'intérieur des bâtiments d'habitation du point de vue des risques en cas d'incendie » (2016) et être posés conformément aux DTU et Avis Techniques en vigueur.
Le produit ne doit être en aucun cas exposé à une source de chaleur intense (soudure, flamme, étincelle). 
Canalisations électriques
L'applicateur doit s'assurer que les canalisations électriques posées dans les vides de construction sont placées sous conduit non-propagateur de la flamme (P).
Se référer à la norme NF C 15 100 (Installations à basse tension et équipements).
Éléments dégageant de la chaleur
L'isolant ne doit jamais être mis au contact direct des dispositifs d'éclairage encastrés ou d'autre élément dégageant de la chaleur.</t>
  </si>
  <si>
    <t>20/16-392_V2-E1</t>
  </si>
  <si>
    <t>20/16-392_V1-E1</t>
  </si>
  <si>
    <t>20/20-468_V3</t>
  </si>
  <si>
    <t>20/16-393_V1</t>
  </si>
  <si>
    <r>
      <rPr>
        <i/>
        <sz val="9"/>
        <rFont val="Calibri"/>
        <family val="2"/>
      </rPr>
      <t>Dispositions générales</t>
    </r>
    <r>
      <rPr>
        <sz val="9"/>
        <rFont val="Calibri"/>
        <family val="2"/>
      </rPr>
      <t xml:space="preserve">
Ce produit n'est pas destiné à rester apparent.
Il y a lieu, pour l'entreprise de pose, de :
 S'assurer auprès du Maître d'Ouvrage de la conformité des installations électriques avant la pose de l'isolant ;
 Vérifier la conformité des dispositions relatives aux distances de sécurité entre les conduits de fumée et les éléments combustibles les plus proches conformément à la norme NF DTU 24.1 et à l'e-cahier du CSTB 3816 de juillet 2020.
Pour les foyers ouverts ou fermés les dispositions de la norme NF DTU 24.2 P1 s'appliquent.
La conception de l'ouvrage intégrant le procédé doit respecter les exigences de la réglementation sécurité incendie relative aux bâtiments d'habitation, relevant du code de travail et aux ERP.
Le produit est NPD pour la réaction au feu du produit. De ce fait, en absence de justification, la présence d'un espace ou d'une lame d'air entre l'isolant et le parement est interdite dans les ERP.
Le produit ne doit être en aucun cas exposé à une source de chaleur intense (soudure, flamme, étincelle).
Canalisations électriques
L'applicateur doit s'assurer que les canalisations électriques posées dans les vides de construction sont placées sous conduit non-propagateur de la flamme (P).
Se référer à la norme NF C 15 100 (Installations à basse tension et équipements).
Éléments dégageant de la chaleur
L'isolant ne doit jamais être mis au contact direct des dispositifs d'éclairage encastrés ou d'autre élément dégageant de la chaleur.</t>
    </r>
  </si>
  <si>
    <t>TERLIAN MUR CONFORT 4S et 4S+</t>
  </si>
  <si>
    <t>Terre + Chanvre</t>
  </si>
  <si>
    <t>POINT P SAS</t>
  </si>
  <si>
    <t>3221_v1</t>
  </si>
  <si>
    <t>FAVORABLE</t>
  </si>
  <si>
    <t>L'Avis technique n°20/16-392_V2 annule et remplace l' Avis technique n° 20/16-392_V1
Sur liste verte de la C2p à la date du référencement</t>
  </si>
  <si>
    <t>L'Avis technique n°20/16-392_V2-E1 annule et remplace l' Avis technique n° 20/16-392_V1-E1</t>
  </si>
  <si>
    <t>L'Avis technique n°20/20-468_V3 annule et remplace l' Avis technique n° 20/20-468_V2</t>
  </si>
  <si>
    <t>L'Avis technique n°20/19-439_V3-E1 annule et remplace l' Avis technique n° 20/19-439_V2_E1</t>
  </si>
  <si>
    <t>Le Document d'Application Technique (DTA) n°20/19-432_V3 annule et remplace le Document d'Application Technique (DTA) n° 20/19-432_V2</t>
  </si>
  <si>
    <t>Ce procédé n’est pas destiné à rester apparent.
Le procédé permet de satisfaire les exigences en vigueur. En particulier, il y a lieu pour l’entreprise de pose de :
 S’assurer auprès du Maitre d’Ouvrage de la conformité des installations électriques avant la pose de l’isolant,
 Respecter les prescriptions prévues au Dossier Technique et dans le NF DTU 24.1 sur la distance minimale vis-à-vis des conduits de fumée.
La conception de l’ouvrage intégrant le procédé doit respecter les exigences de la réglementation incendie relative aux bâtiments d’habitation, relevant du code du travail et aux ERP.
Le produit Grey Snow - IGLOO France – Watt Less – Ouatipi – Cellulo’Pro est NPD. De ce fait, dans le cas des ERP, le procédé ne peut pas être mis en oeuvre en présence d'une lame d'air entre l'isolant et le parement intérieur.</t>
  </si>
  <si>
    <t>Dispositions générales: 
C e procédé n'est pas destiné à rester apparent ;
Le procédé permet de satisfaire les exigences en vigueur. Il aura lieu de :
 S'assurer auprès du maître d'ouvrage de la conformité des installations électriques,
 Vérifier la conformité des dispositions relatives aux distances de sécurité entre le conduit et l'élément combustible le plus proche conformément à la norme NF DTU 24.1 et à l'e -cahier du C STB 3816 de juillet 2020, pour les foyers ouverts ou fermés les dispositions de la norme NF DTU 24.2 P1.
La conception de l'ouvrage intégrant le procédé doit respecter les exigences de la réglementation sécurité incendie relative aux bâtiments d'habitation, relevant du code de travail et aux ERP.
 Dans le cas particulier des ÉRP (Établissement Recevant du Public), se reporter au guide d 'emploi des isolants au « Guide des isolants combustibles dans les ERP » - article AM8, notamment pour le recoupement de l'isolant.
 Dans le cas de l'habitat se reporter au guide technique « Guide de l'isolation par l'intérieur des bâtiments d'habitation du point de vue des risques en cas d'incendie et de l'isolation par l'intérieur des bâtiments d'habitation du point de vue des risques en cas d'incendie ».
Le produit « Métisse RT – Coton Pro P/R » possède une classe D, s2-d0 pour la réaction au feu. Les parements intérieurs doivent répondre aux critères « Guide de l'isolation par l'intérieur des bâtiments d'habitation du point de vue des risques en cas d'incendie » (2016) et être posés conformément aux DTU et Avis Techniques en vigueur.
Le produit ne doit être en aucun cas exposé à une source de chaleur intense (soudure, flamme, étincelle). 
Canalisations électriques
L'applicateur doit s'assurer que les canalisations électriques posées dans les vides de construction sont placées sous conduit non-propagateur de la flamme (P).
Se référer à la norme NF C 15 100 (Installations à basse tension et équipements).
Éléments dégageant de la chaleur
L'isolant ne doit jamais être mis au contact direct des dispositifs d'éclairage encastrés ou d'autre élément dégageant de la chaleur.</t>
  </si>
  <si>
    <t>Dispositions générales: 
C e produit n'est pas destiné à rester apparent.
Il y a lieu pour l'entreprise de pose de :
 S'assurer auprès du Maître d'Ouvrage de la conformité des installations électriques avant la pose de l'isolant ;
 Vérifier la conformité des dispositions relatives aux distances de sécurité entre les conduits de fumée et les éléments combustibles les plus proches conformément à la norme NF DTU 24.1 et à l'e-cahier du C STB 3816 de juillet 2020. Pour les foyers ouverts ou fermés les dispositions de la norme NF DTU 24.2 P1 s'appliquent. La conception de l'ouvrage intégrant le procédé doit respecter les exigences de la réglementation sécurité incendie relative aux bâtiments d'habitation, relevant du code de travail et aux ERP et suivre :
 Le « Guide des isolants combustibles dans les ERP » - article AM8 ;
 Le « Guide de l'isolation par l'intérieur des bâtiments d'habitation du point de vue des risques en cas d'incendie ».
Le produit « Métisse RT – Coton Pro P/R » possède une Euroclasse D-s2, d0 pour la réaction au feu.
Le produit ne doit être en aucun cas exposé à une source de chaleur intense (soudure, flamme, étincelle).
Conduits de fumée
La norme NF DTU 24.1 et l'e-cahier du CSTB 3816 prévoient des dispositions relatives à la sécurité incendie qui dépend de la nature du conduit de fumée, de sa classe de température et de la résistance thermique de la paroi du conduit. Il convient de respecter en tous points ces dispositions.
Canalisations électriques
L'applicateur doit s'assurer que les canalisations électriques posées dans les vides de construction sont placées sous conduit non-propagateur de la flamme (P).
Se référer à la norme NF C 15 100 (Installations à basse tension et équipements).
Éléments dégageant de la chaleur
 Spots encastrés et sources ponctuelles de chaleur : la présence de spots encastrés peut induire un risque d'échauffement local non maîtrisé. Il convient de respecter les dispositions prévues au Dossier Technique en matière de protection de ces spots,
 En rénovation les DPM prévoient à qui incombe la responsabilité de la dépose des éventuels spots présents et la remise en état du plancher support. Il convient de reboucher les trous et remettre en état le support une fois les spots enlevés.</t>
  </si>
  <si>
    <t>Ce procédé n’est pas destiné à rester apparent.
Le procédé permet de satisfaire les exigences en vigueur. En particulier, il y a lieu pour l’entreprise de pose de :
 S’assurer auprès du Maitre d’Ouvrage de la conformité des installations électriques avant la pose de l’isolant ;
 Respecter les prescriptions prévues au Dossier Technique et dans la norme NF DTU 24.1 sur la distance minimale vis-à-vis des conduits de fumée.
La conception de l’ouvrage intégrant le procédé doit respecter les exigences de la réglementation incendie relative aux bâtiments d’habitation, relevant du code du travail et aux ERP.
Le produit Therméo ouate de cellulose, ThermaCell, SopraCell est NPD. De ce fait, dans le cas des ERP, le procédé ne peut pas être mis en oeuvre en présence d'une lame d'air entre l'isolant et le parement intérieur.</t>
  </si>
  <si>
    <t>Ce procédé n’est pas destiné à rester apparent.
Le procédé permet de satisfaire les exigences en vigueur. En particulier, il y a lieu pour l’entreprise de pose de :
 S’assurer auprès du Maitre d’Ouvrage de la conformité des installations électriques avant la pose de l’isolant ;
 Respecter les prescriptions prévues au Dossier Technique et dans la norme NF DTU 24.1 sur la distance minimale vis-à-vis des conduits de fumée.
La conception de l’ouvrage intégrant le procédé doit respecter les exigences de la réglementation incendie relative aux bâtiments d’habitation, relevant du code du travail et aux ERP.
Le produit PAVAFLOC, PAVACELL, VALOCELL, DOUCELL est NPD. De ce fait, dans le cas des ERP, le procédé ne peut pas être mis en oeuvre en présence d'une lame d'air entre l'isolant et le parement intérieur.</t>
  </si>
  <si>
    <r>
      <t xml:space="preserve">Ce procédé n’est pas destiné à rester apparent.
Le procédé permet de satisfaire les exigences en vigueur. Il y a lieu de vérifier la conformité :
 Des installations électriques ;
 Des dispositions relatives aux distances de sécurité vis-à-vis des conduits de fumée conformément au NF DTU 24.1 et à l’e-cahier du CSTB 3816 de juillet 2020.
La conception de l’ouvrage intégrant le procédé doit respecter les exigences de la réglementation sécurité incendie relative aux bâtiments d’habitation, relevant du code de travail et aux ERP.
</t>
    </r>
    <r>
      <rPr>
        <b/>
        <sz val="9"/>
        <color rgb="FFFF0000"/>
        <rFont val="Calibri"/>
        <family val="2"/>
      </rPr>
      <t>Dans le cas particulier des ÉRP (Établissement Recevant du Public), se reporter au guide d’emploi des isolants combustibles dans les ÉRP (annexe à l’arrêté publié au J.O. du 28 juillet 2007), notamment pour le recoupement de l’isolant.</t>
    </r>
    <r>
      <rPr>
        <sz val="9"/>
        <rFont val="Calibri"/>
        <family val="2"/>
      </rPr>
      <t xml:space="preserve">
</t>
    </r>
    <r>
      <rPr>
        <b/>
        <sz val="9"/>
        <color rgb="FFFF0000"/>
        <rFont val="Calibri"/>
        <family val="2"/>
      </rPr>
      <t>Dans le cas de l’habitat se reporter au Guide technique « Guide de l’isolation par l’intérieur des bâtiments d’habitation du point de vue des risques en cas d’incendie » de janvier 2016.</t>
    </r>
    <r>
      <rPr>
        <sz val="9"/>
        <rFont val="Calibri"/>
        <family val="2"/>
      </rPr>
      <t xml:space="preserve">
Les produits « PAVAFLEX® CONFORT » et « PAVAFLEX® CONFORT 36 » ont une Euroclasse E</t>
    </r>
  </si>
  <si>
    <r>
      <t xml:space="preserve">Ce procédé n’est pas destiné à rester apparent.
Le procédé permet de satisfaire les exigences en vigueur. Il y a lieu de vérifier la conformité :
 Des installations électriques,
 Des dispositions relatives aux distances de sécurité vis-à-vis des conduits de fumée de fumée conformément au NF DTU 24.1 et à l’e-Cahier du CSTB 3816 de juillet 2020.
</t>
    </r>
    <r>
      <rPr>
        <b/>
        <sz val="9"/>
        <color rgb="FFFF0000"/>
        <rFont val="Calibri"/>
        <family val="2"/>
      </rPr>
      <t>La conception de l’ouvrage intégrant le procédé doit respecter les exigences de la réglementation sécurité incendie relative aux bâtiments d’habitation, relevant du</t>
    </r>
    <r>
      <rPr>
        <b/>
        <sz val="9"/>
        <color rgb="FF7030A0"/>
        <rFont val="Calibri"/>
        <family val="2"/>
      </rPr>
      <t xml:space="preserve"> code de travail</t>
    </r>
    <r>
      <rPr>
        <b/>
        <sz val="9"/>
        <color rgb="FFFF0000"/>
        <rFont val="Calibri"/>
        <family val="2"/>
      </rPr>
      <t xml:space="preserve"> et aux ERP.</t>
    </r>
    <r>
      <rPr>
        <sz val="9"/>
        <rFont val="Calibri"/>
        <family val="2"/>
      </rPr>
      <t xml:space="preserve">
Les produits STEICOflex F 036 et STEICOflex 038 ont une Euroclasse E.
Le produit ne doit être en aucun cas exposé à une source de chaleur intense (soudure, flamme, étincelle).
Canalisations électriques
L'applicateur doit s'assurer que les canalisations électriques posées dans les vides de construction sont placées sous conduit non-propagateur de la flamme (P).
Se référer à la norme NF C 15 100 (Installations à basse tension et équipements).
Éléments dégageant de la chaleur
L'isolant ne doit jamais être mis au contact direct des dispositifs d'éclairage encastrés ou d'autre élément dégageant de la chaleur.</t>
    </r>
  </si>
  <si>
    <t>Ce procédé n'est pas destiné à rester apparent.
Le procédé permet de satisfaire les exigences en vigueur. Il y a lieu pour l'entreprise de pose de :
 S'assurer auprès du Maître d'Ouvrage de la conformité des installations électriques avant la pose de l'isolant ;
 Vérifier la conformité des dispositions relatives aux distances de sécurité entre le conduit et l'élément combustible le plus proche conformément à la norme NF DTU 24.1 et à l'e-cahier du C STB 3816 de juillet 2020, et pour les foyers ouverts ou fermés les dispositions de la norme NF DTU 24.2 P1.
La conception de l'ouvrage intégrant le procédé doit respecter les exigences de la réglementation sécurité incendie relative aux bâtiments d'habitation, relevant du code de travail et aux ERP.
Dans le cas particulier des ÉRP (Établissement Recevant du Public), se reporter au guide d'emploi des isolants combustibles dans les ÉRP, notamment pour le recoupement de l'isolant.
Dans le cas de l'habitat se reporter au Guide technique « Guide de l'isolation par l'intérieur des bâtiments d'habitation du point de vue des risques en cas d'incendie ».
Le produit « GUTEX Thermoflex FR » présente une Euroclasse E pour la réaction au feu.
Le produit ne doit être en aucun cas exposé à une source de chaleur intense (soudure, flamme, étincelle).
Canalisations électriques
L'applicateur doit s'assurer que les canalisations électriques posées dans les vides de construction sont placées sous conduit non-propagateur de la flamme (P).
Se référer à la norme NF C 15 100 (Installations à basse tension et équipements).
Éléments dégageant de la chaleur
L'isolant ne doit jamais être mis au contact direct des dispositifs d'éclairage encastrés ou d'autre élément dégageant de la chaleur.</t>
  </si>
  <si>
    <t>-&gt; Veuillez saisir une typologie de parement extérieur pour que la recherche s'effectue.</t>
  </si>
  <si>
    <t>Lambda min</t>
  </si>
  <si>
    <t>Lambda max</t>
  </si>
  <si>
    <t>Epaisseur min</t>
  </si>
  <si>
    <t>Epassuer max</t>
  </si>
  <si>
    <t>Classement de réaction au feu</t>
  </si>
  <si>
    <t>Pouvoir calorifique</t>
  </si>
  <si>
    <t>Température de pyrolyse</t>
  </si>
  <si>
    <t>ACERMI</t>
  </si>
  <si>
    <t>17/127/1193</t>
  </si>
  <si>
    <t>Masse volumique</t>
  </si>
  <si>
    <t>50 (-10; +15)</t>
  </si>
  <si>
    <t>14/179/918</t>
  </si>
  <si>
    <t>D-s2,d0</t>
  </si>
  <si>
    <t>20 (± 10%)</t>
  </si>
  <si>
    <t xml:space="preserve"> 20/134/1455</t>
  </si>
  <si>
    <t>55 ou 50</t>
  </si>
  <si>
    <t>14/130/962</t>
  </si>
  <si>
    <t>30 (± 2,5%)</t>
  </si>
  <si>
    <t>17/006/1259</t>
  </si>
  <si>
    <t xml:space="preserve"> 12/D/151 /779</t>
  </si>
  <si>
    <t>12/D/157/784/17</t>
  </si>
  <si>
    <t>24 à 26 (Soufflage)
50 à 60 (Insufflation)
35 à 45 (Projection humide)</t>
  </si>
  <si>
    <t>23 à 25 (Soufflage)
48 à 58 (Insufflation)
35 à 45 (Projection humide)</t>
  </si>
  <si>
    <t>100 (Soufflage)
45 (Insufflation)
30 (Projection humide)</t>
  </si>
  <si>
    <t>580 (Soufflage)
450 (Insufflation)
200 (Projection humide)</t>
  </si>
  <si>
    <t>100 (Soufflage)
80 (Insufflation)
30 (Projection humide)</t>
  </si>
  <si>
    <t>580 (Soufflage)
400 (Insufflation)
200 (Projection humide)</t>
  </si>
  <si>
    <t>55 (Insufflation)</t>
  </si>
  <si>
    <t>450 (Insufflation)</t>
  </si>
  <si>
    <t>41 à 57 (Insufflation)</t>
  </si>
  <si>
    <t xml:space="preserve"> 16/D/207/1158</t>
  </si>
  <si>
    <t xml:space="preserve"> 16/D/213/1147</t>
  </si>
  <si>
    <t>12,5 (±2,5)</t>
  </si>
  <si>
    <t>13/D/116/884/9</t>
  </si>
  <si>
    <t xml:space="preserve">16/D/152/1171 </t>
  </si>
  <si>
    <t>0,039 (Soufflage)
0,041 (Insufflation)
0,041 (Projection humide)</t>
  </si>
  <si>
    <t>0,042 (Soufflage)
0,044 (Insufflation)
0,043 (Projection humide)</t>
  </si>
  <si>
    <t>115 (Soufflage)
80 (Insufflation)
30 (Projection humide)</t>
  </si>
  <si>
    <t>575 (Soufflage)
400 (Insufflation)
200 (Projection humide)</t>
  </si>
  <si>
    <t>30 à 40 (Soufflage)
50 à 65 (Insufflation)
50 à 65 (Projection humide)</t>
  </si>
  <si>
    <t>0,04 (Soufflage)
0,042 (Insufflation)
0,042 (Projection humide)</t>
  </si>
  <si>
    <t>25 à 35 (Soufflage)
50 à 65 (Insufflation)
35 à 45 (Projection humide)</t>
  </si>
  <si>
    <t>95 (Soufflage)
80 (Insufflation)
30 (Projection humide)</t>
  </si>
  <si>
    <t>435 (Soufflage)
400 (Insufflation)
200 (Projection humide)</t>
  </si>
  <si>
    <t xml:space="preserve"> 18/D/141/1269</t>
  </si>
  <si>
    <t>0,039 (Soufflage)
0,042 (Insufflation)
0,041 (Projection humide)</t>
  </si>
  <si>
    <t>100 (Soufflage)
50 (Insufflation)
30 (Projection humide)</t>
  </si>
  <si>
    <t>590 (Soufflage)
450 (Insufflation)
200 (Projection humide)</t>
  </si>
  <si>
    <t>23 à 35 (Soufflage)
50 à 60 (Insufflation)
40 à 50 (Projection humide)</t>
  </si>
  <si>
    <t>90 à 107</t>
  </si>
  <si>
    <t>1558 (J/kg.K)</t>
  </si>
  <si>
    <t>METISSE FLOCON - COTON PRO OUATE -
Soufflage sur plancher de combles</t>
  </si>
  <si>
    <t>20/16-385_V2</t>
  </si>
  <si>
    <t>20/14-329_V3</t>
  </si>
  <si>
    <t>L'Avis technique n°20/14-329_V3 annule et remplace l' Avis technique n° 20/14-329_V2
Sur liste verte de la C2p à la date du référencement</t>
  </si>
  <si>
    <t>C e procédé n'est pas destiné à rester apparent côté chaud
Le procédé permet de satisfaire les exigences en vigueur. En particulier, il y a lieu pour l'entreprise de pose de :
 S'assurer auprès du Maitre d'Ouvrage de la conformité des installations électriques avant la pose de l'isolant,
Vérifier la conformité des dispositions relativ es aux distances de sécurité entre les conduits de fumée et les éléments combustibles les plus proches conformément à la norme NF DTU 24.1 et à l'e -cahier du C STB 3816 de juillet 2020. Pour les foyers ouverts ou fermés les dispositions de la norme NF DTU 24.2 P1 s'appliquent.
La conception de l'ouvrage intégrant le procédé doit respecter les exigences de la réglementation sécurité incendie relative aux bâtiments d'habitation, relevant du code de travail et aux ERP.
Le produit « Métisse FLOCON – COTON PRO OUATE » possède une Euroclasse D-S2-d0 pour la réaction au feu.
Le produit ne doit être en aucun cas exposé à une source de chaleur intense (soudure, flamme, étincelle)
Conduits de fumée
La norme NF DTU 24.1 et l'e-cahier du C STB 3816 prévoient des dispositions relatives à la sécurité incendie qui dépend de la nature du conduit de fumée, de sa classe de température et de la résistance thermique de la paroi du conduit. Il convient de respecter en tous points ces dispositions.
Canalisations électriques
L'applicateur doit s'assurer que les canalisations électriques posées dans les vides de construction sont placées sous conduit non-propagateur de la flamme (P). 
Se référer à la norme NF C 15 100 (Installations à basse tension et équipements).
Éléments dégageant de la chaleur
 Spots encastrés et sources ponctuelles de chaleur : la présence de spots encastrés peut induire un risque d'échauffement local non maîtrisé. Il convient de respecter les dispositions prévues au Dossier Technique en matière de protection de ces spots ;
 En rénovation les DPM prévoient à qui incombe la responsabilité de la dépose des éventuels spots présents et la remise en état du plancher support. Il convient de reboucher les trous et remettre en état le support une fois les spots enlevés.</t>
  </si>
  <si>
    <t>Le référencement représentant la base de données du module de recherche est basé sur les données jugées comme différenciantes selon les domaines d'emploi et informations générales des référentiels techniques :
       - du corpus des DTUs ;
       - du corpus des  Recommandations Professionnelles RAGE ;</t>
  </si>
  <si>
    <t>Il est également laissé aux industriels la possibilité de faire référencer leurs procédés avec la démarche de référencement mise en place via un formulaire en ligne. Certaines demandes de référencement ont d'ailleurs déjà été faites et sont en cours d'analyse.
Pour toute demande de renseignements ou de référencement il est possible de s'adresser à l'adresse e-mail ci-dessous.</t>
  </si>
  <si>
    <r>
      <t xml:space="preserve">Le module de recherche va permettre de prendre en considération jusqu'à six critères principaux pour définir le domaine d'emploi du procédé d'isolation biosourcée sur support bois :
- L'application visée du procédé (dite APPLICATION) avec pour certaines applications le choix du type de parement extérieur
- Le type de bâtiment visé avec la définition de sa famille (Logement Habitation) ou de la hauteur du plancher bas du dernier niveau (ERP/CDT) (dit BATIMENT)
- Le climat visé (dit CLIMAT)
- La classification du local visé en fonction de son hygrométrie (dite HYGROMETRIE)
- Le classement du local visé en fonction de l'exposition à l'humidité des parois (dit CLASSEMENT)
- Les locaux climatisés ou rafraichis (dite CLIMATISATION)
Si l'utilisateur souhaite prendre en compte un critère dans le module de recherche, il devra cocher la case du critère considéré en cliquant dessus:
        Nb : Le message "cocher la case paramètre recherché pour afficher la cellule de recherche, si souhaité" disparaît alors.
Si au contraire, l'utilisateur souhaite retirer un critère du module de recherche, il suffit de décocher la case.
        Nb : Le message "cocher la case paramètre recherché pour afficher la cellule de recherche, si souhaité" réapparaît alors.
</t>
    </r>
    <r>
      <rPr>
        <b/>
        <i/>
        <sz val="11"/>
        <color theme="1"/>
        <rFont val="Calibri"/>
        <family val="2"/>
        <scheme val="minor"/>
      </rPr>
      <t xml:space="preserve">       A titre d'exemple, la figure ci-dessous présente le module de recherche avec les critères "APPLICATION" et "BÂTIMENT" cochés.</t>
    </r>
  </si>
  <si>
    <r>
      <t xml:space="preserve">Une fois les critères de recherche définis, le critère de tri et l'ordre souhaité doivent être définis.
a / Pour le critère de tri, sélectionner la case verte à côté de la cellule "TRIER LES RESULTATS PAR : " et procéder au choix avec la liste déroulante.
Les choix possibles pour ce tri sont : 
 - Aspect /  - Type de procédé /  - Nom commercial du procédé /  - Fabricant
 - Type de document de référence /  - Avis limite au / validité
b / Pour l'ordre, sélectionner la case verte à côté de la cellule "ORDRE : " et procéder au choix avec la liste déroulante.
Les choix possibles pour ce tri sont : 
 - Croissant (Trier de A à Z)
 - Décroissant (Trier de A à Z)
</t>
    </r>
    <r>
      <rPr>
        <b/>
        <i/>
        <sz val="11"/>
        <color theme="1"/>
        <rFont val="Calibri"/>
        <family val="2"/>
        <scheme val="minor"/>
      </rPr>
      <t>A titre d'exemple, la Figure ci-dessous présente un exemple avec un tri sur le nom commercial du procédé et par ordre croissant.</t>
    </r>
  </si>
  <si>
    <t>-&gt; cocher la case paramètre de recherches pour afficher la cellule de recherche, si souhaité</t>
  </si>
  <si>
    <t>-&gt; Cocher la case paramètre de recherches pour afficher la cellule de recherche, si souhaité</t>
  </si>
  <si>
    <t>CLASSEMENT MAXIMAL DU LOCAL CONFORMEMENT AU DTU 20.1 P3</t>
  </si>
  <si>
    <t>fibres de textiles issus de recyclage</t>
  </si>
  <si>
    <t>Ainsi, les résultats de la recherche sont affichés dans l'ordre choisi avec le critère de tri voulu de la manière suivante :
- Le nombre de procédés éligibles au critère de recherche est affiché 
- Les détails des référentiels techniques éligibles sont également présentés avec : 
                 * La synthèse du procédé 
                 * Le référentiel technique associé au procédé
                 * Un extrait du domaine d'emploi du procédé
                 * Le lien URL du procédé 
A titre d'exemple, la figure ci-dessous présente le résultat de la recherche avec les six critères définis précédemment. 
Pour rappel :
       - APPLICATION : Application en enveloppe verticale (ITI) entre montants de murs conforme au NF DTU 31.2
       - BÂTIMENT : Logement_Habitation de 2ème Famille 
       - CLIMAT : Montagne
       - HYGROMETRIE : Moyenne
       - CLASSEMENT : EB+ Locaux Collectifs
       - CLIMATISATION : Rafraichis
Le nombre de procédés répondant à l'ensemble de ces critères est de 1.</t>
  </si>
  <si>
    <t>Système d'étanchiété à l'air</t>
  </si>
  <si>
    <t>Saint Gobain Isover</t>
  </si>
  <si>
    <t>SO</t>
  </si>
  <si>
    <t>20/14-318_V2</t>
  </si>
  <si>
    <t>/</t>
  </si>
  <si>
    <t>VARIO ® KM D UPLEX UV</t>
  </si>
  <si>
    <t>VARIO ® XTRA / VARIO® XTRA FAST</t>
  </si>
  <si>
    <t>STOPVAP / STOPVAP FAST</t>
  </si>
  <si>
    <t>STOPVAP 90</t>
  </si>
  <si>
    <t>Membrane hygro-régulante</t>
  </si>
  <si>
    <t>Membrane pare-vapeur</t>
  </si>
  <si>
    <t>Essai de développement fongique</t>
  </si>
  <si>
    <t>HR85 e-cahier 3713_V2</t>
  </si>
  <si>
    <t>HR85 e-cahier 3713_V3</t>
  </si>
  <si>
    <t>HR95 e-cahier 3713_V2</t>
  </si>
  <si>
    <t>HR95 e-cahier 3713_V3</t>
  </si>
  <si>
    <t>Pare-vapeur</t>
  </si>
  <si>
    <t>20/19-432_V4</t>
  </si>
  <si>
    <t>31/12030</t>
  </si>
  <si>
    <t>PAREMENT EXTERIEUR VENTILE (CLT)</t>
  </si>
  <si>
    <t>PAREMENT EXTERIEUR ENDUIT DE TYPE ETICS (CLT)</t>
  </si>
  <si>
    <t>PAREMENT EXTERIEUR VENTILE (COB)</t>
  </si>
  <si>
    <t>PAREMENT EXTERIEUR ENDUIT DE TYPE ETICS (COB)</t>
  </si>
  <si>
    <t>PAREMENT EXTERIEUR VENTILE (FOB)</t>
  </si>
  <si>
    <t>PAREMENT EXTERIEUR ENDUIT DE TYPE ETICS (FOB)</t>
  </si>
  <si>
    <t>PAROI SUPPORT BOIS VISEE</t>
  </si>
  <si>
    <t>NON "INDIRECTEMENT"</t>
  </si>
  <si>
    <t xml:space="preserve"> - Extension de l’Avis Technique 20/16-374_V2</t>
  </si>
  <si>
    <t xml:space="preserve"> - La limite d'emploi donnée en locaux rafraichis est induite par celle donnée dans le référentiel du support.</t>
  </si>
  <si>
    <t xml:space="preserve">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t>
  </si>
  <si>
    <t xml:space="preserve"> - Pour un emploi en isolation de rampant, le domaine d'emploi du référentiel technique dudit procédé est donné  sans limite de hauteur. Cependant, le domaine d'emploi du référentiel technique de la charpente et de la couverture peuvent limiter la hauteur du domaine d'emploi.</t>
  </si>
  <si>
    <t xml:space="preserve"> - Pour un emploi en plancher intermédiaire, seuls les planchers intermédiaires d’un même logement entre deux niveaux normalement chauffés sont visés.</t>
  </si>
  <si>
    <t>CLIMATISE (INDIRECTEMENT)</t>
  </si>
  <si>
    <t xml:space="preserve"> - Emploi limité à des bâtiments dont la hauteur du plancher bas du dernier niveau est inférieure ou égale à 8m.
 - La limite d'emploi donnée en locaux rafraichis est induite par celle donnée dans le référentiel du support.</t>
  </si>
  <si>
    <t xml:space="preserve">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Des dispositions particulières peuvent être nécessaires pour atteindre le domaine d'emploi indiqué ci-contre. Se référer au AT/DTA du procédé d'isolation pour connaître les dispositions particulières de mise en œuvre et éventuelles limites de domaines d'emploi complémentaires.</t>
  </si>
  <si>
    <t xml:space="preserve"> - Le domaine d'emploi est valable pour les procédés d'isolation sous AT/DTA visant le domaine d'emploi recherché et la pose avec une membrane hygro-régulante sous AT/DTA. 
 - Des dispositions particulières peuvent être nécessaires pour atteindre le domaine d'emploi indiqué ci-contre. Se référer audit AT/DTA du système d'étanchéité à l'air pour connaître les dispositions particulières de mise en œuvre et éventuelles limites de domaines d'emploi complémentaires.</t>
  </si>
  <si>
    <t xml:space="preserve"> - Le domaine d'emploi est valable pour les procédés d'isolation sous AT/DTA visant le domaine d'emploi recherché et la pose avec une membrane pare-vapeur sous AT/DTA. 
 - Des dispositions particulières peuvent être nécessaires pour atteindre le domaine d'emploi indiqué ci-contre. Se référer audit AT/DTA du système d'étanchéité à l'air pour connaître les dispositions particulières de mise en œuvre et éventuelles limites de domaines d'emploi complémentaires.</t>
  </si>
  <si>
    <t xml:space="preserve"> - Les bâtiments à ossatures porteuses métalliques ne sont pas visés.</t>
  </si>
  <si>
    <t xml:space="preserve"> - Les bâtiments à ossatures porteuses métalliques ne sont pas visés. 
 - La limite d'emploi donnée en locaux rafraichis est induite par celle donnée dans le référentiel du support.</t>
  </si>
  <si>
    <t xml:space="preserve"> - Les bâtiments à ossatures porteuses métalliques ne sont pas visés.
 - La limite d'emploi donnée en locaux rafraichis est induite par celle donnée dans le référentiel du support.</t>
  </si>
  <si>
    <t xml:space="preserve"> - Les bâtiments à ossature porteuse métallique ne sont pas visés. 
 - La limite d'emploi donnée en locaux rafraichis est induite par celle donnée dans le référentiel du support.</t>
  </si>
  <si>
    <t xml:space="preserve"> - Les bâtiments à ossature porteuse métallique ne sont pas visés. </t>
  </si>
  <si>
    <r>
      <t xml:space="preserve"> </t>
    </r>
    <r>
      <rPr>
        <sz val="9"/>
        <rFont val="Calibri"/>
        <family val="2"/>
      </rPr>
      <t>- Extension de l’Avis Technique 20/17-401_V4</t>
    </r>
    <r>
      <rPr>
        <b/>
        <sz val="9"/>
        <color rgb="FFFF0000"/>
        <rFont val="Calibri"/>
        <family val="2"/>
      </rPr>
      <t xml:space="preserve">
 - Les bâtiments à ossature porteuse métallique ne sont pas visés. </t>
    </r>
  </si>
  <si>
    <r>
      <rPr>
        <sz val="9"/>
        <rFont val="Calibri"/>
        <family val="2"/>
      </rPr>
      <t xml:space="preserve"> - Extension de l’Avis Technique 20/17-401_V4</t>
    </r>
    <r>
      <rPr>
        <b/>
        <sz val="9"/>
        <color rgb="FFFF0000"/>
        <rFont val="Calibri"/>
        <family val="2"/>
      </rPr>
      <t xml:space="preserve">
 - Les bâtiments à ossature porteuse métallique ne sont pas visés. </t>
    </r>
  </si>
  <si>
    <r>
      <t xml:space="preserve"> - Extenstion de l'Avis Technique n°20/19-439_V3
</t>
    </r>
    <r>
      <rPr>
        <b/>
        <sz val="9"/>
        <color rgb="FFFF0000"/>
        <rFont val="Calibri"/>
        <family val="2"/>
      </rPr>
      <t xml:space="preserve"> - Les bâtiments à ossature porteuse métallique ne sont pas visés. </t>
    </r>
  </si>
  <si>
    <r>
      <t xml:space="preserve"> - Le procédé ISONAT FLEX inclue 2 isolants, « ISONAT FLEX 40 » et « FLEX 55 plus H ».
</t>
    </r>
    <r>
      <rPr>
        <b/>
        <sz val="9"/>
        <color rgb="FFFF0000"/>
        <rFont val="Calibri"/>
        <family val="2"/>
      </rPr>
      <t xml:space="preserve"> - Les bâtiments à ossature porteuse métallique ne sont pas visés. 
 - La limite d'emploi donnée en locaux rafraichis est induite par celle donnée dans le référentiel du support.</t>
    </r>
  </si>
  <si>
    <r>
      <t xml:space="preserve"> - Le procédé PAVAFLEX inclue 2 isolants, « PAVAFLEX® CONFORT » et « PAVAFLEX® CONFORT 36 »
</t>
    </r>
    <r>
      <rPr>
        <b/>
        <sz val="9"/>
        <color rgb="FFFF0000"/>
        <rFont val="Calibri"/>
        <family val="2"/>
      </rPr>
      <t xml:space="preserve"> - Les bâtiments à ossature porteuse métallique ne sont pas visés. </t>
    </r>
  </si>
  <si>
    <r>
      <rPr>
        <sz val="9"/>
        <rFont val="Calibri"/>
        <family val="2"/>
      </rPr>
      <t xml:space="preserve"> - Extenstion de l'Avis Technique n°20/19-440_V2</t>
    </r>
    <r>
      <rPr>
        <b/>
        <sz val="9"/>
        <color rgb="FFFF0000"/>
        <rFont val="Calibri"/>
        <family val="2"/>
      </rPr>
      <t xml:space="preserve">
 - Les bâtiments à ossature porteuse métallique ne sont pas visés. 
 - La limite d'emploi donnée en locaux rafraichis est induite par celle donnée dans le référentiel du support.</t>
    </r>
  </si>
  <si>
    <r>
      <t xml:space="preserve"> - Le procédé PAVAFLEX inclue 2 isolants, « PAVAFLEX® CONFORT » et « PAVAFLEX® CONFORT 36 »</t>
    </r>
    <r>
      <rPr>
        <b/>
        <sz val="9"/>
        <color rgb="FFFF0000"/>
        <rFont val="Calibri"/>
        <family val="2"/>
      </rPr>
      <t xml:space="preserve">
 - La limite d'emploi donnée en locaux rafraichis est induite par celle donnée dans le référentiel du support.</t>
    </r>
  </si>
  <si>
    <t>31/12/20230</t>
  </si>
  <si>
    <t>20/19-431_V2</t>
  </si>
  <si>
    <t xml:space="preserve"> - L'emploi en locaux classés EB+privatifs doit être réalisé conformément aux dispositions particulières dudit procédé.</t>
  </si>
  <si>
    <t>Ajout</t>
  </si>
  <si>
    <t>AT 20/14-318_V2 VARIO / VARIO XTRA et STOPVAP / STOPVAP 90</t>
  </si>
  <si>
    <t>DTA 20/19-432_V3 ISONAT FLEX par DTA 20/19-432_V4 ISONAT FLEX</t>
  </si>
  <si>
    <t>DTA 20/19-431_V2 ISONAT FLEX par DTA 20/19-431_V1 ISONAT FLEX</t>
  </si>
  <si>
    <t>AT 20/14-329_V2 Biofib’ Trio par AT 20/14-329_V3</t>
  </si>
  <si>
    <t>ATEx de cas a 3221_v1 TERLIAN MUR CONFORT 4S et 4S+</t>
  </si>
  <si>
    <t>AT 20/22-500_V1 GUTEX Thermoflex FR - Application en murs</t>
  </si>
  <si>
    <t>AT 20/20-468_V2 STEICOflex par AT 20/20-468_V3</t>
  </si>
  <si>
    <t>AT 20/16-392_V1-E1 PAVATEXTIL P/R application en mur par AT 20/16-392_V2-E1</t>
  </si>
  <si>
    <t>AT 20/16-392_V1 Métisse RT - Coton Pro P/R pour application en mur par AT 20/16-392_V2</t>
  </si>
  <si>
    <t>AT 20/23-518_V1 Pavacell - Application en combles</t>
  </si>
  <si>
    <t>AT 20/16-393 Métisse RT - Coton Pro P/R pour application en toiture par AT 20/16-393_V1</t>
  </si>
  <si>
    <t>AT 20/13-289_V3 par AT 20/13-289_V4 Isocell F, Trendisol F, Dobry-Ekovilla F, France Cellulose F</t>
  </si>
  <si>
    <t>AT 20/13-299_V2 par AT 20/13-299_V3 Grey Snow - IGLOO France – Watt Less – Ouatipi – Cellulo’Pro</t>
  </si>
  <si>
    <t>AT 20/14-329_V1 par AT 20/14-329_V2 Biofib’ Trio</t>
  </si>
  <si>
    <t>ATE 20/15-343_V1 par AT 20/15-343_V2 SYBOIS MUR</t>
  </si>
  <si>
    <t>AT 20/15-361_V3 par AT 20/15-361_V4 iQ3, iQ3 CELLULOSE, CELLULOSE iQ3</t>
  </si>
  <si>
    <t>AT 20/15-361_V3-E1 par AT 20/15-361_V4-E1 ISOLANT ÉCOLOGIQUE SEMI, DOLCEA, CELLIPURE, DOMOSANIX, CELLECO</t>
  </si>
  <si>
    <t>AT 20/16-392_V1 Métisse RT – Coton Pro P/R</t>
  </si>
  <si>
    <t>AT 20/16-392_V1.1 Métisse RT – Coton Pro P/R</t>
  </si>
  <si>
    <t>AT 20/16-393 Métisse RT – Coton Pro P/R</t>
  </si>
  <si>
    <t>AT 20/16-393*01Mod Métisse RT – Coton Pro P/R</t>
  </si>
  <si>
    <t>AT 20/17-403_V2 Isofloc LF</t>
  </si>
  <si>
    <t>AT 20/17-403_V2-E1 CelluBOR FR</t>
  </si>
  <si>
    <t>AT 20/17-404_V2 par AT 20/17-404_V3 NOVIDEM</t>
  </si>
  <si>
    <t>AT 20/18-411_V2 par AT 20/18-411_V3 Cellaouate</t>
  </si>
  <si>
    <t>AT 20/19-432_V2 par AT 20/19-432_V3 ISONAT FLEX</t>
  </si>
  <si>
    <t>AT 20/19-439_V3-E1 par AT 20/19-439_V3.1 COTONWOOL FLEX 25</t>
  </si>
  <si>
    <t>AT 20/19-440_V2-E1 par AT 20/19-440_V2.1 COTONWOOL FLEX 25</t>
  </si>
  <si>
    <t xml:space="preserve">AT 20/20-456_V2 par AT 20/20-456_V3 Thermofloc F </t>
  </si>
  <si>
    <t>AT 20/20-467_V1 par AT 20/20-467_V2 Pavaflex</t>
  </si>
  <si>
    <t>AT 20/21/487_V2-E1 par AT 20/21-487_V2-E1 KNAUF THERMASOFT NATURA</t>
  </si>
  <si>
    <t>AT 20/16-385_V1 METISSE FLOCON - COTON PRO OUATE - Soufflage sur plancher de combles par AT 20/16-385_V2</t>
  </si>
  <si>
    <t>Version du e-cahier</t>
  </si>
  <si>
    <t>Scénario (HR)</t>
  </si>
  <si>
    <t>Résultats</t>
  </si>
  <si>
    <t>V3</t>
  </si>
  <si>
    <t>Résistant au développement fongique
(Classe 0 ou Classe 1)</t>
  </si>
  <si>
    <t>V2</t>
  </si>
  <si>
    <t>Résistant aux moisissures</t>
  </si>
  <si>
    <t>Résistant au développement fongique</t>
  </si>
  <si>
    <t>Résistant</t>
  </si>
  <si>
    <t>Résistant au développement fongique (Classe 0)</t>
  </si>
  <si>
    <t>NC</t>
  </si>
  <si>
    <t>85 (A priori)</t>
  </si>
  <si>
    <t>Résistant au développement fongique (Classe 1a)</t>
  </si>
  <si>
    <t>Résistant au développement fongique (Classe 0 ou Classe 1)</t>
  </si>
  <si>
    <t xml:space="preserve">'Résistant au développement fongique </t>
  </si>
  <si>
    <t>Membrane spécifique</t>
  </si>
  <si>
    <t>non</t>
  </si>
  <si>
    <t xml:space="preserve">TERLIAN MUR PREFA BOIS </t>
  </si>
  <si>
    <t>3277_v1</t>
  </si>
  <si>
    <t xml:space="preserve"> - Le mélange ainsi que la mise en œuvre du remplissage sont réalisés hors site selon une formulation prédéfinie, exclusivement à partir d’un lot de terre préalablement qualifié par BULBAT, avec le liant et les fibres végétales visés.
 - Façade à ossature bois non porteuse (FOB) filante appuyée en pied uniquement, relevant du NF DTU 31.4 et n’excédant pas R+1</t>
  </si>
  <si>
    <t xml:space="preserve"> - Le mélange (au godet malaxeur) ainsi que la projection sont réalisés sur site selon une formulation prédéfinie, exclusivement à partir d’un lot de terre préalablement qualifié par POINT P, avec le liant et les fibres végétales visés. 
 - Façade à ossature bois non porteuse (FOB) filante appuyée en pied uniquement, relevant du NF DTU 31.4 et n’excédant pas R+1</t>
  </si>
  <si>
    <t>20/19-441_V2-E1</t>
  </si>
  <si>
    <t>20/23-516_V1</t>
  </si>
  <si>
    <t>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t>
  </si>
  <si>
    <t>Extension de l’Avis Technique 20/15-361_V4</t>
  </si>
  <si>
    <t>C e procédé n'est pas destiné à rester apparent.
Il y a lieu pour l'entreprise de pose de :
 S'assurer auprès du Maître d'Ouvrage de la conformité des installations électriques avant la pose de l'isolant ;
 Vérifier la conformité des dispositions relatives aux distances de sécurité entre les conduits de fumée et les éléments combustibles les plus proches conformément à la norme NF DTU 24.1 et à l'e-cahier du CSTB 3816 de juillet 2020.
Pour les foyers ouverts ou fermés les dispositions de la norme NF DTU 24.2 P1 s'appliquent.
La conception de l'ouvrage intégrant le procédé doit respecter les exigences de la réglementation sécurité incendie relative aux bâtiments d'habitation, relevant du code de travail et a ux ERP.
Dans le cas particulier des ÉRP (Établissement Recevant du Public), se reporter au guide d'emploi des isolants combustibles dans les ÉRP, notamment pour le recoupement de l'isolant.
Dans le cas de l'habitat se reporter au Guide technique « Guide de l'isolation par l'intérieur des bâtiments d'habitation du point de vue des risques en cas d'incendie ».
Le produit « GUTEX Thermoflex FR » présente une Euroclasse E.
Le produit ne doit être en aucun cas exposé à une source de chaleur intense (soudure, fla mme, étincelle).
Conduits de fumée
La norme NF DTU 24.1 et l'e-cahier du CSTB 3816 prévoient des dispositions relatives çà la sécurité incendie qui dépend de la nature du conduit de fumée, de sa classe de température et de la résistance thermique de la paroi du conduit. Il convient de respecter en tous points ces dispositions.
Canalisations électriques
L'applicateur doit s'assurer que les canalisations électriques posées dans les vides de construction sont placées sous conduit non-propagateur de la flamme (P). Se référer à la norme NF C 15-100 (Installations en basse tension et équipements).
Eléments dégageant de la chaleur
L'isolant ne doit jamais être mis au contact direct des dispositifs d'éclairage encastrés ou d'autre élément dégageant de la chaleur.
 Spots encastrés et sources ponctuelles de chaleur : la présence de spots encastrés peut induire un risque d'échauffement local non maitrisé. Il convient de respecter les dispositions prévues au Dossier Technique en matière de protection de ces spots.
 En rénovation les DPM prévoient à qui incombe la responsabilité de la dépose des éventuels spots présents et la remise en état du plancher support. Il convient de reboucher les trous et remettre en état le support une fois les spots enlevés.</t>
  </si>
  <si>
    <t>FDES</t>
  </si>
  <si>
    <t>https://www.base-inies.fr/iniesV4/dist/consultation.html?id=34093</t>
  </si>
  <si>
    <t>https://www.base-inies.fr/iniesV4/dist/consultation.html?id=28738</t>
  </si>
  <si>
    <t>https://www.base-inies.fr/iniesV4/dist/consultation.html?id=32512</t>
  </si>
  <si>
    <t>https://www.base-inies.fr/iniesV4/dist/consultation.html?id=32950</t>
  </si>
  <si>
    <t>https://www.base-inies.fr/iniesV4/dist/consultation.html?id=33305
https://www.base-inies.fr/iniesV4/dist/consultation.html?id=33306</t>
  </si>
  <si>
    <t>https://www.base-inies.fr/iniesV4/dist/consultation.html?id=33250
https://www.base-inies.fr/iniesV4/dist/consultation.html?id=33249</t>
  </si>
  <si>
    <t>https://www.base-inies.fr/iniesV4/dist/consultation.html?id=30647
https://www.base-inies.fr/iniesV4/dist/consultation.html?id=30641</t>
  </si>
  <si>
    <t>https://www.base-inies.fr/iniesV4/dist/consultation.html?id=30646
https://www.base-inies.fr/iniesV4/dist/consultation.html?id=30640</t>
  </si>
  <si>
    <t>https://www.base-inies.fr/iniesV4/dist/consultation.html?id=30645
https://www.base-inies.fr/iniesV4/dist/consultation.html?id=30639</t>
  </si>
  <si>
    <t>https://www.base-inies.fr/iniesV4/dist/consultation.html?id=32420</t>
  </si>
  <si>
    <t>https://www.base-inies.fr/iniesV4/dist/consultation.html?id=33579</t>
  </si>
  <si>
    <t>https://www.base-inies.fr/iniesV4/dist/consultation.html?id=35672</t>
  </si>
  <si>
    <t>https://www.base-inies.fr/iniesV4/dist/consultation.html?id=34384</t>
  </si>
  <si>
    <t>https://www.base-inies.fr/iniesV4/dist/consultation.html?id=34395</t>
  </si>
  <si>
    <t>20/17-398_V2-E1</t>
  </si>
  <si>
    <t>STYLE</t>
  </si>
  <si>
    <t>20/21-488_V2</t>
  </si>
  <si>
    <t>20/21-488_V2-E1</t>
  </si>
  <si>
    <t>L'Avis technique n°20/21-488_V2-E1 annule et remplace l' Avis technique n° 20/21-488_V1-E1</t>
  </si>
  <si>
    <t>L'Avis technique n°20/21-488_V2 annule et remplace l' Avis technique n° 20/21-488_V1-E1</t>
  </si>
  <si>
    <t>20/21-487_V3</t>
  </si>
  <si>
    <t>20/21-487_V3-E1</t>
  </si>
  <si>
    <t>20/21/487_V2</t>
  </si>
  <si>
    <t>20/21/487_V2-E1</t>
  </si>
  <si>
    <t>L'Avis technique n°20/21-487_V3-E1 annule et remplace l' Avis technique n° 20/21/487_V2-E1</t>
  </si>
  <si>
    <t>L'Avis technique n°20/21-487_V3 annule et remplace l' Avis technique n° 20/21/487_V2</t>
  </si>
  <si>
    <t>20/23-514_V1</t>
  </si>
  <si>
    <t>Ouate de cellulose et textiles recyclés</t>
  </si>
  <si>
    <r>
      <rPr>
        <sz val="9"/>
        <rFont val="Calibri"/>
        <family val="2"/>
      </rPr>
      <t xml:space="preserve"> - Extenstion de l'Avis Technique n°20/21-487_V3</t>
    </r>
    <r>
      <rPr>
        <b/>
        <sz val="9"/>
        <color rgb="FFFF0000"/>
        <rFont val="Calibri"/>
        <family val="2"/>
      </rPr>
      <t xml:space="preserve">
 - Les bâtiments à ossature porteuse métallique ne sont pas visés. 
 - La limite d'emploi donnée en locaux rafraichis est induite par celle donnée dans le référentiel du support.</t>
    </r>
  </si>
  <si>
    <r>
      <t xml:space="preserve"> - Extenstion de l'Avis Technique n°20/21-488_V2
</t>
    </r>
    <r>
      <rPr>
        <b/>
        <sz val="9"/>
        <color rgb="FFFF0000"/>
        <rFont val="Calibri"/>
        <family val="2"/>
      </rPr>
      <t xml:space="preserve"> - Les bâtiments à ossature porteuse métallique ne sont pas visés. 
 - La limite d'emploi donnée en locaux rafraichis est induite par celle donnée dans le référentiel du support.</t>
    </r>
  </si>
  <si>
    <t xml:space="preserve"> - Le procédé PAVACELL inclue 2 isolants, « PAVACELL P » et « PAVACELL dB ».</t>
  </si>
  <si>
    <t xml:space="preserve">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t>
  </si>
  <si>
    <t>Ce produit n'est pas destiné à rester apparent.
Il y a lieu, pour l'entreprise de pose, de :
 S'assurer auprès du Maître d'Ouvrage de la conformité des installations électriques avant la pose de l'isolant ;
 Vérifier la conformité des dispositions relatives aux distances de sécurité entre les conduits de fumée et les éléments combustibles les plus proches conformément à la norme NF DTU 24.1 et à l'e-cahier du CSTB 3816 de juillet 2020.
Pour les foyers ouverts ou fermés les dispositions de la norme NF DTU 24.2 P1 s'appliquent.
La conception de l'ouvrage intégrant le procédé doit respecter les exigences de la réglementation sécurité incendie relative aux bâtiments d'habitation, relevant du code de travail et aux ERP.
Le produit est NPD pour la réaction au feu du produit. De ce fait, en absence de justification, la présence d'un espace ou d'une lame d'air entre l'isolant et le parement est interdite dans les ERP.
Le produit ne doit être en aucun cas exposé à une source de chaleur intense (soudure, flamme, étincelle).
Canalisations électriques
L'applicateur doit s'assurer que les canalisations électrique s posées dans les vides de construction sont placées sous conduit non-propagateur de la flamme (P).
Se référer à la norme NF C 15 100 (Installations à basse tension et équipements).
Éléments dégageant de la chaleur
L'isolant ne doit jamais être mis au contact direct des dispositifs d'éclairage encastrés ou d'autre élément dégageant de la chaleur.</t>
  </si>
  <si>
    <t>Résistant aux moissisures</t>
  </si>
  <si>
    <t>OUI Voir référentiel de la membrane</t>
  </si>
  <si>
    <t>CELLAOUATE en rampants de toitures</t>
  </si>
  <si>
    <t>CELLAOUATE SAS</t>
  </si>
  <si>
    <t xml:space="preserve"> - Pour un emploi en isolation de rampant, le domaine d'emploi du référentiel technique dudit procédé est donné sans limite de hauteur. Cependant, le domaine d'emploi du référentiel technique de la charpente et de la couverture peuvent limiter la hauteur du domaine d'emploi.</t>
  </si>
  <si>
    <t xml:space="preserve"> - Les bâtiments de process industriel, agricole, agroalimentaire, frigorifique, à ambiance corrosive et à ossatures porteuses métalliques sont exclus.</t>
  </si>
  <si>
    <t>C e procédé n'est pas destiné à rester apparent.
Le procédé permet de satisfaire les exigences en vigueur. En particulier :
 Le maître d'ouvrage doit faire vérifier par une entreprise qualifiée la conformité des installations électriques avant la pose de l'isolant ;
 L'entreprise de pose doit respecter les prescriptions prévues au Dossier Technique, dans la norme NF DTU 24.1 et dans le Cahier du CSTB 3816 sur la distance minimale vis-à-vis des conduits de fumée.
La conception de l'ouvrage intégrant le procédé doit respecter les exigences de la réglementation incendie relatif aux bâtiments d'habitation, du code du travail et des ERP.
Le produit C ELLAOUATE a une Euroclasse E.
Traitement des éléments dégageant de la chaleur
La ouate de cellulose ne doit pas être en contact direct avec des éléments pouvant dégager de la chaleur tel que les conduits de fumées ou hottes d'aspiration, les bobines, les transformateurs ou les moteurs.
Tous ces éléments devront être coffrés et un écart minimum entre l'élément chaud et la ouate de cellulose devra être respectée conformément aux exigences de la norme NF DTU 24.1 et du Cahier du CSTB 3816 de juillet 2020.
Traitement des dispositifs électriques
Les particularités présentes dans la cavité, telles que les passages d'installations techniques, câblages électriques, tuyauteries, gaines, sont clairement repérées pour ne pas percer à ces endroits.
Les canalisations électriques posées dans les vides de construction sont placées sous conduit non propagateur de flamme (P).
Selon les dispositions de la norme NF C 15-100, il n'est pas permis d'installer dans l'épaisseur de l'isolation à réaliser tout matériel électrique non protégé susceptible de créer une source de chaleur continue (spots, transformateurs). Le cas échéant, des caissons ignifugés sont à créer conformément aux exigences induites par les caractéristiques des appareils.</t>
  </si>
  <si>
    <t>20/23-520_V1</t>
  </si>
  <si>
    <t>20/22-510_V1</t>
  </si>
  <si>
    <t>GRAMITHERM EUROPE SA</t>
  </si>
  <si>
    <t>fibres d'herbe et de jute</t>
  </si>
  <si>
    <t>C e procédé n'est pas destiné à rester apparent.
Le procédé permet de satisfaire les exigences en vigueur. Il y a lieu de vérifier la conformité :
 S'assurer que le Maître d'Ouvrage a fait vérifier, par une entreprise qualifiée, la conformité des installations électriques avant la pose de l'isolant ;
 Vérifier la conformité des dispositions relatives aux distances de sécurité entre le conduit et l'élément combustible le plus proche conformément à la norme NF DTU 24.1 et de l'e-cahier du CSTB 3816 de juillet 2020, et pour les foyers ouverts ou fermés les dispositions de la norme NF DTU 24.2 P1.
La conception de l'ouvrage intégrant le procédé doit respecter les exigences de la réglementation sécurité incendie relative aux bâtiments d'habitation, relevant du code de travail et aux ERP.
Le produit « Gramitherm » est de classe E pour la réaction au feu.
Les produits ne doivent, en aucun cas, être exposés à une source de chaleur intense (soudure, flamme, étincelle).
Canalisations électriques
L'applicateur doit s'assurer que les canalisations électriques posées dans les vides de construction sont placées sous conduit non-propagateur de la flamme (P).
Se référer à la norme NF C 15 100 (Installations à basse tension et équipements).
Éléments dégageant de la chaleur
L'isolant ne doit jamais être mis au contact direct des dispositifs d'éclairage encastrés ou d'autre élément dégageant de la chaleur.</t>
  </si>
  <si>
    <t>Oui</t>
  </si>
  <si>
    <t xml:space="preserve"> - Les bâtiments de process industriel, agricoles, agroalimentaires, frigorifiques et à ossature porteuse métallique ne sont pas visés</t>
  </si>
  <si>
    <t>20/22-508_V1</t>
  </si>
  <si>
    <t>C e produit n'est pas destiné à rester apparent.
Le produit permet de satisfaire les exigences en vigueur. En particulier, il y a lieu pour l'entreprise de pose de :
 S'assurer que le Maître d'Ouvrage a fait vérifier, par une entreprise qualifiée, la conformité des installations électriques avant la pose de l'isolant ;
 Vérifier la conformité des dispositions relatives aux distances de sécurité entre le conduit et l'élément combustible le plus proche conformément à la norme NF DTU 24.1 et à l'e-cahier du CSTB 3816 de juillet 2020, et pour les foyers ouverts ou fermés les dispositions de la norme NF DTU 24.2 P1.
La conception de l'ouvrage intégrant le procédé doit respecter les exigences de la réglementation sécurité incendie relative aux bâtiments d'habitation, relevant du code de travail et aux ERP.
Le produit Gramitherm est de classe E pour la réaction au feu.
Le produit ne doit être en aucun cas exposé à une source de chaleur intense (soudure, flamme, étincelle).
Canalisations électriques
L'applicateur doit s'assurer que les canalisations électriques posées dans le s vides de construction sont placées sous conduit non-propagateur de la flamme (P).
Se référer à la norme NF C 15 100 (Installations à basse tension et équipements).
Éléments dégageant de la chaleur
L'isolant ne doit jamais être mis au contact direct des dispositifs d'éclairage encastrés ou d'autre élément dégageant de la chaleur.</t>
  </si>
  <si>
    <t xml:space="preserve">Isolant thermique de parois verticales à base de Paille Hachée ielo </t>
  </si>
  <si>
    <t>Paille hâchée</t>
  </si>
  <si>
    <t>SCIC SA IELO</t>
  </si>
  <si>
    <t>Les bâtiments agroalimentaires, de process industriel, frigorifiques, à ambiances corrosives ne sont pas visés.</t>
  </si>
  <si>
    <t>Le produit paille hachée ielo n’est pas destiné à rester apparent.
Il y a lieu, pour l’entreprise de pose, de :
• S’assurer auprès d’une entreprise qualifiée mandatée par le Maître d’Ouvrage de la conformité des installations électriques avant la pose de l’isolant ;
• Vérifier la conformité des dispositions relatives aux distances de sécurité entre les conduits de fumée et les éléments combustibles les plus proches conformément à la norme NF DTU 24.1 et à l’e-cahier du CSTB 3816 de juillet 2020. Pour les foyers ouverts ou fermés les dispositions de la norme NF DTU 24.2 P1 s’appliquent.
La conception de l’ouvrage intégrant la paille hachée doit respecter les exigences de la réglementation sécurité incendie relative aux bâtiments d’habitation, relevant du code de travail et aux ERP.
Le produit ne doit être en aucun cas exposé à une source de chaleur intense (soudure, flamme, étincelle).
Dans le cas où des exigences réglementaires concernent la propagation du feu par les façades, il convient de se référer au “Guide Bois Construction et propagation du feu par les façades” du Codifab.</t>
  </si>
  <si>
    <t>85 et 95</t>
  </si>
  <si>
    <t>Pas résistante au développement fongique</t>
  </si>
  <si>
    <t>DAGOVRAC</t>
  </si>
  <si>
    <t>DAGOBAIRE</t>
  </si>
  <si>
    <t>N</t>
  </si>
  <si>
    <t>La conception de l’ouvrage intégrant le procédé doit respecter les exigences de la réglementation sécurité incendie relative aux bâtiments d’habitation, aux bâtiments relevant du code du travail et aux ERP.
Notamment, dans le cas où la paroi à isoler présente un conduit de fumées. Il est nécessaire de vérifier la conformité des dispositions relatives aux distances minimales de sécurité entre le conduit et l’élément combustible ainsi que des dispositions relaves aux conduits conformément à la norme NF DTU 24.1 et l’e-cahier du CSTB 3816 en vigueur.
Concernant les spots encastrés, des capots de protection doivent être mis en œuvre sur chacun d’eux avant la réalisation de l’isolation. Les transformateurs associés doivent être couverts par ces mêmes capots ou sortis de la couche d’isolation. Les capots doivent être caractérisés selon le protocole décrit en Annexe 1 du Cahier du CSTB 3693_en vigueur.
La classe de réaction au feu du produit est E.</t>
  </si>
  <si>
    <t>DTA 20/23-520_V1 CELLAOUATE en rampants de toiture</t>
  </si>
  <si>
    <t>ATEx de cas a 3058_v1 DAGOVRAC</t>
  </si>
  <si>
    <t>ATEx de caa a 3219_v1 Paille Hachée IELO</t>
  </si>
  <si>
    <t>DTA 20/22-510_v1 GRAMITHERM application comble</t>
  </si>
  <si>
    <t>DTA 20/22-508_v1 GRAMITHERM application mur</t>
  </si>
  <si>
    <t>ATEx de cas a 3277_v1 TERLIAN MUR PREFA BOIS</t>
  </si>
  <si>
    <t>AT 20/23-514_V1 Pavacell - Application en mur</t>
  </si>
  <si>
    <t>AT 20/17-398_V1-E1 STYLE par AT 20/17-398_V2-E1 STYLE</t>
  </si>
  <si>
    <t>AT 20/21-488_V1 Végétal par AT 20/21-488_V2 Végétal</t>
  </si>
  <si>
    <t>AT 20/21-488_V1-E1 KNAUF THERMASOFT NATURA par AT 20/21-488_V2-E1 KNAUF THERMASOFT NATURA</t>
  </si>
  <si>
    <t>AT 20/21-488_V2 Végétal par AT 20/21-488_V3 Végétal</t>
  </si>
  <si>
    <t>AT 20/21-488_V2-E1 KNAUF THERMASOFT NATURA par AT 20/21-488_V3-E1 KNAUF THERMASOFT NATURA</t>
  </si>
  <si>
    <t>3219_v2</t>
  </si>
  <si>
    <t>TYPE DE PROCEDE CSTB</t>
  </si>
  <si>
    <t>Isolation thermique de comble en panneau ou rouleau des produits à base de fibres végétales ou animales</t>
  </si>
  <si>
    <t>Isolation thermique de comble en vrac des produits à base de fibres végétales ou animales</t>
  </si>
  <si>
    <t>Isolation thermique de mur en vrac des produits à base de ouate de cellulose</t>
  </si>
  <si>
    <t>Isolation thermique de mur en panneau ou rouleau des produits à base de fibres végétales ou animales</t>
  </si>
  <si>
    <t>3058_v1</t>
  </si>
  <si>
    <t>CAVAC Biomatériaux
(FR)</t>
  </si>
  <si>
    <t>20/13-289_V4-E1</t>
  </si>
  <si>
    <t>Isolation thermique de comble en vrac des produits à base de ouate de cellulose</t>
  </si>
  <si>
    <t>Isolation thermique de mur en vrac des produits à base de paille hâchée</t>
  </si>
  <si>
    <t>Ecrit du domaine d'emploi pour la fiche d'actualité (Penser à ajouter la mention pour le domaine d'emploi des planchers intermédiaires conformément à l'évaluation technique)</t>
  </si>
  <si>
    <t xml:space="preserve"> - Pour un emploi en plancher intermédiaire, seuls les planchers intermédiaires entre deux locaux chauffés simultanément sont visés.</t>
  </si>
  <si>
    <t>(https://www.proreno.fr/resultats?collection=recommandationsprofessionnelles)</t>
  </si>
  <si>
    <t>(https://www.cstb.fr/bases-donnees/rechercher-un-document)</t>
  </si>
  <si>
    <t xml:space="preserve"> - Les bâtiments à ossatures porteuses métalliques ne sont pas visés. </t>
  </si>
  <si>
    <t>leclubdesindustriels@ingeneco.eu</t>
  </si>
  <si>
    <t>A ACTUALISER POUR LA V04</t>
  </si>
  <si>
    <t>ACTUALISER POUR LA V04</t>
  </si>
  <si>
    <t>OPALE – Application en murs</t>
  </si>
  <si>
    <t>OPALE – Application en combles</t>
  </si>
  <si>
    <t>20/15-343_V3</t>
  </si>
  <si>
    <t>Appréciation de laboratoire</t>
  </si>
  <si>
    <t>EFR-14–001488- Révision 2 (EFECTIS)
(Résistance au feu du procédé)
EFR-18–004504 - Révision 2 (EFECTIS) (Propagation du feu en façade)</t>
  </si>
  <si>
    <t>20/24-532_V1</t>
  </si>
  <si>
    <t>C e produit n'est pas destiné à rester apparent.
Le produit permet de satisfaire les exigences en vigueur. En particulier, il y a lieu pour l'entreprise de pose de :
 S'assurer auprès du Maître d'Ouvrage de la conformité des installations électriques avant la pose de l'isolant ;
 Vérifier la conformité des dispositions relatives aux distances de sécurité entre le conduit et l'élément combustible le plus proche conformément à la norme NF DTU 24.1 et à l'e-cahier du CSTB 3816 en vigueur, et pour les foyers ouverts ou fermés les dispositions de la norme NF DTU 24.2 P1.
La conception de l'ouvrage intégrant le procédé doit respecter les exigences de la réglementation sécurité incendie relative aux bâtiments d'habitation, relevant du code de travail et aux ERP.
Le produit est d'Euroclasse F pour la réaction au feu. De ce fait, la présence d'une lame d'air entre l'isolant et le parement intérieur est interdite dans les ERP.
Le produit ne doit être en aucun cas exposé à une source de chaleur intense (soudure, flamme, étincelle).</t>
  </si>
  <si>
    <t>fibres naturelles et synthétiques</t>
  </si>
  <si>
    <t>24/116/1674</t>
  </si>
  <si>
    <t xml:space="preserve">Les bâtiments de process industriel, agricole, agroalimentaire, frigorifique, à ambiance corrosiveet à oss atures porteuses métalliques sont exclus. </t>
  </si>
  <si>
    <t>Les bâtiments de process industriel, agricoles, frigorifique, agroalimentaire, à ambiance corrosive et à ossatures porteuses métalliques sont exclus.</t>
  </si>
  <si>
    <t>C e produit n'est pas destiné à rester apparent.
Le produit permet de satisfaire les exigences en vigueur. En particulier, il y a lieu pour l'entreprise de pose de :
 S'assurer auprès du Maître d'Ouvrage de la conformité des installations électriques avant la pose de l'isolant ;
 Vérifier la conformité des dispositions relatives aux distances de sécurité entre le conduit et l'élément combustible le plus proche conformément à la norme NF DTU 24.1 et à l'e -cahier du C STB 3816 en vigueur, et pour les foyers ouverts ou fermés les dispositions de la norme NF DTU 24.2 P1.
La conception de l'ouvrage intégrant le procédé doit respecter les exigences de la réglementation sécurité incendie relative aux bâtiments d'habitation, relevant du code de travail et aux ERP.
 Dans le cas particulier des ÉRP (Établissement Recevant du Public), se r eporter au guide d'emploi des isolants au « Guide des isolants combustibles dans les ERP » - article AM8, notamment pour le recoupement de l'isolant.
 Dans le cas de l'habitat se reporter au guide technique « Guide de l'isolation par l'intérieur des bâtiments d'habitation du point de vue des risques en cas d'incendie et de l'isolation par l'intérieur des bâtiments d'habitation du point de vue des risques en cas d'incendie ».
Le produit OPALE est d'Euroclasse F pour la réaction au feu. De ce fait, la présen ce d'un espace ou d'une lame d'air entre l'isolant et le parement intérieur est interdite dans les ERP.
Le produit ne doit être en aucun cas exposé à une source de chaleur intense (soudure, flamme, étincelle).
Canalisations électriques
L'applicateur doit s'assurer que les canalisations électriques posées dans les vides de construction sont placées sous conduit non-propagateur de la flamme (P).
Se référer à la norme NF C 15 100 (Installations à basse tension et équipements).
Éléments dégageant de la chaleur
L'isolant ne doit jamais être mis au contact direct des dispositifs d'éclairage encastrés ou d'autre élément dégageant de la chaleur.</t>
  </si>
  <si>
    <t>20/20-467_V3</t>
  </si>
  <si>
    <t>Le Document d'Application Technique (DTA) n°20/20-467_V3 annule et remplace le Document d'Application Technique (DTA) n° 20/20-467_V2
Sur liste verte de la C2p à la date du référencement</t>
  </si>
  <si>
    <t>20/20-466_V2</t>
  </si>
  <si>
    <t>20/24-534_V2</t>
  </si>
  <si>
    <t>20/20-469_V2</t>
  </si>
  <si>
    <t>NEW</t>
  </si>
  <si>
    <t>SEMIN</t>
  </si>
  <si>
    <t>20/24-536_V1</t>
  </si>
  <si>
    <t>Les bâtiments de process industriels, agricoles, agroalimentaires, frigorifiques, à ambiance corrosive ou à structure porteuse métallique ne sont pas couverts par le présent Document Technique d'Application.</t>
  </si>
  <si>
    <t>Sécurité en cas d'incendie
C e procédé n'est pas destiné à rester apparent.
Il y a lieu pour l'entreprise de pose de :
 S'assurer auprès du Maître d'Ouvrage de la conformité des installations électriques avant la pose de l'isolant ;
 Vérifier la conformité des dispositions relatives aux distances de sécurité entre les conduits de fumée et les éléments combustibles les plus proches conformément à la norme NF DTU 24.1 et à l'e-cahier du C STB 3816_Ven vigueur. Pour les foyers ouverts ou fermés les dispositions de la norme NF DTU 24.2 P1 s'appliquent.
La conception de l'ouvrage intégrant le procédé doit respecter les exigence s de la réglementation sécurité incendie relative aux bâtiments d'habitation, relevant du code de travail et aux ERP :
 Dans le cas des bâtiments résidentiels, se référer à l'article 16 de l'arrêté du 31 janvier 1986 modifié relatif à la protection contre l'incendie des bâtiments d'habitation et au « Guide de l'isolation par l'intérieur des bâtiments d'habitation du point de vue des risques en cas d'incendie » version 2016.
 Dans le cas particulier des ÉRP (Établissement Recevant du Public), se reporter au g uide d'emploi des isolants combustibles dans les ÉRP, notamment pour le recoupement de l'isolant.
Le produit « SEMIN FLEX PLUS » présente un classement en comportement en réaction au feu Euroclasse E.
Le produit ne doit être en aucun cas exposé à une source de chaleur intense (soudure, flamme, étincelle).
Conduits de fumée
La norme NF DTU 24.1 et l'e-cahier du CSTB 3816_Ven vigueur prévoient des dispositions relatives à la sécurité incendie qui dépend de la nature du conduit de fumée, de sa classe de température et de la résistance thermique de la paroi du conduit. Il convient de respecter en tous points ces dispositions.
Canalisations électriques
L'applicateur doit s'assurer que les canalisations électriques posées dans les vides de construction sont placées sous conduit non-propagateur de la flamme (P). Se référer à la norme NF C 15100 (Installations en basse tension et équipements).
Eléments dégageant de la chaleur
L'isolant ne doit jamais être mis au contact direct des dispositifs d'éclairage encastrés ou d'autre élément dégageant de la chaleur.
Spots encastrés et sources ponctuelles de chaleur : la présence de spots encastrés peut induire un risque d'échauffement local non maitrisé. Il convient de respecter les dispositions prévues au Dossier Technique en matière de protection de ces spots.
En rénovation les DPM prévoient à qui incombe la responsabilité de la dépose des éventuels spots présents et la remise en état du plancher support. Il convient de reboucher les trous et remettre en état le support une fois les spots enlevés.</t>
  </si>
  <si>
    <t>°24/275/1672</t>
  </si>
  <si>
    <t>20/19-440_V3</t>
  </si>
  <si>
    <t>20/19-440_V3-E1</t>
  </si>
  <si>
    <t>OUI ATTENTION LE CSTB l'a mis dans la mauvaise famille</t>
  </si>
  <si>
    <t>20/24-534_V2-E1</t>
  </si>
  <si>
    <t>20/19-439_V4</t>
  </si>
  <si>
    <t>20/19-439_V4-E1</t>
  </si>
  <si>
    <t>20/24-538_V1</t>
  </si>
  <si>
    <t>Sécurité en cas d'incendie
Ce procédé n'est pas destiné à rester apparent.
Il y a lieu pour l'entreprise de pose de :
    S'assurer auprès du Maître d'Ouvrage de la conformité des installations électriques avant la pose de l'isolant ;
    Vérifier la conformité des dispositions relatives aux distances de sécurité entre les conduits de fumée et les éléments combustibles les plus proches conformément à la norme NF DTU 24.1 et à l'e-cahier du CSTB 3816_Ven vigueur. Pour les foyers ouverts ou fermés les dispositions de la norme NF DTU 24.2 P1 s'appliquent.
La conception de l'ouvrage intégrant le procédé doit respecter les exigences de la réglementation sécurité incendie relative aux bâtiments d'habitation, relevant du code de travail et aux ERP :
    Dans le cas des bâtiments résidentiels, se référer à l'article 16 de l'arrêté du 31 janvier 1986 modifié relatif à la protection contre l'incendie des bâtiments d'habitation et au « Guide de l'isolation par l'intérieur des bâtiments d'habitation du point de vue des risques en cas d'incendie » version 2016.
    Dans le cas particulier des ÉRP (Établissement Recevant du Public), se reporter au guide d'emploi des isolants combustibles dans les ÉRP, notamment pour le recoupement de l'isolant.
Le produit « SEMIN FLEX PLUS » présente un classement en comportement en réaction au feu Euroclasse E.
Le produit ne doit être en aucun cas exposé à une source de chaleur intense (soudure, flamme, étincelle).
Conduits de fumée
La norme NF DTU 24.1 et l'e-cahier du CSTB 3816_Ven vigueur prévoient des dispositions relatives à la sécurité incendie qui dépend de la nature du conduit de fumée, de sa classe de température et de la résistance thermique de la paroi du conduit. Il convient de respecter en tous points ces dispositions.
Canalisations électriques
L'applicateur doit s'assurer que les canalisations électriques posées dans les vides de construction sont placées sous conduit non-propagateur de la flamme (P). Se référer à la norme NF C 15100 (Installations en basse tension et équipements).
Eléments dégageant de la chaleur
L'isolant ne doit jamais être mis au contact direct des dispositifs d'éclairage encastrés ou d'autre élément dégageant de la chaleur.
    Spots encastrés et sources ponctuelles de chaleur : la présence de spots encastrés peut induire un risque d'échauffement local non maitrisé. Il convient de respecter les dispositions prévues au Dossier Technique en matière de protection de ces spots.
    En rénovation les DPM prévoient à qui incombe la responsabilité de la dépose des éventuels spots présents et la remise en état du plancher support. Il convient de reboucher les trous et remettre en état le support une fois les spots enlevés.</t>
  </si>
  <si>
    <t>20/20-468_V3-E1</t>
  </si>
  <si>
    <t>Biofib’ Cloison pour application en cloison de distribution d'intérieur</t>
  </si>
  <si>
    <t>fibres de chanvre</t>
  </si>
  <si>
    <t>20/24-530_V1</t>
  </si>
  <si>
    <t>EFR-19-001292.</t>
  </si>
  <si>
    <t>Le procédé est couvert par l'APL n° EFR-19-001292.
Ce procédé n'est pas destiné à rester apparent.
Le procédé permet de satisfaire les exigences en vigueur. Il y a lieu de vérifier la conformité :
S'assurer auprès du Maître d'Ouvrage de la conformité des installations électriques avant la pose de l'isolant ;
Vérifier la conformité des dispositions relatives aux distances de sécurité entre le conduit et l'élément combustible le plus proche conformément à la norme NF DTU 24.1 et de l'e-cahier du CSTB 3816_version en vigueur, et pour les foyers ouverts ou fermés les dispositions de la norme NF DTU 24.2 P1.
La conception de l'ouvrage intégrant le procédé doit respecter les exigences de la réglementation sécurité incendie relative aux bâtiments d'habitation, relevant du code de travail et aux ERP.
Les produits « Biofib' Cloison » est classé Euroclasse F pour la réaction au feu du produit.
De ce fait, en absence de justification, la présence d'un espace ou d'une lame d'air entre l'isolant et le parement est interdite dans les ERP.
Les produits ne doivent, en aucun cas, être exposés à une source de chaleur intense (soudure, flamme, étincelle).
Canalisations électriques
L'applicateur doit s'assurer que les canalisations électriques posées dans les vides de construction sont placées sous conduit non-propagateur de la flamme (P).
Se référer à la norme NF C 15 100 (Installations à basse tension et équipements).
Éléments dégageant de la chaleur
L'isolant ne doit jamais être mis au contact direct des dispositifs d'éclairage encastrés ou d'autre élément dégageant de la chaleur.</t>
  </si>
  <si>
    <t>30 (-5;+10)</t>
  </si>
  <si>
    <t>NON EVALUE</t>
  </si>
  <si>
    <t>20/20-469_V2-E1</t>
  </si>
  <si>
    <t>Contrôle</t>
  </si>
  <si>
    <t>Jetfib'Ouate - Applications par insufflation ou projection humide en mur</t>
  </si>
  <si>
    <t>Isocell F, Trendisol F, Dobry-Ekovilla F, France Cellulose F  - Applications par insufflation ou projection humide en mur</t>
  </si>
  <si>
    <t>Grey Snow - IGLOO France – Watt Less – Ouatipi – Cellulo’Pro - Applications par insufflation ou projection humide en mur</t>
  </si>
  <si>
    <t>iQ3, iQ3 CELLULOSE, CELLULOSE iQ3 - Applications en mur par insufflation</t>
  </si>
  <si>
    <t>ISOLANT ÉCOLOGIQUE SEMI, DOLCEA, CELLIPURE, DOMOSANIX, CELLECO - Applications en mur par insufflation</t>
  </si>
  <si>
    <t>UniverCell® + - Applications par insufflation ou projection humide en mur</t>
  </si>
  <si>
    <t>Therméo ouate de cellulose, ThermaCell, SopraCell - Applications par insufflation ou projection humide en mur</t>
  </si>
  <si>
    <t>PAVAFLOC, PAVACELL, VALOCELL, DOUCELL - Applications par insufflation ou projection humide en mur</t>
  </si>
  <si>
    <t>Cellaouate - Applications par insufflation ou projection humide en mur</t>
  </si>
  <si>
    <t>20/18-411_V4</t>
  </si>
  <si>
    <t>ISOFLOC EU02 - Applications par insufflation ou projection humide en mur</t>
  </si>
  <si>
    <t>ISOFLOC AG</t>
  </si>
  <si>
    <t>20/18-411_V4-E1</t>
  </si>
  <si>
    <t>Ouattitude - Applications par insufflation ou projection humide en mur</t>
  </si>
  <si>
    <t>IGLOO France S - Applications par insufflation ou projection humide en mur</t>
  </si>
  <si>
    <t>Système d'étanchéité à l'air et/ou de résistance à la diffusion de la vapeur d'eau, application en mur</t>
  </si>
  <si>
    <t>Pavaflex - Application en combles</t>
  </si>
  <si>
    <t>SEMIN FLEX PLUS - Application en combles</t>
  </si>
  <si>
    <t>STEICOflex F - Application en combles</t>
  </si>
  <si>
    <t>URSA UPWOOD - Application en combles</t>
  </si>
  <si>
    <t>GRAMITHERM - Application en combles</t>
  </si>
  <si>
    <t>TNC
(N'est pas sur liste verte de la C2p à date du référencement)</t>
  </si>
  <si>
    <t>TC</t>
  </si>
  <si>
    <t>TNC
(N'est pas sur liste verte de la C2p à date de référencement / EVALUATION RECENTE)</t>
  </si>
  <si>
    <t xml:space="preserve"> - Les bâtiments de process industriel, agricoles, agroalimentaires, frigorifiques, à ambiance corrosive et à ossature porteuse métallique ne sont pas visés</t>
  </si>
  <si>
    <t xml:space="preserve"> - La mise en œuvre du produit ne peut s'effectuer qu'entre deux locaux chauffés 
 - L'emploi en paroi verticale entre l'intérieur et l'extérieur ou entre un local chauffé et un local non chauffé n'est pas couvert par cet avis technique. </t>
  </si>
  <si>
    <t>Valosense – Application murs</t>
  </si>
  <si>
    <t>fibre de carton recyclé</t>
  </si>
  <si>
    <t>GREENFAB SAS</t>
  </si>
  <si>
    <t xml:space="preserve"> - Les bâtiments de process industriel, agricoles, agroalimentaires, frigorifiques et à ossature porteuse
métallique ne sont pas visés.</t>
  </si>
  <si>
    <t>3385_V1</t>
  </si>
  <si>
    <t xml:space="preserve"> - La mise en œuvre du produit ne peut s'effectuer qu'entre deux locaux chauffés </t>
  </si>
  <si>
    <t>3366_V1</t>
  </si>
  <si>
    <t>Valosense – Application comble</t>
  </si>
  <si>
    <t>La conception de l’ouvrage intégrant le procédé doit respecter les exigences de la réglementation sécurité incendie relative aux
bâtiments d’habitation, relevant du code de travail et ERP.
Dans le cas où la paroi à isoler présente des éléments dégageant de la chaleur, il est nécessaire de vérifier la conformité des
dispositions relatives aux distances minimales de sécurité entre cet élément et l’élément combustible ainsi que des dispositions
relaves aux conduits conformément à la norme NF DTU 24.1 et l’e-cahier du CSTB 3816 en vigueur.
La classe de réaction au feu du produit est F. De ce fait, la présence d’un vide technique entre l’isolant et le parement intérieur
est interdite en ERP. Il convient soit de déporter ces réseaux, soit de procéder à une mise en oeuvre du pare-vapeur en position
intermédiaire lorsque cela est possible.</t>
  </si>
  <si>
    <t xml:space="preserve"> - Les bâtiments de process industriel, agricoles, agroalimentaires, frigorifiques et à ossature porteuse métallique ne sont pas visés.</t>
  </si>
  <si>
    <t>R+1 à 33m</t>
  </si>
  <si>
    <t>DATE DE VALIDITE MODIFIEE POUR NE PAS APPARAITRE DANS LE MODULE DE RECHERCHE</t>
  </si>
  <si>
    <t>Note :
Les lignes surlignées en rouge correspondent aux renseignements dudit procédé de façade modifiés afin de garder les informations dans la base de données mais sans que l'utilisateur puisse le voir dans le module de recherche.
Ces lignes ne sont pas référencées dans le module de recherche. Elles sont ici afin de revenir en arrière le cas échéant.</t>
  </si>
  <si>
    <t>GUTEX Thermoflex FR - Applications en murs</t>
  </si>
  <si>
    <t>GRAMITHERM - Application en mur</t>
  </si>
  <si>
    <t>Biofib’ Trio - Application en mur</t>
  </si>
  <si>
    <t>Biofib’ Trio - Application en combles</t>
  </si>
  <si>
    <t>Métisse RT - Coton Pro P/R - Application en mur</t>
  </si>
  <si>
    <t>Métisse RT - Coton Pro P/R - Application en toiture</t>
  </si>
  <si>
    <t>Pavaflex - Application en mur</t>
  </si>
  <si>
    <t>Pavacell - Application en mur</t>
  </si>
  <si>
    <t>SEMIN FLEX PLUS - Application en mur</t>
  </si>
  <si>
    <t>PAVATEXTIL P/R - Application en mur</t>
  </si>
  <si>
    <t>URSA UPWOOD - Application en mur</t>
  </si>
  <si>
    <t>ISOCOTON - Application en mur</t>
  </si>
  <si>
    <t>ISOCOTON - Application en combles</t>
  </si>
  <si>
    <t>COTONWOOL FLEX 25 - Application en mur</t>
  </si>
  <si>
    <t>COTONWOOL FLEX 25 - Application en combles</t>
  </si>
  <si>
    <t>GUTEX Thermoflex FR - Applications en combles</t>
  </si>
  <si>
    <t>ISONAT FLEX - Application en combles</t>
  </si>
  <si>
    <t>ISONAT FLEX - Application en mur</t>
  </si>
  <si>
    <t>KNAUF THERMASOFT NATURA - Application en mur</t>
  </si>
  <si>
    <t>KNAUF THERMASOFT NATURA - Application en combles</t>
  </si>
  <si>
    <t>Végétal - Application en mur</t>
  </si>
  <si>
    <t>Végétal - Application en combles</t>
  </si>
  <si>
    <t>URSA UpTex - URSA COCOON'R - URSA Textile  - Application en mur</t>
  </si>
  <si>
    <t>STEICOflex F - Application en mur</t>
  </si>
  <si>
    <t>Exécution de parois verticales (murs, cloisons et doublages) en bétons de chanvre.</t>
  </si>
  <si>
    <t xml:space="preserve"> - La limite d'emploi donnée en locaux rafraichis est induite par celle donnée dans le référentiel du support.
 - La limite d'emploi donnée en hygrométrie des locaux moyenne est induite par celle donnée dans le référentiel du support.</t>
  </si>
  <si>
    <t xml:space="preserve"> - Façade à ossatures bois relevant du NF DTU 31.4 n'excédant pas une hauteur maximale de façade de 33m
 - Construction à ossatures bois relavant du NF DTU 31.2 n'excédant pas R+1+Combles 
 - La limite d'emploi donnée en locaux rafraichis est induite par celle donnée dans le référentiel du support.
 - La limite d'emploi donnée en hygrométrie des locaux moyenne est induite par celle donnée dans le référentiel du support.</t>
  </si>
  <si>
    <r>
      <t>NOTES :
• Le présent document est établi sur la base d'informations générales des référentiels techniques publiques ou non à date. Ce document informatif est donc construit et communiqué de bonne foi. Il ne peut en rien se substituer à une étude approfondie de la part des acteurs contractuellement responsables. Il ne peut donc engager ni la responsabilité du CODIFAB, ni celle de France Bois Forêt, ni celle de FRANCE BOIS 2024, ni celle d'INGENECO Technologies ;</t>
    </r>
    <r>
      <rPr>
        <sz val="12"/>
        <color theme="1"/>
        <rFont val="Calibri"/>
        <family val="2"/>
        <scheme val="minor"/>
      </rPr>
      <t xml:space="preserve">
• Les informations données sont issues de simplifications, aussi elles ne permettent pas de se dispenser de prendre connaissance du référentiel technique en question ;
</t>
    </r>
    <r>
      <rPr>
        <b/>
        <sz val="12"/>
        <color rgb="FFFF0000"/>
        <rFont val="Calibri"/>
        <family val="2"/>
        <scheme val="minor"/>
      </rPr>
      <t>• L'extrait du domaine d'emploi retenu dans la présentation n'intègre pas toutes les limitations notamment celles liées au respect de la réglementation de sécurité incendie ;</t>
    </r>
    <r>
      <rPr>
        <sz val="12"/>
        <color theme="1"/>
        <rFont val="Calibri"/>
        <family val="2"/>
        <scheme val="minor"/>
      </rPr>
      <t xml:space="preserve">
• L'indication TC/TNC donnée dans le domaine d'emploi visé est donnée en guise d'information, pour que la reconnaissance en TC soit a priori valable, il est nécessaire que l'ensemble du référentiel technique soit respecté.</t>
    </r>
    <r>
      <rPr>
        <b/>
        <sz val="12"/>
        <color theme="1"/>
        <rFont val="Calibri"/>
        <family val="2"/>
        <scheme val="minor"/>
      </rPr>
      <t xml:space="preserve">
</t>
    </r>
    <r>
      <rPr>
        <b/>
        <sz val="12"/>
        <color rgb="FFFF0000"/>
        <rFont val="Calibri"/>
        <family val="2"/>
        <scheme val="minor"/>
      </rPr>
      <t xml:space="preserve">• Les procédés d'enduit appliqués sur un isolant biosourcé sont référencés dans le module de recherche des procédés de façade, ils ne sont ainsi pas référencés dans le présent module.
</t>
    </r>
    <r>
      <rPr>
        <sz val="12"/>
        <rFont val="Calibri"/>
        <family val="2"/>
        <scheme val="minor"/>
      </rPr>
      <t>• Pour toute demande de renseignements ou de référencement il est possible de s'adresser à l'adresse e-mail ci-dessous.</t>
    </r>
  </si>
  <si>
    <t>Isolation en béton de chanvre (hors application de l'enduit extérieur sur l'isolant)</t>
  </si>
  <si>
    <t>Version 04 du 14/02/2025</t>
  </si>
  <si>
    <t>Date du dernier référencement : 12/02/2025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</si>
</sst>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sz val="11"/>
      <name val="Calibri"/>
      <family val="2"/>
      <scheme val="minor"/>
    </font>
    <font>
      <b/>
      <sz val="11"/>
      <color theme="1"/>
      <name val="Calibri"/>
      <family val="2"/>
      <scheme val="minor"/>
    </font>
    <font>
      <b/>
      <sz val="11"/>
      <name val="Calibri"/>
      <family val="2"/>
      <scheme val="minor"/>
    </font>
    <font>
      <sz val="11"/>
      <name val="Calibri"/>
      <family val="2"/>
    </font>
    <font>
      <sz val="11"/>
      <name val="Calibri"/>
      <family val="2"/>
      <scheme val="minor"/>
    </font>
    <font>
      <sz val="8"/>
      <name val="Calibri"/>
      <family val="2"/>
      <scheme val="minor"/>
    </font>
    <font>
      <sz val="9"/>
      <name val="Calibri"/>
      <family val="2"/>
    </font>
    <font>
      <sz val="9"/>
      <color theme="1"/>
      <name val="Calibri"/>
      <family val="2"/>
      <scheme val="minor"/>
    </font>
    <font>
      <b/>
      <sz val="9"/>
      <color rgb="FFFF0000"/>
      <name val="Calibri"/>
      <family val="2"/>
    </font>
    <font>
      <vertAlign val="superscript"/>
      <sz val="11"/>
      <name val="Calibri"/>
      <family val="2"/>
    </font>
    <font>
      <b/>
      <sz val="9"/>
      <color rgb="FF7030A0"/>
      <name val="Calibri"/>
      <family val="2"/>
    </font>
    <font>
      <i/>
      <sz val="9"/>
      <name val="Calibri"/>
      <family val="2"/>
    </font>
    <font>
      <i/>
      <u/>
      <sz val="9"/>
      <name val="Calibri"/>
      <family val="2"/>
    </font>
    <font>
      <b/>
      <sz val="11"/>
      <name val="Symbol"/>
      <family val="1"/>
      <charset val="2"/>
    </font>
    <font>
      <sz val="11"/>
      <name val="Calibri"/>
      <family val="2"/>
    </font>
    <font>
      <sz val="11"/>
      <name val="Calibri"/>
      <family val="2"/>
      <scheme val="minor"/>
    </font>
    <font>
      <b/>
      <sz val="9"/>
      <name val="Calibri"/>
      <family val="2"/>
    </font>
    <font>
      <u/>
      <sz val="11"/>
      <color theme="10"/>
      <name val="Calibri"/>
      <family val="2"/>
      <scheme val="minor"/>
    </font>
    <font>
      <u/>
      <sz val="11"/>
      <name val="Calibri"/>
      <family val="2"/>
      <scheme val="minor"/>
    </font>
    <font>
      <u/>
      <sz val="11"/>
      <color theme="1"/>
      <name val="Calibri"/>
      <family val="2"/>
      <scheme val="minor"/>
    </font>
    <font>
      <b/>
      <sz val="11"/>
      <color theme="0"/>
      <name val="Calibri"/>
      <family val="2"/>
      <scheme val="minor"/>
    </font>
    <font>
      <b/>
      <sz val="16"/>
      <color theme="1"/>
      <name val="Calibri"/>
      <family val="2"/>
      <scheme val="minor"/>
    </font>
    <font>
      <b/>
      <sz val="11"/>
      <color rgb="FF000000"/>
      <name val="Calibri"/>
      <family val="2"/>
      <scheme val="minor"/>
    </font>
    <font>
      <sz val="9"/>
      <color theme="1"/>
      <name val="Calibri"/>
      <family val="2"/>
    </font>
    <font>
      <b/>
      <sz val="28"/>
      <color rgb="FFBC9937"/>
      <name val="Calibri"/>
      <family val="2"/>
      <scheme val="minor"/>
    </font>
    <font>
      <b/>
      <i/>
      <sz val="18"/>
      <color theme="0" tint="-0.499984740745262"/>
      <name val="Calibri"/>
      <family val="2"/>
      <scheme val="minor"/>
    </font>
    <font>
      <b/>
      <sz val="12"/>
      <color theme="1"/>
      <name val="Calibri"/>
      <family val="2"/>
      <scheme val="minor"/>
    </font>
    <font>
      <sz val="12"/>
      <color theme="1"/>
      <name val="Calibri"/>
      <family val="2"/>
      <scheme val="minor"/>
    </font>
    <font>
      <b/>
      <i/>
      <sz val="11"/>
      <name val="Calibri"/>
      <family val="2"/>
      <scheme val="minor"/>
    </font>
    <font>
      <b/>
      <sz val="16"/>
      <color rgb="FFFF0000"/>
      <name val="Calibri"/>
      <family val="2"/>
      <scheme val="minor"/>
    </font>
    <font>
      <b/>
      <sz val="18"/>
      <name val="Calibri"/>
      <family val="2"/>
      <scheme val="minor"/>
    </font>
    <font>
      <sz val="11"/>
      <color theme="0"/>
      <name val="Calibri"/>
      <family val="2"/>
      <scheme val="minor"/>
    </font>
    <font>
      <b/>
      <sz val="11"/>
      <color rgb="FFBC9937"/>
      <name val="Calibri"/>
      <family val="2"/>
      <scheme val="minor"/>
    </font>
    <font>
      <b/>
      <sz val="26"/>
      <color rgb="FFBC9937"/>
      <name val="Calibri"/>
      <family val="2"/>
      <scheme val="minor"/>
    </font>
    <font>
      <b/>
      <sz val="16"/>
      <name val="Calibri"/>
      <family val="2"/>
      <scheme val="minor"/>
    </font>
    <font>
      <sz val="16"/>
      <color theme="1"/>
      <name val="Calibri"/>
      <family val="2"/>
      <scheme val="minor"/>
    </font>
    <font>
      <b/>
      <sz val="12"/>
      <color rgb="FFFF0000"/>
      <name val="Calibri"/>
      <family val="2"/>
      <scheme val="minor"/>
    </font>
    <font>
      <b/>
      <sz val="12"/>
      <name val="Calibri"/>
      <family val="2"/>
      <scheme val="minor"/>
    </font>
    <font>
      <b/>
      <u/>
      <sz val="11"/>
      <name val="Calibri"/>
      <family val="2"/>
      <scheme val="minor"/>
    </font>
    <font>
      <b/>
      <sz val="11"/>
      <color rgb="FFFF0000"/>
      <name val="Calibri"/>
      <family val="2"/>
      <scheme val="minor"/>
    </font>
    <font>
      <b/>
      <sz val="20"/>
      <color rgb="FFBC9937"/>
      <name val="Calibri"/>
      <family val="2"/>
      <scheme val="minor"/>
    </font>
    <font>
      <b/>
      <u/>
      <sz val="16"/>
      <color theme="1"/>
      <name val="Calibri"/>
      <family val="2"/>
      <scheme val="minor"/>
    </font>
    <font>
      <b/>
      <i/>
      <sz val="11"/>
      <color theme="1"/>
      <name val="Calibri"/>
      <family val="2"/>
      <scheme val="minor"/>
    </font>
    <font>
      <i/>
      <sz val="11"/>
      <color theme="0" tint="-0.499984740745262"/>
      <name val="Calibri"/>
      <family val="2"/>
      <scheme val="minor"/>
    </font>
    <font>
      <sz val="11"/>
      <color theme="0" tint="-0.499984740745262"/>
      <name val="Calibri"/>
      <family val="2"/>
      <scheme val="minor"/>
    </font>
    <font>
      <i/>
      <sz val="11"/>
      <name val="Calibri"/>
      <family val="2"/>
      <scheme val="minor"/>
    </font>
    <font>
      <b/>
      <i/>
      <sz val="14"/>
      <color rgb="FFBC9937"/>
      <name val="Calibri"/>
      <family val="2"/>
      <scheme val="minor"/>
    </font>
    <font>
      <sz val="11"/>
      <color theme="1"/>
      <name val="Sylfaen"/>
      <family val="1"/>
    </font>
    <font>
      <sz val="11"/>
      <color theme="1"/>
      <name val="Calibri"/>
      <family val="2"/>
    </font>
    <font>
      <sz val="12"/>
      <name val="Calibri"/>
      <family val="2"/>
      <scheme val="minor"/>
    </font>
    <font>
      <b/>
      <i/>
      <sz val="18"/>
      <color rgb="FFBC9937"/>
      <name val="Calibri"/>
      <family val="2"/>
      <scheme val="minor"/>
    </font>
    <font>
      <i/>
      <sz val="14"/>
      <name val="Calibri"/>
      <family val="2"/>
      <scheme val="minor"/>
    </font>
    <font>
      <i/>
      <sz val="11"/>
      <color theme="1"/>
      <name val="Calibri"/>
      <family val="2"/>
      <scheme val="minor"/>
    </font>
    <font>
      <sz val="16"/>
      <color rgb="FFFF000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E1C675"/>
        <bgColor indexed="64"/>
      </patternFill>
    </fill>
    <fill>
      <patternFill patternType="solid">
        <fgColor rgb="FFF7EFD9"/>
        <bgColor indexed="64"/>
      </patternFill>
    </fill>
    <fill>
      <patternFill patternType="solid">
        <fgColor rgb="FF7030A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bgColor indexed="64"/>
      </patternFill>
    </fill>
    <fill>
      <patternFill patternType="solid">
        <fgColor rgb="FFFF0000"/>
        <bgColor indexed="64"/>
      </patternFill>
    </fill>
    <fill>
      <patternFill patternType="solid">
        <fgColor rgb="FF00B050"/>
        <bgColor indexed="64"/>
      </patternFill>
    </fill>
  </fills>
  <borders count="38">
    <border>
      <left/>
      <right/>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theme="1"/>
      </top>
      <bottom/>
      <diagonal/>
    </border>
  </borders>
  <cellStyleXfs count="2">
    <xf numFmtId="0" fontId="0" fillId="0" borderId="0"/>
    <xf numFmtId="0" fontId="18" fillId="0" borderId="0" applyNumberFormat="0" applyFill="0" applyBorder="0" applyAlignment="0" applyProtection="0"/>
  </cellStyleXfs>
  <cellXfs count="275">
    <xf numFmtId="0" fontId="0" fillId="0" borderId="0" xfId="0"/>
    <xf numFmtId="0" fontId="0" fillId="0" borderId="0" xfId="0" applyAlignment="1">
      <alignment horizontal="center" vertical="center"/>
    </xf>
    <xf numFmtId="0" fontId="0" fillId="3" borderId="0" xfId="0" applyFill="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0" fillId="0" borderId="0" xfId="0" applyAlignment="1">
      <alignment vertical="center" wrapText="1"/>
    </xf>
    <xf numFmtId="0" fontId="1" fillId="0" borderId="0" xfId="0" applyFont="1" applyAlignment="1">
      <alignment horizontal="left" vertical="center" wrapText="1" indent="1"/>
    </xf>
    <xf numFmtId="0" fontId="0" fillId="0" borderId="0" xfId="0" applyAlignment="1">
      <alignment vertical="top" wrapText="1"/>
    </xf>
    <xf numFmtId="0" fontId="22" fillId="5" borderId="0" xfId="0" applyFont="1" applyFill="1" applyAlignment="1">
      <alignment horizontal="center" vertical="center" wrapText="1"/>
    </xf>
    <xf numFmtId="0" fontId="0" fillId="0" borderId="10" xfId="0" applyBorder="1" applyAlignment="1">
      <alignment horizontal="center" vertical="center" wrapText="1"/>
    </xf>
    <xf numFmtId="0" fontId="3" fillId="6" borderId="9"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0" borderId="10" xfId="0" applyFont="1" applyBorder="1" applyAlignment="1">
      <alignment horizontal="center" vertical="center"/>
    </xf>
    <xf numFmtId="0" fontId="4" fillId="4"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wrapText="1"/>
    </xf>
    <xf numFmtId="0" fontId="21" fillId="7" borderId="10" xfId="0" applyFont="1" applyFill="1" applyBorder="1" applyAlignment="1">
      <alignment horizontal="center" vertical="center" wrapText="1"/>
    </xf>
    <xf numFmtId="0" fontId="0" fillId="0" borderId="10" xfId="0"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0" borderId="10" xfId="0" applyFont="1" applyBorder="1" applyAlignment="1">
      <alignment vertical="center" wrapText="1"/>
    </xf>
    <xf numFmtId="0" fontId="0" fillId="0" borderId="0" xfId="0" applyAlignment="1">
      <alignment horizontal="center"/>
    </xf>
    <xf numFmtId="0" fontId="0" fillId="0" borderId="0" xfId="0" quotePrefix="1" applyAlignment="1">
      <alignment horizontal="center" vertical="center" wrapText="1"/>
    </xf>
    <xf numFmtId="0" fontId="2" fillId="0" borderId="0" xfId="0" quotePrefix="1" applyFont="1" applyAlignment="1">
      <alignment horizontal="center" vertical="center" wrapText="1"/>
    </xf>
    <xf numFmtId="0" fontId="17" fillId="0" borderId="10" xfId="0" applyFont="1" applyBorder="1" applyAlignment="1">
      <alignment horizontal="center" vertical="center" wrapText="1"/>
    </xf>
    <xf numFmtId="0" fontId="21" fillId="7" borderId="0" xfId="0" applyFont="1" applyFill="1" applyAlignment="1">
      <alignment horizontal="center" vertical="center" wrapText="1"/>
    </xf>
    <xf numFmtId="0" fontId="3" fillId="6" borderId="29" xfId="0" applyFont="1" applyFill="1" applyBorder="1" applyAlignment="1">
      <alignment horizontal="center" vertical="center" wrapText="1"/>
    </xf>
    <xf numFmtId="0" fontId="21" fillId="7" borderId="29" xfId="0" applyFont="1" applyFill="1" applyBorder="1" applyAlignment="1">
      <alignment horizontal="center" vertical="center" wrapText="1"/>
    </xf>
    <xf numFmtId="0" fontId="1"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left" vertical="center" wrapText="1"/>
    </xf>
    <xf numFmtId="14" fontId="1" fillId="0" borderId="10" xfId="0" applyNumberFormat="1" applyFont="1" applyBorder="1" applyAlignment="1">
      <alignment horizontal="center" vertical="center" wrapText="1"/>
    </xf>
    <xf numFmtId="14" fontId="1" fillId="0" borderId="10" xfId="0" applyNumberFormat="1" applyFont="1" applyBorder="1" applyAlignment="1">
      <alignment horizontal="center" vertical="center"/>
    </xf>
    <xf numFmtId="0" fontId="4" fillId="8" borderId="10" xfId="0" applyFont="1" applyFill="1" applyBorder="1" applyAlignment="1">
      <alignment horizontal="center" vertical="center" wrapText="1"/>
    </xf>
    <xf numFmtId="0" fontId="4" fillId="8" borderId="10" xfId="0" applyFont="1" applyFill="1" applyBorder="1" applyAlignment="1">
      <alignment horizontal="center" vertical="center"/>
    </xf>
    <xf numFmtId="0" fontId="1" fillId="0" borderId="10" xfId="0" quotePrefix="1" applyFont="1" applyBorder="1" applyAlignment="1">
      <alignment horizontal="center" vertical="center" wrapText="1"/>
    </xf>
    <xf numFmtId="0" fontId="4" fillId="0" borderId="10" xfId="0" quotePrefix="1" applyFont="1" applyBorder="1" applyAlignment="1">
      <alignment horizontal="center" vertical="center"/>
    </xf>
    <xf numFmtId="14" fontId="4" fillId="0" borderId="10" xfId="0" applyNumberFormat="1" applyFont="1" applyBorder="1" applyAlignment="1">
      <alignment horizontal="center" vertical="center" wrapText="1"/>
    </xf>
    <xf numFmtId="14" fontId="4" fillId="0" borderId="10" xfId="0" quotePrefix="1" applyNumberFormat="1" applyFont="1" applyBorder="1" applyAlignment="1">
      <alignment horizontal="center" vertical="center"/>
    </xf>
    <xf numFmtId="14" fontId="4" fillId="0" borderId="10" xfId="0" applyNumberFormat="1" applyFont="1" applyBorder="1" applyAlignment="1">
      <alignment horizontal="center" vertical="center"/>
    </xf>
    <xf numFmtId="14" fontId="1" fillId="0" borderId="10" xfId="0" quotePrefix="1" applyNumberFormat="1" applyFont="1" applyBorder="1" applyAlignment="1">
      <alignment horizontal="center" vertical="center"/>
    </xf>
    <xf numFmtId="0" fontId="16" fillId="0" borderId="10" xfId="0" applyFont="1" applyBorder="1" applyAlignment="1">
      <alignment horizontal="center" vertical="center" wrapText="1"/>
    </xf>
    <xf numFmtId="14" fontId="16" fillId="0" borderId="10" xfId="0" applyNumberFormat="1" applyFont="1" applyBorder="1" applyAlignment="1">
      <alignment horizontal="center" vertical="center"/>
    </xf>
    <xf numFmtId="0" fontId="15" fillId="0" borderId="10" xfId="0" applyFont="1" applyBorder="1" applyAlignment="1">
      <alignment horizontal="center" vertical="center"/>
    </xf>
    <xf numFmtId="14" fontId="5" fillId="0" borderId="10" xfId="0" applyNumberFormat="1" applyFont="1" applyBorder="1" applyAlignment="1">
      <alignment horizontal="center" vertical="center"/>
    </xf>
    <xf numFmtId="0" fontId="7" fillId="0" borderId="10" xfId="0" applyFont="1" applyBorder="1" applyAlignment="1">
      <alignment horizontal="left" vertical="top" wrapText="1"/>
    </xf>
    <xf numFmtId="0" fontId="2" fillId="0" borderId="0" xfId="0" applyFont="1" applyAlignment="1">
      <alignment horizontal="center" wrapText="1"/>
    </xf>
    <xf numFmtId="0" fontId="33" fillId="0" borderId="0" xfId="0" applyFont="1" applyAlignment="1">
      <alignment vertical="center" wrapText="1"/>
    </xf>
    <xf numFmtId="0" fontId="34" fillId="0" borderId="0" xfId="0" applyFont="1" applyAlignment="1">
      <alignment horizontal="center" vertical="center" wrapText="1"/>
    </xf>
    <xf numFmtId="0" fontId="35" fillId="0" borderId="0" xfId="0" applyFont="1" applyAlignment="1">
      <alignment horizontal="left" wrapText="1"/>
    </xf>
    <xf numFmtId="0" fontId="36" fillId="0" borderId="0" xfId="0" applyFont="1" applyAlignment="1">
      <alignment horizontal="left" vertical="top" wrapText="1" indent="1"/>
    </xf>
    <xf numFmtId="0" fontId="22" fillId="0" borderId="0" xfId="0" applyFont="1" applyAlignment="1">
      <alignment vertical="top" wrapText="1"/>
    </xf>
    <xf numFmtId="0" fontId="36" fillId="0" borderId="0" xfId="0" applyFont="1" applyAlignment="1">
      <alignment vertical="center" wrapText="1"/>
    </xf>
    <xf numFmtId="0" fontId="36" fillId="0" borderId="0" xfId="0" applyFont="1" applyAlignment="1">
      <alignment vertical="top" wrapText="1"/>
    </xf>
    <xf numFmtId="0" fontId="4" fillId="9" borderId="10" xfId="0" applyFont="1" applyFill="1" applyBorder="1" applyAlignment="1">
      <alignment horizontal="center" vertical="center" wrapText="1"/>
    </xf>
    <xf numFmtId="0" fontId="15"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1" fillId="0" borderId="0" xfId="0" applyFont="1" applyAlignment="1">
      <alignment vertical="center" wrapText="1"/>
    </xf>
    <xf numFmtId="0" fontId="1" fillId="3" borderId="30" xfId="0" applyFont="1" applyFill="1" applyBorder="1" applyAlignment="1">
      <alignment horizontal="center" vertical="center" wrapText="1"/>
    </xf>
    <xf numFmtId="0" fontId="4" fillId="0" borderId="0" xfId="0" applyFont="1" applyAlignment="1">
      <alignment horizontal="left" vertical="center" wrapText="1"/>
    </xf>
    <xf numFmtId="0" fontId="4" fillId="8" borderId="0" xfId="0" applyFont="1" applyFill="1" applyAlignment="1">
      <alignment horizontal="left" vertical="center" wrapText="1"/>
    </xf>
    <xf numFmtId="0" fontId="27" fillId="0" borderId="0" xfId="0" applyFont="1" applyAlignment="1">
      <alignment horizontal="left" vertical="top" wrapText="1"/>
    </xf>
    <xf numFmtId="0" fontId="22" fillId="0" borderId="0" xfId="0" applyFont="1" applyAlignment="1">
      <alignment horizontal="center" vertical="center" wrapText="1"/>
    </xf>
    <xf numFmtId="0" fontId="29" fillId="6" borderId="6" xfId="0" applyFont="1" applyFill="1" applyBorder="1" applyAlignment="1">
      <alignment horizontal="center" vertical="center" wrapText="1"/>
    </xf>
    <xf numFmtId="0" fontId="29" fillId="6" borderId="15" xfId="0" applyFont="1" applyFill="1" applyBorder="1" applyAlignment="1">
      <alignment horizontal="center" vertical="center" wrapText="1"/>
    </xf>
    <xf numFmtId="14" fontId="0" fillId="0" borderId="0" xfId="0" applyNumberFormat="1" applyAlignment="1">
      <alignment wrapText="1"/>
    </xf>
    <xf numFmtId="0" fontId="2" fillId="0" borderId="15" xfId="0" applyFont="1" applyBorder="1" applyAlignment="1">
      <alignment horizontal="center" vertical="center" wrapText="1"/>
    </xf>
    <xf numFmtId="0" fontId="30" fillId="0" borderId="1" xfId="0" quotePrefix="1" applyFont="1" applyBorder="1" applyAlignment="1">
      <alignment vertical="center"/>
    </xf>
    <xf numFmtId="0" fontId="30" fillId="0" borderId="0" xfId="0" quotePrefix="1" applyFont="1" applyAlignment="1">
      <alignment vertical="center" wrapText="1"/>
    </xf>
    <xf numFmtId="0" fontId="30" fillId="0" borderId="0" xfId="0" applyFont="1" applyAlignment="1">
      <alignment horizontal="center" vertical="center" wrapText="1"/>
    </xf>
    <xf numFmtId="0" fontId="2" fillId="0" borderId="15" xfId="0" applyFont="1" applyBorder="1" applyAlignment="1">
      <alignment vertical="center" wrapText="1"/>
    </xf>
    <xf numFmtId="14" fontId="0" fillId="0" borderId="0" xfId="0" applyNumberFormat="1" applyAlignment="1">
      <alignment horizontal="center" vertical="center" wrapText="1"/>
    </xf>
    <xf numFmtId="0" fontId="27" fillId="0" borderId="15" xfId="0" applyFont="1" applyBorder="1" applyAlignment="1">
      <alignment horizontal="center" vertical="center"/>
    </xf>
    <xf numFmtId="0" fontId="0" fillId="0" borderId="0" xfId="0" applyAlignment="1">
      <alignment horizontal="left" vertical="center" wrapText="1"/>
    </xf>
    <xf numFmtId="0" fontId="3" fillId="6" borderId="6"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28" xfId="0" applyFont="1" applyFill="1" applyBorder="1" applyAlignment="1">
      <alignment horizontal="center" vertical="center" wrapText="1"/>
    </xf>
    <xf numFmtId="14" fontId="0" fillId="0" borderId="0" xfId="0" quotePrefix="1" applyNumberFormat="1" applyAlignment="1">
      <alignment horizontal="center" vertical="center" wrapText="1"/>
    </xf>
    <xf numFmtId="0" fontId="2" fillId="0" borderId="17" xfId="0" applyFont="1" applyBorder="1" applyAlignment="1">
      <alignment horizontal="center" vertical="center" wrapText="1"/>
    </xf>
    <xf numFmtId="0" fontId="27" fillId="0" borderId="0" xfId="0" applyFont="1" applyAlignment="1" applyProtection="1">
      <alignment vertical="center" wrapText="1"/>
      <protection locked="0" hidden="1"/>
    </xf>
    <xf numFmtId="0" fontId="1" fillId="0" borderId="0" xfId="0" applyFont="1" applyAlignment="1">
      <alignment horizontal="left" vertical="center" wrapText="1"/>
    </xf>
    <xf numFmtId="0" fontId="0" fillId="0" borderId="0" xfId="0" applyAlignment="1">
      <alignment vertical="center"/>
    </xf>
    <xf numFmtId="0" fontId="7" fillId="9" borderId="10" xfId="0" applyFont="1" applyFill="1" applyBorder="1" applyAlignment="1">
      <alignment horizontal="center" vertical="center" wrapText="1"/>
    </xf>
    <xf numFmtId="16" fontId="0" fillId="0" borderId="0" xfId="0" applyNumberFormat="1" applyAlignment="1">
      <alignment horizontal="center" vertical="center"/>
    </xf>
    <xf numFmtId="14" fontId="0" fillId="0" borderId="10" xfId="0" applyNumberFormat="1" applyBorder="1" applyAlignment="1">
      <alignment horizontal="center" vertical="center" wrapText="1"/>
    </xf>
    <xf numFmtId="49" fontId="1" fillId="0" borderId="10" xfId="0" applyNumberFormat="1" applyFont="1" applyBorder="1" applyAlignment="1">
      <alignment horizontal="left" vertical="center" wrapText="1"/>
    </xf>
    <xf numFmtId="16" fontId="0" fillId="0" borderId="0" xfId="0" applyNumberFormat="1" applyAlignment="1">
      <alignment vertical="center"/>
    </xf>
    <xf numFmtId="0" fontId="21" fillId="11" borderId="35" xfId="0" applyFont="1" applyFill="1" applyBorder="1" applyAlignment="1">
      <alignment horizontal="center" vertical="center"/>
    </xf>
    <xf numFmtId="0" fontId="21" fillId="11" borderId="35" xfId="0" applyFont="1" applyFill="1" applyBorder="1" applyAlignment="1">
      <alignment horizontal="center" vertical="center" wrapText="1"/>
    </xf>
    <xf numFmtId="0" fontId="0" fillId="0" borderId="0" xfId="0" applyAlignment="1">
      <alignment horizontal="left" vertical="center"/>
    </xf>
    <xf numFmtId="16" fontId="0" fillId="0" borderId="0" xfId="0" applyNumberFormat="1" applyAlignment="1">
      <alignment horizontal="center" vertical="center" wrapText="1"/>
    </xf>
    <xf numFmtId="0" fontId="4" fillId="0" borderId="10" xfId="0" quotePrefix="1" applyFont="1" applyBorder="1" applyAlignment="1">
      <alignment horizontal="center" vertical="center" wrapText="1"/>
    </xf>
    <xf numFmtId="0" fontId="3" fillId="6" borderId="19" xfId="0" applyFont="1" applyFill="1" applyBorder="1" applyAlignment="1">
      <alignment horizontal="center" vertical="center" wrapText="1"/>
    </xf>
    <xf numFmtId="0" fontId="0" fillId="0" borderId="36" xfId="0" applyBorder="1" applyAlignment="1">
      <alignment horizontal="center" vertical="center" wrapText="1"/>
    </xf>
    <xf numFmtId="0" fontId="41" fillId="0" borderId="0" xfId="0" applyFont="1" applyAlignment="1">
      <alignment horizontal="center" vertical="center" wrapText="1"/>
    </xf>
    <xf numFmtId="0" fontId="28" fillId="0" borderId="0" xfId="0" applyFont="1" applyAlignment="1">
      <alignment horizontal="left" vertical="top" wrapText="1" indent="1"/>
    </xf>
    <xf numFmtId="0" fontId="45" fillId="0" borderId="0" xfId="0" applyFont="1" applyAlignment="1">
      <alignment horizontal="center"/>
    </xf>
    <xf numFmtId="0" fontId="21" fillId="7" borderId="10" xfId="0" quotePrefix="1" applyFont="1" applyFill="1" applyBorder="1" applyAlignment="1">
      <alignment horizontal="center" vertical="center" wrapText="1"/>
    </xf>
    <xf numFmtId="0" fontId="36" fillId="0" borderId="0" xfId="0" applyFont="1" applyAlignment="1">
      <alignment horizontal="left" vertical="top" wrapText="1"/>
    </xf>
    <xf numFmtId="0" fontId="0" fillId="0" borderId="0" xfId="0" applyAlignment="1">
      <alignment horizontal="left" vertical="top" wrapText="1" indent="1"/>
    </xf>
    <xf numFmtId="0" fontId="8" fillId="0" borderId="0" xfId="0" applyFont="1" applyAlignment="1">
      <alignment horizontal="left" vertical="center" wrapText="1"/>
    </xf>
    <xf numFmtId="0" fontId="0" fillId="2" borderId="0" xfId="0" applyFill="1" applyAlignment="1">
      <alignment wrapText="1"/>
    </xf>
    <xf numFmtId="0" fontId="0" fillId="2" borderId="0" xfId="0" quotePrefix="1" applyFill="1" applyAlignment="1">
      <alignment horizontal="center" vertical="center" wrapText="1"/>
    </xf>
    <xf numFmtId="0" fontId="27" fillId="0" borderId="0" xfId="0" applyFont="1" applyAlignment="1">
      <alignment vertical="top" wrapText="1"/>
    </xf>
    <xf numFmtId="0" fontId="44" fillId="0" borderId="0" xfId="0" applyFont="1" applyAlignment="1">
      <alignment horizontal="center" vertical="top" wrapText="1"/>
    </xf>
    <xf numFmtId="0" fontId="42" fillId="0" borderId="0" xfId="0" applyFont="1" applyAlignment="1">
      <alignment vertical="top" wrapText="1"/>
    </xf>
    <xf numFmtId="0" fontId="1" fillId="0" borderId="0" xfId="0" applyFont="1" applyAlignment="1">
      <alignment horizontal="left" vertical="top" wrapText="1" indent="1"/>
    </xf>
    <xf numFmtId="0" fontId="1" fillId="0" borderId="0" xfId="0" applyFont="1" applyAlignment="1">
      <alignment horizontal="left" wrapText="1" indent="1"/>
    </xf>
    <xf numFmtId="0" fontId="46" fillId="0" borderId="0" xfId="0" applyFont="1" applyAlignment="1">
      <alignment horizontal="right" wrapText="1" indent="1"/>
    </xf>
    <xf numFmtId="0" fontId="51" fillId="0" borderId="0" xfId="0" quotePrefix="1" applyFont="1" applyAlignment="1">
      <alignment horizontal="center" vertical="center" wrapText="1"/>
    </xf>
    <xf numFmtId="0" fontId="41" fillId="0" borderId="0" xfId="0" quotePrefix="1" applyFont="1" applyAlignment="1">
      <alignment horizontal="center" vertical="center" wrapText="1"/>
    </xf>
    <xf numFmtId="0" fontId="52" fillId="0" borderId="0" xfId="1" applyFont="1" applyAlignment="1" applyProtection="1">
      <alignment horizontal="left" vertical="center" wrapText="1" indent="8"/>
      <protection locked="0"/>
    </xf>
    <xf numFmtId="0" fontId="4" fillId="8" borderId="0" xfId="0" applyFont="1" applyFill="1" applyAlignment="1">
      <alignment horizontal="center" vertical="center" wrapText="1"/>
    </xf>
    <xf numFmtId="0" fontId="24" fillId="4" borderId="10"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4" fillId="0" borderId="0" xfId="0" applyFont="1" applyAlignment="1">
      <alignment horizontal="center" vertical="center" wrapText="1"/>
    </xf>
    <xf numFmtId="0" fontId="0" fillId="0" borderId="0" xfId="0" applyAlignment="1">
      <alignment horizontal="left" wrapText="1"/>
    </xf>
    <xf numFmtId="0" fontId="7" fillId="0" borderId="10" xfId="0" quotePrefix="1" applyFont="1" applyBorder="1" applyAlignment="1">
      <alignment horizontal="center" vertical="center" wrapText="1"/>
    </xf>
    <xf numFmtId="49" fontId="1" fillId="0" borderId="0" xfId="0" applyNumberFormat="1" applyFont="1" applyAlignment="1">
      <alignment horizontal="center" vertical="center" wrapText="1"/>
    </xf>
    <xf numFmtId="0" fontId="40" fillId="0" borderId="0" xfId="0" applyFont="1" applyAlignment="1">
      <alignment horizontal="center" wrapText="1"/>
    </xf>
    <xf numFmtId="0" fontId="21" fillId="11" borderId="0" xfId="0" applyFont="1" applyFill="1" applyAlignment="1">
      <alignment horizontal="center" vertical="center" wrapText="1"/>
    </xf>
    <xf numFmtId="0" fontId="40" fillId="0" borderId="0" xfId="0" applyFont="1" applyAlignment="1">
      <alignment horizontal="center" vertical="center"/>
    </xf>
    <xf numFmtId="0" fontId="30" fillId="0" borderId="0" xfId="0" quotePrefix="1" applyFont="1" applyAlignment="1">
      <alignment vertical="top" wrapText="1"/>
    </xf>
    <xf numFmtId="0" fontId="0" fillId="0" borderId="10" xfId="0" quotePrefix="1" applyBorder="1" applyAlignment="1">
      <alignment horizontal="center" vertical="center" wrapText="1"/>
    </xf>
    <xf numFmtId="0" fontId="4" fillId="0" borderId="0" xfId="0" applyFont="1" applyAlignment="1">
      <alignment horizontal="center" vertical="center"/>
    </xf>
    <xf numFmtId="0" fontId="0" fillId="2" borderId="0" xfId="0" applyFill="1" applyAlignment="1">
      <alignment horizontal="center" vertical="center"/>
    </xf>
    <xf numFmtId="0" fontId="2" fillId="6" borderId="6" xfId="0" applyFont="1" applyFill="1" applyBorder="1" applyAlignment="1">
      <alignment horizontal="center" vertical="center" wrapText="1"/>
    </xf>
    <xf numFmtId="0" fontId="32" fillId="0" borderId="0" xfId="0" applyFont="1"/>
    <xf numFmtId="0" fontId="22"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4" fillId="4" borderId="10" xfId="0" quotePrefix="1" applyFont="1" applyFill="1" applyBorder="1" applyAlignment="1">
      <alignment horizontal="center" vertical="center" wrapText="1"/>
    </xf>
    <xf numFmtId="0" fontId="0" fillId="0" borderId="0" xfId="0" quotePrefix="1"/>
    <xf numFmtId="0" fontId="4" fillId="2" borderId="10" xfId="0" quotePrefix="1" applyFont="1" applyFill="1" applyBorder="1" applyAlignment="1">
      <alignment horizontal="center" vertical="center" wrapText="1"/>
    </xf>
    <xf numFmtId="0" fontId="7" fillId="0" borderId="34" xfId="0" applyFont="1" applyBorder="1" applyAlignment="1">
      <alignment horizontal="center" vertical="center" wrapText="1"/>
    </xf>
    <xf numFmtId="0" fontId="4" fillId="2" borderId="10" xfId="0" applyFont="1" applyFill="1" applyBorder="1" applyAlignment="1">
      <alignment horizontal="center" vertical="center"/>
    </xf>
    <xf numFmtId="0" fontId="9" fillId="0" borderId="10" xfId="0" quotePrefix="1" applyFont="1" applyBorder="1" applyAlignment="1">
      <alignment horizontal="center" vertical="center" wrapText="1"/>
    </xf>
    <xf numFmtId="0" fontId="24" fillId="4" borderId="10" xfId="0" quotePrefix="1" applyFont="1" applyFill="1" applyBorder="1" applyAlignment="1">
      <alignment horizontal="left" vertical="center" wrapText="1"/>
    </xf>
    <xf numFmtId="0" fontId="4" fillId="4" borderId="10" xfId="0" quotePrefix="1" applyFont="1" applyFill="1" applyBorder="1" applyAlignment="1">
      <alignment horizontal="left" vertical="center" wrapText="1"/>
    </xf>
    <xf numFmtId="0" fontId="7" fillId="4" borderId="10" xfId="0" quotePrefix="1" applyFont="1" applyFill="1" applyBorder="1" applyAlignment="1">
      <alignment horizontal="left" vertical="center" wrapText="1"/>
    </xf>
    <xf numFmtId="0" fontId="32" fillId="0" borderId="0" xfId="0" applyFont="1" applyAlignment="1">
      <alignment horizontal="center" vertical="center"/>
    </xf>
    <xf numFmtId="0" fontId="21" fillId="11" borderId="36" xfId="0" applyFont="1" applyFill="1" applyBorder="1" applyAlignment="1">
      <alignment horizontal="center" vertical="center"/>
    </xf>
    <xf numFmtId="0" fontId="21" fillId="0" borderId="0" xfId="0" applyFont="1" applyAlignment="1">
      <alignment horizontal="center" vertical="center"/>
    </xf>
    <xf numFmtId="0" fontId="49" fillId="2" borderId="10" xfId="0" quotePrefix="1" applyFont="1" applyFill="1" applyBorder="1" applyAlignment="1">
      <alignment horizontal="center" vertical="center" wrapText="1"/>
    </xf>
    <xf numFmtId="0" fontId="24" fillId="2" borderId="10" xfId="0" quotePrefix="1" applyFont="1" applyFill="1" applyBorder="1" applyAlignment="1">
      <alignment horizontal="center" vertical="center" wrapText="1"/>
    </xf>
    <xf numFmtId="0" fontId="24" fillId="2" borderId="10" xfId="0" applyFont="1" applyFill="1" applyBorder="1" applyAlignment="1">
      <alignment horizontal="center" vertical="center" wrapText="1"/>
    </xf>
    <xf numFmtId="0" fontId="0" fillId="2" borderId="10" xfId="0" quotePrefix="1" applyFill="1" applyBorder="1" applyAlignment="1">
      <alignment horizontal="center" vertical="center" wrapText="1"/>
    </xf>
    <xf numFmtId="0" fontId="24" fillId="0" borderId="10" xfId="0" quotePrefix="1" applyFont="1" applyBorder="1" applyAlignment="1">
      <alignment horizontal="left" vertical="center" wrapText="1"/>
    </xf>
    <xf numFmtId="0" fontId="24" fillId="0" borderId="10" xfId="0" applyFont="1" applyBorder="1" applyAlignment="1">
      <alignment horizontal="center" vertical="center" wrapText="1"/>
    </xf>
    <xf numFmtId="0" fontId="4" fillId="4" borderId="10" xfId="0" quotePrefix="1" applyFont="1" applyFill="1" applyBorder="1" applyAlignment="1">
      <alignment horizontal="center" vertical="center"/>
    </xf>
    <xf numFmtId="0" fontId="17" fillId="0" borderId="10" xfId="0" quotePrefix="1" applyFont="1" applyBorder="1" applyAlignment="1">
      <alignment horizontal="center" vertical="center" wrapText="1"/>
    </xf>
    <xf numFmtId="0" fontId="9" fillId="2" borderId="10" xfId="0" quotePrefix="1" applyFont="1" applyFill="1" applyBorder="1" applyAlignment="1">
      <alignment horizontal="center" vertical="center" wrapText="1"/>
    </xf>
    <xf numFmtId="0" fontId="9" fillId="2" borderId="10" xfId="0" applyFont="1" applyFill="1" applyBorder="1" applyAlignment="1">
      <alignment horizontal="center" vertical="center" wrapText="1"/>
    </xf>
    <xf numFmtId="0" fontId="18" fillId="0" borderId="0" xfId="1" applyFill="1" applyAlignment="1">
      <alignment horizontal="center" vertical="center"/>
    </xf>
    <xf numFmtId="0" fontId="18" fillId="0" borderId="0" xfId="1" applyFill="1" applyAlignment="1">
      <alignment horizontal="center" vertical="center" wrapText="1"/>
    </xf>
    <xf numFmtId="0" fontId="4" fillId="0" borderId="36" xfId="0" applyFont="1" applyBorder="1" applyAlignment="1">
      <alignment horizontal="center" vertical="center"/>
    </xf>
    <xf numFmtId="0" fontId="3" fillId="6" borderId="5" xfId="0" applyFont="1" applyFill="1" applyBorder="1" applyAlignment="1">
      <alignment horizontal="center" vertical="center" wrapText="1"/>
    </xf>
    <xf numFmtId="0" fontId="4" fillId="0" borderId="30" xfId="0" applyFont="1" applyBorder="1" applyAlignment="1">
      <alignment horizontal="center" vertical="center" wrapText="1"/>
    </xf>
    <xf numFmtId="14" fontId="1" fillId="13" borderId="10" xfId="0" applyNumberFormat="1" applyFont="1" applyFill="1" applyBorder="1" applyAlignment="1">
      <alignment horizontal="center" vertical="center" wrapText="1"/>
    </xf>
    <xf numFmtId="0" fontId="0" fillId="0" borderId="0" xfId="0" quotePrefix="1" applyAlignment="1">
      <alignment horizontal="center" vertical="center"/>
    </xf>
    <xf numFmtId="0" fontId="0" fillId="0" borderId="37" xfId="0" quotePrefix="1" applyBorder="1" applyAlignment="1">
      <alignment horizontal="center" vertical="center"/>
    </xf>
    <xf numFmtId="0" fontId="0" fillId="0" borderId="10" xfId="0" quotePrefix="1" applyBorder="1" applyAlignment="1">
      <alignment horizontal="center" vertical="center"/>
    </xf>
    <xf numFmtId="0" fontId="1" fillId="0" borderId="0" xfId="0" applyFont="1" applyAlignment="1">
      <alignment horizontal="center" vertical="center" wrapText="1"/>
    </xf>
    <xf numFmtId="0" fontId="47" fillId="0" borderId="0" xfId="0" applyFont="1" applyAlignment="1">
      <alignment horizontal="center" vertical="center" wrapText="1"/>
    </xf>
    <xf numFmtId="0" fontId="7" fillId="0" borderId="0" xfId="0" applyFont="1" applyAlignment="1">
      <alignment horizontal="center" vertical="center" wrapText="1"/>
    </xf>
    <xf numFmtId="0" fontId="15" fillId="0" borderId="30" xfId="0" applyFont="1" applyBorder="1" applyAlignment="1">
      <alignment horizontal="center" vertical="center" wrapText="1"/>
    </xf>
    <xf numFmtId="0" fontId="0" fillId="0" borderId="0" xfId="0" applyAlignment="1">
      <alignment horizontal="center"/>
    </xf>
    <xf numFmtId="0" fontId="0" fillId="0" borderId="0" xfId="0" applyAlignment="1">
      <alignment horizontal="left" vertical="top" wrapText="1" indent="1"/>
    </xf>
    <xf numFmtId="0" fontId="1" fillId="0" borderId="0" xfId="0" applyFont="1" applyAlignment="1">
      <alignment horizontal="left" vertical="top" wrapText="1" indent="1"/>
    </xf>
    <xf numFmtId="0" fontId="1" fillId="0" borderId="0" xfId="0" applyFont="1" applyAlignment="1">
      <alignment horizontal="left" wrapText="1" indent="1"/>
    </xf>
    <xf numFmtId="0" fontId="2" fillId="0" borderId="0" xfId="0" applyFont="1" applyAlignment="1">
      <alignment horizontal="center" wrapText="1"/>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47" fillId="0" borderId="0" xfId="0" applyFont="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center" vertical="center"/>
    </xf>
    <xf numFmtId="0" fontId="22" fillId="5" borderId="12"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9" fillId="6" borderId="7" xfId="0" applyFont="1" applyFill="1" applyBorder="1" applyAlignment="1" applyProtection="1">
      <alignment horizontal="center" vertical="center" wrapText="1"/>
      <protection hidden="1"/>
    </xf>
    <xf numFmtId="0" fontId="29" fillId="6" borderId="8" xfId="0" applyFont="1" applyFill="1" applyBorder="1" applyAlignment="1" applyProtection="1">
      <alignment horizontal="center" vertical="center" wrapText="1"/>
      <protection hidden="1"/>
    </xf>
    <xf numFmtId="0" fontId="27" fillId="0" borderId="7" xfId="0" applyFont="1" applyBorder="1" applyAlignment="1" applyProtection="1">
      <alignment horizontal="left" vertical="center" wrapText="1" indent="1"/>
      <protection locked="0" hidden="1"/>
    </xf>
    <xf numFmtId="0" fontId="27" fillId="0" borderId="8" xfId="0" applyFont="1" applyBorder="1" applyAlignment="1" applyProtection="1">
      <alignment horizontal="left" vertical="center" wrapText="1" indent="1"/>
      <protection locked="0" hidden="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pplyProtection="1">
      <alignment horizontal="center" vertical="center" wrapText="1"/>
      <protection locked="0" hidden="1"/>
    </xf>
    <xf numFmtId="0" fontId="2" fillId="0" borderId="8" xfId="0" applyFont="1" applyBorder="1" applyAlignment="1" applyProtection="1">
      <alignment horizontal="center" vertical="center" wrapText="1"/>
      <protection locked="0" hidden="1"/>
    </xf>
    <xf numFmtId="0" fontId="27" fillId="0" borderId="6" xfId="0" applyFont="1" applyBorder="1" applyAlignment="1" applyProtection="1">
      <alignment horizontal="center" vertical="center" wrapText="1"/>
      <protection locked="0" hidden="1"/>
    </xf>
    <xf numFmtId="0" fontId="27" fillId="0" borderId="8" xfId="0" applyFont="1" applyBorder="1" applyAlignment="1" applyProtection="1">
      <alignment horizontal="center" vertical="center" wrapText="1"/>
      <protection locked="0" hidden="1"/>
    </xf>
    <xf numFmtId="0" fontId="3" fillId="5" borderId="15" xfId="0" applyFont="1" applyFill="1" applyBorder="1" applyAlignment="1">
      <alignment horizontal="center" vertical="center" wrapText="1"/>
    </xf>
    <xf numFmtId="0" fontId="2" fillId="10" borderId="15" xfId="0" applyFont="1" applyFill="1" applyBorder="1" applyAlignment="1" applyProtection="1">
      <alignment horizontal="center" vertical="center"/>
      <protection locked="0" hidden="1"/>
    </xf>
    <xf numFmtId="49" fontId="27" fillId="0" borderId="7" xfId="0" applyNumberFormat="1" applyFont="1" applyBorder="1" applyAlignment="1" applyProtection="1">
      <alignment horizontal="left" vertical="center" wrapText="1" indent="1"/>
      <protection locked="0" hidden="1"/>
    </xf>
    <xf numFmtId="49" fontId="27" fillId="0" borderId="8" xfId="0" applyNumberFormat="1" applyFont="1" applyBorder="1" applyAlignment="1" applyProtection="1">
      <alignment horizontal="left" vertical="center" wrapText="1" indent="1"/>
      <protection locked="0" hidden="1"/>
    </xf>
    <xf numFmtId="0" fontId="31" fillId="5" borderId="12"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0" xfId="0" applyFont="1" applyFill="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5" xfId="0" applyFont="1" applyFill="1" applyBorder="1" applyAlignment="1">
      <alignment horizontal="center" vertical="center" wrapText="1"/>
    </xf>
    <xf numFmtId="0" fontId="31" fillId="5" borderId="14" xfId="0" applyFont="1" applyFill="1" applyBorder="1" applyAlignment="1">
      <alignment horizontal="center" vertical="center" wrapText="1"/>
    </xf>
    <xf numFmtId="0" fontId="31" fillId="5" borderId="18" xfId="0" applyFont="1" applyFill="1" applyBorder="1" applyAlignment="1">
      <alignment horizontal="center" vertical="center" wrapText="1"/>
    </xf>
    <xf numFmtId="0" fontId="31" fillId="5" borderId="31"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1" fillId="5" borderId="21" xfId="0" applyFont="1" applyFill="1" applyBorder="1" applyAlignment="1">
      <alignment horizontal="center" vertical="center" wrapText="1"/>
    </xf>
    <xf numFmtId="0" fontId="31" fillId="5" borderId="32"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1" fillId="5" borderId="24" xfId="0" applyFont="1" applyFill="1" applyBorder="1" applyAlignment="1">
      <alignment horizontal="center" vertical="center" wrapText="1"/>
    </xf>
    <xf numFmtId="0" fontId="31" fillId="5" borderId="33"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53" fillId="0" borderId="0" xfId="0" applyFont="1" applyAlignment="1" applyProtection="1">
      <alignment horizontal="left" vertical="center" indent="2"/>
      <protection locked="0"/>
    </xf>
    <xf numFmtId="0" fontId="27" fillId="0" borderId="0" xfId="0" applyFont="1" applyAlignment="1">
      <alignment horizontal="left" vertical="top" wrapText="1"/>
    </xf>
    <xf numFmtId="0" fontId="26" fillId="0" borderId="0" xfId="0" applyFont="1" applyAlignment="1">
      <alignment horizontal="right" textRotation="90" wrapText="1"/>
    </xf>
    <xf numFmtId="0" fontId="26" fillId="0" borderId="5" xfId="0" applyFont="1" applyBorder="1" applyAlignment="1">
      <alignment horizontal="right" textRotation="90" wrapText="1"/>
    </xf>
    <xf numFmtId="0" fontId="27" fillId="0" borderId="7" xfId="0" applyFont="1" applyBorder="1" applyAlignment="1" applyProtection="1">
      <alignment horizontal="left" vertical="center" wrapText="1"/>
      <protection locked="0" hidden="1"/>
    </xf>
    <xf numFmtId="0" fontId="27" fillId="0" borderId="8" xfId="0" applyFont="1" applyBorder="1" applyAlignment="1" applyProtection="1">
      <alignment horizontal="left" vertical="center" wrapText="1"/>
      <protection locked="0" hidden="1"/>
    </xf>
    <xf numFmtId="0" fontId="3" fillId="10" borderId="15" xfId="0" applyFont="1" applyFill="1" applyBorder="1" applyAlignment="1" applyProtection="1">
      <alignment horizontal="center" vertical="center" wrapText="1"/>
      <protection locked="0" hidden="1"/>
    </xf>
    <xf numFmtId="0" fontId="2" fillId="0" borderId="1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38" fillId="10" borderId="6" xfId="0" applyFont="1" applyFill="1" applyBorder="1" applyAlignment="1" applyProtection="1">
      <alignment horizontal="left" vertical="center" wrapText="1"/>
      <protection locked="0" hidden="1"/>
    </xf>
    <xf numFmtId="0" fontId="38" fillId="10" borderId="7" xfId="0" applyFont="1" applyFill="1" applyBorder="1" applyAlignment="1" applyProtection="1">
      <alignment horizontal="left" vertical="center" wrapText="1"/>
      <protection locked="0" hidden="1"/>
    </xf>
    <xf numFmtId="0" fontId="38" fillId="10" borderId="8" xfId="0" applyFont="1" applyFill="1" applyBorder="1" applyAlignment="1" applyProtection="1">
      <alignment horizontal="left" vertical="center" wrapText="1"/>
      <protection locked="0" hidden="1"/>
    </xf>
    <xf numFmtId="0" fontId="30" fillId="0" borderId="1" xfId="0" quotePrefix="1" applyFont="1" applyBorder="1" applyAlignment="1">
      <alignment vertical="center" wrapText="1"/>
    </xf>
    <xf numFmtId="0" fontId="30" fillId="0" borderId="0" xfId="0" quotePrefix="1" applyFont="1" applyAlignment="1">
      <alignment vertical="center" wrapText="1"/>
    </xf>
    <xf numFmtId="0" fontId="0" fillId="0" borderId="0" xfId="0" applyAlignment="1">
      <alignment horizontal="left" vertical="center" wrapText="1"/>
    </xf>
    <xf numFmtId="0" fontId="31" fillId="5" borderId="20" xfId="0" applyFont="1" applyFill="1" applyBorder="1" applyAlignment="1">
      <alignment horizontal="center" vertical="center" wrapText="1"/>
    </xf>
    <xf numFmtId="0" fontId="31" fillId="5" borderId="22"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2" fillId="0" borderId="7" xfId="0" applyFont="1" applyBorder="1" applyAlignment="1">
      <alignment horizontal="center" vertical="center" wrapText="1"/>
    </xf>
    <xf numFmtId="0" fontId="54" fillId="0" borderId="0" xfId="0" applyFont="1" applyAlignment="1">
      <alignment horizontal="left" vertical="center" wrapText="1"/>
    </xf>
    <xf numFmtId="0" fontId="22" fillId="5" borderId="1"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3" xfId="0" applyFont="1" applyFill="1" applyBorder="1" applyAlignment="1">
      <alignment horizontal="center" vertical="center" wrapText="1"/>
    </xf>
    <xf numFmtId="0" fontId="22" fillId="0" borderId="11" xfId="0" applyFont="1" applyBorder="1" applyAlignment="1">
      <alignment horizontal="center" vertical="center" wrapText="1"/>
    </xf>
    <xf numFmtId="0" fontId="22" fillId="0" borderId="5" xfId="0" applyFont="1" applyBorder="1" applyAlignment="1">
      <alignment horizontal="center" vertical="center" wrapText="1"/>
    </xf>
    <xf numFmtId="0" fontId="23" fillId="6" borderId="12"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1"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12" borderId="12" xfId="0" applyFont="1" applyFill="1" applyBorder="1" applyAlignment="1">
      <alignment horizontal="center" vertical="center"/>
    </xf>
    <xf numFmtId="0" fontId="2" fillId="12" borderId="11" xfId="0" applyFont="1" applyFill="1" applyBorder="1" applyAlignment="1">
      <alignment horizontal="center" vertical="center"/>
    </xf>
    <xf numFmtId="0" fontId="2" fillId="0" borderId="11" xfId="0" applyFont="1" applyBorder="1" applyAlignment="1">
      <alignment horizontal="center" vertical="center"/>
    </xf>
    <xf numFmtId="0" fontId="2" fillId="12" borderId="13" xfId="0" applyFont="1" applyFill="1" applyBorder="1" applyAlignment="1">
      <alignment horizontal="center" vertical="center"/>
    </xf>
    <xf numFmtId="0" fontId="2" fillId="0" borderId="4" xfId="0" applyFont="1" applyBorder="1" applyAlignment="1">
      <alignment horizontal="center" vertical="center" wrapText="1"/>
    </xf>
    <xf numFmtId="0" fontId="2" fillId="6" borderId="14" xfId="0" applyFont="1" applyFill="1" applyBorder="1" applyAlignment="1">
      <alignment horizontal="center" vertical="center" wrapText="1"/>
    </xf>
  </cellXfs>
  <cellStyles count="2">
    <cellStyle name="Lien hypertexte" xfId="1" builtinId="8"/>
    <cellStyle name="Normal" xfId="0" builtinId="0"/>
  </cellStyles>
  <dxfs count="173">
    <dxf>
      <fill>
        <patternFill>
          <bgColor theme="6" tint="0.59996337778862885"/>
        </patternFill>
      </fill>
    </dxf>
    <dxf>
      <font>
        <color theme="0"/>
      </font>
    </dxf>
    <dxf>
      <font>
        <color theme="6" tint="0.79998168889431442"/>
      </font>
      <fill>
        <patternFill>
          <bgColor theme="6" tint="0.79998168889431442"/>
        </patternFill>
      </fill>
    </dxf>
    <dxf>
      <font>
        <color theme="0" tint="-0.14996795556505021"/>
      </font>
      <fill>
        <patternFill>
          <bgColor theme="0" tint="-0.14996795556505021"/>
        </patternFill>
      </fill>
    </dxf>
    <dxf>
      <font>
        <b/>
        <i val="0"/>
        <color theme="4" tint="-0.499984740745262"/>
      </font>
      <fill>
        <patternFill>
          <bgColor theme="4" tint="0.39994506668294322"/>
        </patternFill>
      </fill>
    </dxf>
    <dxf>
      <font>
        <b/>
        <i val="0"/>
        <color rgb="FF002060"/>
      </font>
      <fill>
        <patternFill>
          <bgColor theme="4" tint="0.79998168889431442"/>
        </patternFill>
      </fill>
    </dxf>
    <dxf>
      <font>
        <b/>
        <i val="0"/>
        <color rgb="FF002060"/>
      </font>
      <fill>
        <patternFill>
          <bgColor theme="4" tint="0.79998168889431442"/>
        </patternFill>
      </fill>
    </dxf>
    <dxf>
      <font>
        <color theme="6" tint="0.79998168889431442"/>
      </font>
      <fill>
        <patternFill>
          <bgColor theme="6" tint="0.79998168889431442"/>
        </patternFill>
      </fill>
    </dxf>
    <dxf>
      <font>
        <color theme="4" tint="0.79998168889431442"/>
      </font>
      <fill>
        <patternFill>
          <bgColor theme="4" tint="0.79998168889431442"/>
        </patternFill>
      </fill>
    </dxf>
    <dxf>
      <fill>
        <patternFill>
          <bgColor rgb="FFFF0000"/>
        </patternFill>
      </fill>
    </dxf>
    <dxf>
      <font>
        <color auto="1"/>
      </font>
      <fill>
        <patternFill>
          <bgColor theme="6" tint="0.59996337778862885"/>
        </patternFill>
      </fill>
      <border>
        <left style="thin">
          <color auto="1"/>
        </left>
        <right style="thin">
          <color auto="1"/>
        </right>
        <vertical/>
        <horizontal/>
      </border>
    </dxf>
    <dxf>
      <font>
        <color auto="1"/>
      </font>
      <fill>
        <patternFill>
          <bgColor theme="6" tint="0.79998168889431442"/>
        </patternFill>
      </fill>
    </dxf>
    <dxf>
      <fill>
        <patternFill>
          <bgColor theme="4" tint="0.79998168889431442"/>
        </patternFill>
      </fill>
    </dxf>
    <dxf>
      <fill>
        <patternFill>
          <bgColor theme="6" tint="0.79998168889431442"/>
        </patternFill>
      </fill>
    </dxf>
    <dxf>
      <fill>
        <patternFill>
          <bgColor rgb="FFFF0000"/>
        </patternFill>
      </fill>
    </dxf>
    <dxf>
      <font>
        <color theme="0"/>
      </font>
    </dxf>
    <dxf>
      <fill>
        <patternFill>
          <bgColor theme="4" tint="0.39994506668294322"/>
        </patternFill>
      </fill>
    </dxf>
    <dxf>
      <fill>
        <patternFill>
          <bgColor theme="4" tint="0.39994506668294322"/>
        </patternFill>
      </fill>
    </dxf>
    <dxf>
      <fill>
        <patternFill>
          <bgColor theme="4" tint="0.79998168889431442"/>
        </patternFill>
      </fill>
    </dxf>
    <dxf>
      <fill>
        <patternFill>
          <bgColor theme="6"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auto="1"/>
      </font>
      <fill>
        <patternFill>
          <bgColor theme="6" tint="0.59996337778862885"/>
        </patternFill>
      </fill>
    </dxf>
    <dxf>
      <font>
        <color theme="0"/>
      </font>
      <fill>
        <patternFill>
          <bgColor theme="0"/>
        </patternFill>
      </fill>
    </dxf>
    <dxf>
      <font>
        <b/>
        <i val="0"/>
        <color auto="1"/>
      </font>
      <fill>
        <patternFill>
          <bgColor theme="6" tint="0.59996337778862885"/>
        </patternFill>
      </fill>
    </dxf>
    <dxf>
      <fill>
        <patternFill>
          <bgColor theme="6" tint="0.59996337778862885"/>
        </patternFill>
      </fill>
    </dxf>
    <dxf>
      <font>
        <color theme="0"/>
      </font>
      <fill>
        <patternFill patternType="none">
          <bgColor auto="1"/>
        </patternFill>
      </fill>
    </dxf>
    <dxf>
      <fill>
        <patternFill>
          <bgColor theme="6" tint="0.59996337778862885"/>
        </patternFill>
      </fill>
    </dxf>
    <dxf>
      <font>
        <color theme="0"/>
      </font>
    </dxf>
    <dxf>
      <fill>
        <patternFill>
          <bgColor theme="6" tint="0.59996337778862885"/>
        </patternFill>
      </fill>
    </dxf>
    <dxf>
      <font>
        <color theme="0"/>
      </font>
    </dxf>
    <dxf>
      <font>
        <color theme="0"/>
      </font>
    </dxf>
    <dxf>
      <fill>
        <patternFill>
          <bgColor theme="6" tint="0.59996337778862885"/>
        </patternFill>
      </fill>
    </dxf>
    <dxf>
      <font>
        <color theme="0"/>
      </font>
    </dxf>
    <dxf>
      <fill>
        <patternFill>
          <bgColor theme="6" tint="0.59996337778862885"/>
        </patternFill>
      </fill>
    </dxf>
    <dxf>
      <fill>
        <patternFill>
          <bgColor theme="6" tint="0.59996337778862885"/>
        </patternFill>
      </fill>
    </dxf>
    <dxf>
      <font>
        <color theme="0"/>
      </font>
      <fill>
        <patternFill patternType="none">
          <bgColor auto="1"/>
        </patternFill>
      </fill>
    </dxf>
    <dxf>
      <font>
        <b/>
        <i val="0"/>
        <color auto="1"/>
      </font>
      <fill>
        <patternFill>
          <bgColor theme="6" tint="0.59996337778862885"/>
        </patternFill>
      </fill>
    </dxf>
    <dxf>
      <font>
        <color theme="0"/>
      </font>
      <fill>
        <patternFill>
          <bgColor theme="0"/>
        </patternFill>
      </fill>
    </dxf>
    <dxf>
      <font>
        <color theme="0"/>
      </font>
    </dxf>
    <dxf>
      <font>
        <color auto="1"/>
      </font>
      <fill>
        <patternFill patternType="none">
          <bgColor auto="1"/>
        </patternFill>
      </fill>
    </dxf>
    <dxf>
      <border>
        <left style="thin">
          <color auto="1"/>
        </left>
        <right style="thin">
          <color auto="1"/>
        </right>
        <top style="thin">
          <color auto="1"/>
        </top>
        <bottom style="thin">
          <color auto="1"/>
        </bottom>
        <vertical/>
        <horizontal/>
      </border>
    </dxf>
    <dxf>
      <fill>
        <patternFill>
          <bgColor rgb="FFCCCCFF"/>
        </patternFill>
      </fill>
    </dxf>
    <dxf>
      <fill>
        <patternFill>
          <bgColor theme="9" tint="0.79998168889431442"/>
        </patternFill>
      </fill>
    </dxf>
    <dxf>
      <fill>
        <patternFill>
          <bgColor theme="4" tint="0.39994506668294322"/>
        </patternFill>
      </fill>
    </dxf>
    <dxf>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indexed="64"/>
        </top>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none"/>
      </font>
      <numFmt numFmtId="0" formatCode="General"/>
      <fill>
        <patternFill patternType="none">
          <fgColor rgb="FF000000"/>
          <bgColor auto="1"/>
        </patternFill>
      </fill>
      <alignment horizontal="center" vertical="center" textRotation="0" wrapText="1" indent="0" justifyLastLine="0" shrinkToFit="0" readingOrder="0"/>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font>
        <strike val="0"/>
        <outline val="0"/>
        <shadow val="0"/>
        <u val="none"/>
        <vertAlign val="baseline"/>
        <sz val="11"/>
        <color auto="1"/>
        <name val="Calibri"/>
        <scheme val="none"/>
      </font>
      <numFmt numFmtId="0" formatCode="General"/>
      <fill>
        <patternFill patternType="none">
          <fgColor rgb="FF000000"/>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theme="7"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theme="7"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dxf>
    <dxf>
      <font>
        <strike val="0"/>
        <outline val="0"/>
        <shadow val="0"/>
        <u val="none"/>
        <vertAlign val="baseline"/>
        <sz val="11"/>
        <color auto="1"/>
        <name val="Calibri"/>
        <scheme val="none"/>
      </font>
      <numFmt numFmtId="0" formatCode="General"/>
      <fill>
        <patternFill patternType="none">
          <fgColor indexed="64"/>
          <bgColor theme="7" tint="0.79998168889431442"/>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border>
    </dxf>
    <dxf>
      <font>
        <strike val="0"/>
        <outline val="0"/>
        <shadow val="0"/>
        <u val="none"/>
        <vertAlign val="baseline"/>
        <sz val="11"/>
        <color auto="1"/>
        <name val="Calibri"/>
        <scheme val="none"/>
      </font>
      <numFmt numFmtId="0" formatCode="General"/>
      <fill>
        <patternFill patternType="none">
          <fgColor indexed="64"/>
          <bgColor theme="7" tint="0.79998168889431442"/>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none"/>
      </font>
      <numFmt numFmtId="0" formatCode="General"/>
      <fill>
        <patternFill patternType="none">
          <fgColor indexed="64"/>
          <bgColor theme="7" tint="0.79998168889431442"/>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0" formatCode="General"/>
      <fill>
        <patternFill>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none"/>
      </font>
      <numFmt numFmtId="0" formatCode="General"/>
      <fill>
        <patternFill patternType="none">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none"/>
      </font>
      <fill>
        <patternFill patternType="none">
          <fgColor indexed="64"/>
          <bgColor theme="7" tint="0.79998168889431442"/>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none"/>
      </font>
      <numFmt numFmtId="164" formatCode="m/d/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numFmt numFmtId="164"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numFmt numFmtId="164"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numFmt numFmtId="164"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none"/>
      </font>
      <numFmt numFmtId="164"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9"/>
        <color rgb="FFFF0000"/>
        <name val="Calibri"/>
        <family val="2"/>
        <scheme val="none"/>
      </font>
      <fill>
        <patternFill>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rgb="FFFF0000"/>
        <name val="Calibri"/>
        <family val="2"/>
        <scheme val="none"/>
      </font>
      <fill>
        <patternFill>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rgb="FFFFFF00"/>
        </patternFill>
      </fill>
    </dxf>
    <dxf>
      <font>
        <b/>
        <i val="0"/>
        <strike val="0"/>
        <condense val="0"/>
        <extend val="0"/>
        <outline val="0"/>
        <shadow val="0"/>
        <u val="none"/>
        <vertAlign val="baseline"/>
        <sz val="9"/>
        <color rgb="FFFF0000"/>
        <name val="Calibri"/>
        <family val="2"/>
        <scheme val="none"/>
      </font>
      <fill>
        <patternFill>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rgb="FFFF0000"/>
        <name val="Calibri"/>
        <family val="2"/>
        <scheme val="none"/>
      </font>
      <fill>
        <patternFill>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Calibri"/>
        <family val="2"/>
        <scheme val="none"/>
      </font>
      <fill>
        <patternFill patternType="none">
          <fgColor rgb="FF000000"/>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none"/>
      </font>
      <fill>
        <patternFill patternType="none">
          <fgColor indexed="64"/>
          <bgColor theme="0" tint="-4.9989318521683403E-2"/>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none">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9" formatCode="d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4"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Calibri"/>
        <scheme val="none"/>
      </font>
      <fill>
        <patternFill patternType="none">
          <fgColor rgb="FF000000"/>
          <bgColor auto="1"/>
        </patternFill>
      </fill>
      <alignment horizontal="center" vertical="center" textRotation="0" indent="0" justifyLastLine="0" shrinkToFit="0" readingOrder="0"/>
    </dxf>
    <dxf>
      <border>
        <bottom style="thin">
          <color indexed="64"/>
        </bottom>
      </border>
    </dxf>
    <dxf>
      <font>
        <strike val="0"/>
        <outline val="0"/>
        <shadow val="0"/>
        <u val="none"/>
        <vertAlign val="baseline"/>
        <sz val="11"/>
        <color auto="1"/>
        <name val="Calibri"/>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right/>
        <top/>
        <bottom/>
      </border>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left" vertical="center" textRotation="0" wrapText="1" indent="0" justifyLastLine="0" shrinkToFit="0" readingOrder="0"/>
    </dxf>
    <dxf>
      <font>
        <strike val="0"/>
        <outline val="0"/>
        <shadow val="0"/>
        <u val="none"/>
        <vertAlign val="baseline"/>
        <sz val="9"/>
        <color theme="1"/>
        <name val="Calibri"/>
        <family val="2"/>
        <scheme val="minor"/>
      </font>
      <numFmt numFmtId="0" formatCode="General"/>
      <alignment horizontal="left" vertical="center" textRotation="0" wrapText="1" indent="0" justifyLastLine="0" shrinkToFit="0" readingOrder="0"/>
      <protection locked="1" hidden="0"/>
    </dxf>
    <dxf>
      <numFmt numFmtId="164" formatCode="m/d/yyyy"/>
      <alignment horizontal="center" vertical="center" textRotation="0" wrapText="1" indent="0" justifyLastLine="0" shrinkToFit="0" readingOrder="0"/>
      <protection locked="1" hidden="0"/>
    </dxf>
    <dxf>
      <numFmt numFmtId="164" formatCode="m/d/yyyy"/>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164" formatCode="m/d/yyyy"/>
      <alignment horizontal="center" vertical="center" textRotation="0" wrapText="1" indent="0" justifyLastLine="0" shrinkToFit="0" readingOrder="0"/>
      <protection locked="1" hidden="0"/>
    </dxf>
    <dxf>
      <numFmt numFmtId="164" formatCode="m/d/yyyy"/>
      <alignment horizontal="center" vertical="center" textRotation="0" wrapText="1" indent="0" justifyLastLine="0" shrinkToFit="0" readingOrder="0"/>
      <protection locked="1" hidden="0"/>
    </dxf>
    <dxf>
      <numFmt numFmtId="164" formatCode="m/d/yyyy"/>
      <alignment horizontal="center" vertical="center" textRotation="0" wrapText="1" indent="0" justifyLastLine="0" shrinkToFit="0" readingOrder="0"/>
      <protection locked="1" hidden="0"/>
    </dxf>
    <dxf>
      <numFmt numFmtId="164" formatCode="m/d/yyyy"/>
      <alignment horizontal="center" vertical="center" textRotation="0" wrapText="1" indent="0" justifyLastLine="0" shrinkToFit="0" readingOrder="0"/>
      <protection locked="1" hidden="0"/>
    </dxf>
    <dxf>
      <numFmt numFmtId="164" formatCode="m/d/yyyy"/>
      <alignment horizontal="center" vertical="center" textRotation="0" wrapText="1" indent="0" justifyLastLine="0" shrinkToFit="0" readingOrder="0"/>
      <protection locked="1" hidden="0"/>
    </dxf>
    <dxf>
      <alignment horizontal="center" vertical="center" textRotation="0" wrapText="1" indent="0" justifyLastLine="0" shrinkToFit="0" readingOrder="0"/>
      <protection locked="1" hidden="0"/>
    </dxf>
    <dxf>
      <border>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7EFD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Medium9"/>
  <colors>
    <mruColors>
      <color rgb="FFCCCCFF"/>
      <color rgb="FFF7E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PR-tampon'!$B$3" lockText="1" noThreeD="1"/>
</file>

<file path=xl/ctrlProps/ctrlProp2.xml><?xml version="1.0" encoding="utf-8"?>
<formControlPr xmlns="http://schemas.microsoft.com/office/spreadsheetml/2009/9/main" objectType="CheckBox" fmlaLink="'PR-tampon'!$B$4" lockText="1" noThreeD="1"/>
</file>

<file path=xl/ctrlProps/ctrlProp3.xml><?xml version="1.0" encoding="utf-8"?>
<formControlPr xmlns="http://schemas.microsoft.com/office/spreadsheetml/2009/9/main" objectType="CheckBox" fmlaLink="'PR-tampon'!$B$5" lockText="1" noThreeD="1"/>
</file>

<file path=xl/ctrlProps/ctrlProp4.xml><?xml version="1.0" encoding="utf-8"?>
<formControlPr xmlns="http://schemas.microsoft.com/office/spreadsheetml/2009/9/main" objectType="CheckBox" fmlaLink="'PR-tampon'!$B$6" lockText="1" noThreeD="1"/>
</file>

<file path=xl/ctrlProps/ctrlProp5.xml><?xml version="1.0" encoding="utf-8"?>
<formControlPr xmlns="http://schemas.microsoft.com/office/spreadsheetml/2009/9/main" objectType="CheckBox" fmlaLink="'PR-tampon'!$B$7" lockText="1" noThreeD="1"/>
</file>

<file path=xl/ctrlProps/ctrlProp6.xml><?xml version="1.0" encoding="utf-8"?>
<formControlPr xmlns="http://schemas.microsoft.com/office/spreadsheetml/2009/9/main" objectType="CheckBox" fmlaLink="'PR-tampon'!$B$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6" Type="http://schemas.openxmlformats.org/officeDocument/2006/relationships/image" Target="../media/image2.jpe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jpe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3.xml.rels><?xml version="1.0" encoding="UTF-8" standalone="yes"?>
<Relationships xmlns="http://schemas.openxmlformats.org/package/2006/relationships"><Relationship Id="rId2" Type="http://schemas.openxmlformats.org/officeDocument/2006/relationships/image" Target="../media/image18.jpeg"/><Relationship Id="rId1" Type="http://schemas.openxmlformats.org/officeDocument/2006/relationships/image" Target="../media/image17.jpg"/></Relationships>
</file>

<file path=xl/drawings/_rels/drawing4.xml.rels><?xml version="1.0" encoding="UTF-8" standalone="yes"?>
<Relationships xmlns="http://schemas.openxmlformats.org/package/2006/relationships"><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1"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4655065</xdr:colOff>
      <xdr:row>5</xdr:row>
      <xdr:rowOff>92929</xdr:rowOff>
    </xdr:to>
    <xdr:grpSp>
      <xdr:nvGrpSpPr>
        <xdr:cNvPr id="3" name="Groupe 2">
          <a:extLst>
            <a:ext uri="{FF2B5EF4-FFF2-40B4-BE49-F238E27FC236}">
              <a16:creationId xmlns:a16="http://schemas.microsoft.com/office/drawing/2014/main" id="{85419DC3-3F4C-42A2-BA36-702D4F04DC7D}"/>
            </a:ext>
          </a:extLst>
        </xdr:cNvPr>
        <xdr:cNvGrpSpPr/>
      </xdr:nvGrpSpPr>
      <xdr:grpSpPr>
        <a:xfrm>
          <a:off x="0" y="0"/>
          <a:ext cx="4655065" cy="1045429"/>
          <a:chOff x="0" y="0"/>
          <a:chExt cx="4655065" cy="1045429"/>
        </a:xfrm>
      </xdr:grpSpPr>
      <xdr:sp macro="" textlink="">
        <xdr:nvSpPr>
          <xdr:cNvPr id="7" name="ZoneTexte 6">
            <a:extLst>
              <a:ext uri="{FF2B5EF4-FFF2-40B4-BE49-F238E27FC236}">
                <a16:creationId xmlns:a16="http://schemas.microsoft.com/office/drawing/2014/main" id="{338B3E7A-12A0-F5BC-A10A-40FC9358CACD}"/>
              </a:ext>
            </a:extLst>
          </xdr:cNvPr>
          <xdr:cNvSpPr txBox="1">
            <a:spLocks noChangeAspect="1"/>
          </xdr:cNvSpPr>
        </xdr:nvSpPr>
        <xdr:spPr>
          <a:xfrm>
            <a:off x="0" y="0"/>
            <a:ext cx="1841853" cy="406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Financé par :</a:t>
            </a:r>
          </a:p>
        </xdr:txBody>
      </xdr:sp>
      <xdr:pic>
        <xdr:nvPicPr>
          <xdr:cNvPr id="8" name="Image 7">
            <a:extLst>
              <a:ext uri="{FF2B5EF4-FFF2-40B4-BE49-F238E27FC236}">
                <a16:creationId xmlns:a16="http://schemas.microsoft.com/office/drawing/2014/main" id="{AE4DAF49-F37E-624C-CE19-7C447EA5B2E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7364" y="300595"/>
            <a:ext cx="1840011" cy="744834"/>
          </a:xfrm>
          <a:prstGeom prst="rect">
            <a:avLst/>
          </a:prstGeom>
        </xdr:spPr>
      </xdr:pic>
      <xdr:sp macro="" textlink="">
        <xdr:nvSpPr>
          <xdr:cNvPr id="9" name="ZoneTexte 8">
            <a:extLst>
              <a:ext uri="{FF2B5EF4-FFF2-40B4-BE49-F238E27FC236}">
                <a16:creationId xmlns:a16="http://schemas.microsoft.com/office/drawing/2014/main" id="{BF2789FC-EA4E-60FE-3DB5-769ECBE801A8}"/>
              </a:ext>
            </a:extLst>
          </xdr:cNvPr>
          <xdr:cNvSpPr txBox="1">
            <a:spLocks noChangeAspect="1"/>
          </xdr:cNvSpPr>
        </xdr:nvSpPr>
        <xdr:spPr>
          <a:xfrm>
            <a:off x="2113771" y="43179"/>
            <a:ext cx="1824743" cy="318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Conçu et réalisé par :</a:t>
            </a:r>
          </a:p>
        </xdr:txBody>
      </xdr:sp>
      <xdr:pic>
        <xdr:nvPicPr>
          <xdr:cNvPr id="10" name="Image 9">
            <a:extLst>
              <a:ext uri="{FF2B5EF4-FFF2-40B4-BE49-F238E27FC236}">
                <a16:creationId xmlns:a16="http://schemas.microsoft.com/office/drawing/2014/main" id="{B15BF24A-1D0A-158F-B00B-1A4360B0D3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rot="5400000">
            <a:off x="3358310" y="-458373"/>
            <a:ext cx="468467" cy="2125042"/>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124239</xdr:colOff>
      <xdr:row>13</xdr:row>
      <xdr:rowOff>83820</xdr:rowOff>
    </xdr:from>
    <xdr:to>
      <xdr:col>0</xdr:col>
      <xdr:colOff>6865620</xdr:colOff>
      <xdr:row>23</xdr:row>
      <xdr:rowOff>169642</xdr:rowOff>
    </xdr:to>
    <xdr:pic>
      <xdr:nvPicPr>
        <xdr:cNvPr id="24" name="Image 23">
          <a:extLst>
            <a:ext uri="{FF2B5EF4-FFF2-40B4-BE49-F238E27FC236}">
              <a16:creationId xmlns:a16="http://schemas.microsoft.com/office/drawing/2014/main" id="{00000000-0008-0000-0100-000018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4340" r="10657"/>
        <a:stretch/>
      </xdr:blipFill>
      <xdr:spPr>
        <a:xfrm>
          <a:off x="124239" y="3531870"/>
          <a:ext cx="6741381" cy="2257522"/>
        </a:xfrm>
        <a:prstGeom prst="rect">
          <a:avLst/>
        </a:prstGeom>
      </xdr:spPr>
    </xdr:pic>
    <xdr:clientData/>
  </xdr:twoCellAnchor>
  <xdr:twoCellAnchor editAs="oneCell">
    <xdr:from>
      <xdr:col>0</xdr:col>
      <xdr:colOff>123242</xdr:colOff>
      <xdr:row>19</xdr:row>
      <xdr:rowOff>177726</xdr:rowOff>
    </xdr:from>
    <xdr:to>
      <xdr:col>0</xdr:col>
      <xdr:colOff>6884670</xdr:colOff>
      <xdr:row>21</xdr:row>
      <xdr:rowOff>175178</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123242" y="4883076"/>
          <a:ext cx="6761428" cy="454652"/>
        </a:xfrm>
        <a:prstGeom prst="rect">
          <a:avLst/>
        </a:prstGeom>
        <a:solidFill>
          <a:srgbClr val="C5E0B4">
            <a:alpha val="50196"/>
          </a:srgbClr>
        </a:solidFill>
        <a:ln w="127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000" b="1" baseline="0">
              <a:solidFill>
                <a:schemeClr val="tx1"/>
              </a:solidFill>
              <a:effectLst/>
              <a:latin typeface="+mn-lt"/>
              <a:ea typeface="+mn-ea"/>
              <a:cs typeface="+mn-cs"/>
            </a:rPr>
            <a:t>Résultat de la recherche</a:t>
          </a:r>
          <a:endParaRPr lang="fr-FR" sz="1000">
            <a:solidFill>
              <a:schemeClr val="tx1"/>
            </a:solidFill>
            <a:effectLst/>
          </a:endParaRPr>
        </a:p>
      </xdr:txBody>
    </xdr:sp>
    <xdr:clientData/>
  </xdr:twoCellAnchor>
  <xdr:twoCellAnchor editAs="oneCell">
    <xdr:from>
      <xdr:col>0</xdr:col>
      <xdr:colOff>107262</xdr:colOff>
      <xdr:row>16</xdr:row>
      <xdr:rowOff>8159</xdr:rowOff>
    </xdr:from>
    <xdr:to>
      <xdr:col>0</xdr:col>
      <xdr:colOff>3363516</xdr:colOff>
      <xdr:row>21</xdr:row>
      <xdr:rowOff>142098</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107262" y="5234485"/>
          <a:ext cx="3256254" cy="1293504"/>
        </a:xfrm>
        <a:prstGeom prst="rect">
          <a:avLst/>
        </a:prstGeom>
        <a:solidFill>
          <a:srgbClr val="DAE3F3">
            <a:alpha val="50196"/>
          </a:srgbClr>
        </a:solidFill>
        <a:ln w="127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fr-FR" sz="1000" b="1">
              <a:solidFill>
                <a:schemeClr val="tx1"/>
              </a:solidFill>
            </a:rPr>
            <a:t>Module de recherche</a:t>
          </a:r>
        </a:p>
      </xdr:txBody>
    </xdr:sp>
    <xdr:clientData/>
  </xdr:twoCellAnchor>
  <xdr:twoCellAnchor editAs="oneCell">
    <xdr:from>
      <xdr:col>0</xdr:col>
      <xdr:colOff>114300</xdr:colOff>
      <xdr:row>48</xdr:row>
      <xdr:rowOff>67333</xdr:rowOff>
    </xdr:from>
    <xdr:to>
      <xdr:col>1</xdr:col>
      <xdr:colOff>0</xdr:colOff>
      <xdr:row>60</xdr:row>
      <xdr:rowOff>59121</xdr:rowOff>
    </xdr:to>
    <xdr:grpSp>
      <xdr:nvGrpSpPr>
        <xdr:cNvPr id="49" name="Groupe 48">
          <a:extLst>
            <a:ext uri="{FF2B5EF4-FFF2-40B4-BE49-F238E27FC236}">
              <a16:creationId xmlns:a16="http://schemas.microsoft.com/office/drawing/2014/main" id="{00000000-0008-0000-0100-000031000000}"/>
            </a:ext>
          </a:extLst>
        </xdr:cNvPr>
        <xdr:cNvGrpSpPr/>
      </xdr:nvGrpSpPr>
      <xdr:grpSpPr>
        <a:xfrm>
          <a:off x="114300" y="10601983"/>
          <a:ext cx="7600950" cy="2506388"/>
          <a:chOff x="0" y="11430658"/>
          <a:chExt cx="7633137" cy="2506388"/>
        </a:xfrm>
      </xdr:grpSpPr>
      <xdr:grpSp>
        <xdr:nvGrpSpPr>
          <xdr:cNvPr id="47" name="Groupe 46">
            <a:extLst>
              <a:ext uri="{FF2B5EF4-FFF2-40B4-BE49-F238E27FC236}">
                <a16:creationId xmlns:a16="http://schemas.microsoft.com/office/drawing/2014/main" id="{00000000-0008-0000-0100-00002F000000}"/>
              </a:ext>
            </a:extLst>
          </xdr:cNvPr>
          <xdr:cNvGrpSpPr/>
        </xdr:nvGrpSpPr>
        <xdr:grpSpPr>
          <a:xfrm>
            <a:off x="0" y="11430658"/>
            <a:ext cx="7633137" cy="2506388"/>
            <a:chOff x="-137948" y="11228005"/>
            <a:chExt cx="7633137" cy="2514271"/>
          </a:xfrm>
        </xdr:grpSpPr>
        <xdr:grpSp>
          <xdr:nvGrpSpPr>
            <xdr:cNvPr id="41" name="Groupe 40">
              <a:extLst>
                <a:ext uri="{FF2B5EF4-FFF2-40B4-BE49-F238E27FC236}">
                  <a16:creationId xmlns:a16="http://schemas.microsoft.com/office/drawing/2014/main" id="{00000000-0008-0000-0100-000029000000}"/>
                </a:ext>
              </a:extLst>
            </xdr:cNvPr>
            <xdr:cNvGrpSpPr/>
          </xdr:nvGrpSpPr>
          <xdr:grpSpPr>
            <a:xfrm>
              <a:off x="889478" y="11228005"/>
              <a:ext cx="6605711" cy="2514271"/>
              <a:chOff x="101203" y="10978384"/>
              <a:chExt cx="7507351" cy="2889318"/>
            </a:xfrm>
          </xdr:grpSpPr>
          <xdr:pic>
            <xdr:nvPicPr>
              <xdr:cNvPr id="37" name="Image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01203" y="10978384"/>
                <a:ext cx="7507351" cy="2889318"/>
              </a:xfrm>
              <a:prstGeom prst="rect">
                <a:avLst/>
              </a:prstGeom>
            </xdr:spPr>
          </xdr:pic>
          <xdr:sp macro="" textlink="">
            <xdr:nvSpPr>
              <xdr:cNvPr id="18" name="Rectangle 17">
                <a:extLst>
                  <a:ext uri="{FF2B5EF4-FFF2-40B4-BE49-F238E27FC236}">
                    <a16:creationId xmlns:a16="http://schemas.microsoft.com/office/drawing/2014/main" id="{00000000-0008-0000-0100-000012000000}"/>
                  </a:ext>
                </a:extLst>
              </xdr:cNvPr>
              <xdr:cNvSpPr/>
            </xdr:nvSpPr>
            <xdr:spPr>
              <a:xfrm>
                <a:off x="120252" y="11676186"/>
                <a:ext cx="3784997" cy="511298"/>
              </a:xfrm>
              <a:prstGeom prst="rect">
                <a:avLst/>
              </a:prstGeom>
              <a:solidFill>
                <a:srgbClr val="7030A0">
                  <a:alpha val="49804"/>
                </a:srgbClr>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APPLICATION</a:t>
                </a:r>
                <a:endParaRPr lang="fr-FR" sz="1400">
                  <a:solidFill>
                    <a:schemeClr val="tx1"/>
                  </a:solidFill>
                </a:endParaRPr>
              </a:p>
            </xdr:txBody>
          </xdr:sp>
          <xdr:sp macro="" textlink="">
            <xdr:nvSpPr>
              <xdr:cNvPr id="19" name="Rectangle 18">
                <a:extLst>
                  <a:ext uri="{FF2B5EF4-FFF2-40B4-BE49-F238E27FC236}">
                    <a16:creationId xmlns:a16="http://schemas.microsoft.com/office/drawing/2014/main" id="{00000000-0008-0000-0100-000013000000}"/>
                  </a:ext>
                </a:extLst>
              </xdr:cNvPr>
              <xdr:cNvSpPr/>
            </xdr:nvSpPr>
            <xdr:spPr>
              <a:xfrm>
                <a:off x="114299" y="12214596"/>
                <a:ext cx="3773091" cy="605355"/>
              </a:xfrm>
              <a:prstGeom prst="rect">
                <a:avLst/>
              </a:prstGeom>
              <a:solidFill>
                <a:schemeClr val="accent2">
                  <a:alpha val="49804"/>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BÂTIMENT</a:t>
                </a:r>
                <a:endParaRPr lang="fr-FR" sz="1400">
                  <a:solidFill>
                    <a:schemeClr val="tx1"/>
                  </a:solidFill>
                  <a:effectLst/>
                </a:endParaRPr>
              </a:p>
            </xdr:txBody>
          </xdr:sp>
          <xdr:sp macro="" textlink="">
            <xdr:nvSpPr>
              <xdr:cNvPr id="20" name="Rectangle 19">
                <a:extLst>
                  <a:ext uri="{FF2B5EF4-FFF2-40B4-BE49-F238E27FC236}">
                    <a16:creationId xmlns:a16="http://schemas.microsoft.com/office/drawing/2014/main" id="{00000000-0008-0000-0100-000014000000}"/>
                  </a:ext>
                </a:extLst>
              </xdr:cNvPr>
              <xdr:cNvSpPr/>
            </xdr:nvSpPr>
            <xdr:spPr>
              <a:xfrm>
                <a:off x="132158" y="12850635"/>
                <a:ext cx="3761185" cy="225302"/>
              </a:xfrm>
              <a:prstGeom prst="rect">
                <a:avLst/>
              </a:prstGeom>
              <a:solidFill>
                <a:srgbClr val="FFFF00">
                  <a:alpha val="49804"/>
                </a:srgbClr>
              </a:solidFill>
              <a:ln w="3810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CLIMAT</a:t>
                </a:r>
                <a:endParaRPr lang="fr-FR" sz="1400">
                  <a:solidFill>
                    <a:schemeClr val="tx1"/>
                  </a:solidFill>
                  <a:effectLst/>
                </a:endParaRPr>
              </a:p>
            </xdr:txBody>
          </xdr:sp>
          <xdr:sp macro="" textlink="">
            <xdr:nvSpPr>
              <xdr:cNvPr id="38" name="Rectangle 37">
                <a:extLst>
                  <a:ext uri="{FF2B5EF4-FFF2-40B4-BE49-F238E27FC236}">
                    <a16:creationId xmlns:a16="http://schemas.microsoft.com/office/drawing/2014/main" id="{00000000-0008-0000-0100-000026000000}"/>
                  </a:ext>
                </a:extLst>
              </xdr:cNvPr>
              <xdr:cNvSpPr/>
            </xdr:nvSpPr>
            <xdr:spPr>
              <a:xfrm>
                <a:off x="132158" y="13100666"/>
                <a:ext cx="3761185" cy="225302"/>
              </a:xfrm>
              <a:prstGeom prst="rect">
                <a:avLst/>
              </a:prstGeom>
              <a:solidFill>
                <a:schemeClr val="accent6">
                  <a:alpha val="49804"/>
                </a:schemeClr>
              </a:solidFill>
              <a:ln w="38100">
                <a:solidFill>
                  <a:schemeClr val="accent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HYGROMETRIE</a:t>
                </a:r>
                <a:endParaRPr lang="fr-FR" sz="1400">
                  <a:solidFill>
                    <a:schemeClr val="tx1"/>
                  </a:solidFill>
                  <a:effectLst/>
                </a:endParaRPr>
              </a:p>
            </xdr:txBody>
          </xdr:sp>
          <xdr:sp macro="" textlink="">
            <xdr:nvSpPr>
              <xdr:cNvPr id="39" name="Rectangle 38">
                <a:extLst>
                  <a:ext uri="{FF2B5EF4-FFF2-40B4-BE49-F238E27FC236}">
                    <a16:creationId xmlns:a16="http://schemas.microsoft.com/office/drawing/2014/main" id="{00000000-0008-0000-0100-000027000000}"/>
                  </a:ext>
                </a:extLst>
              </xdr:cNvPr>
              <xdr:cNvSpPr/>
            </xdr:nvSpPr>
            <xdr:spPr>
              <a:xfrm>
                <a:off x="129777" y="13360222"/>
                <a:ext cx="3761185" cy="225302"/>
              </a:xfrm>
              <a:prstGeom prst="rect">
                <a:avLst/>
              </a:prstGeom>
              <a:solidFill>
                <a:srgbClr val="0070C0">
                  <a:alpha val="49804"/>
                </a:srgbClr>
              </a:solidFill>
              <a:ln w="3810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CLASSEMENT</a:t>
                </a:r>
                <a:endParaRPr lang="fr-FR" sz="1400">
                  <a:solidFill>
                    <a:schemeClr val="tx1"/>
                  </a:solidFill>
                  <a:effectLst/>
                </a:endParaRPr>
              </a:p>
            </xdr:txBody>
          </xdr:sp>
          <xdr:sp macro="" textlink="">
            <xdr:nvSpPr>
              <xdr:cNvPr id="40" name="Rectangle 39">
                <a:extLst>
                  <a:ext uri="{FF2B5EF4-FFF2-40B4-BE49-F238E27FC236}">
                    <a16:creationId xmlns:a16="http://schemas.microsoft.com/office/drawing/2014/main" id="{00000000-0008-0000-0100-000028000000}"/>
                  </a:ext>
                </a:extLst>
              </xdr:cNvPr>
              <xdr:cNvSpPr/>
            </xdr:nvSpPr>
            <xdr:spPr>
              <a:xfrm>
                <a:off x="129777" y="13616207"/>
                <a:ext cx="3761185" cy="225302"/>
              </a:xfrm>
              <a:prstGeom prst="rect">
                <a:avLst/>
              </a:prstGeom>
              <a:solidFill>
                <a:srgbClr val="00B050">
                  <a:alpha val="49804"/>
                </a:srgbClr>
              </a:solidFill>
              <a:ln w="3810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fr-FR" sz="1400" b="1" baseline="0">
                    <a:solidFill>
                      <a:schemeClr val="tx1"/>
                    </a:solidFill>
                    <a:effectLst/>
                    <a:latin typeface="+mn-lt"/>
                    <a:ea typeface="+mn-ea"/>
                    <a:cs typeface="+mn-cs"/>
                  </a:rPr>
                  <a:t>CLIMATISATION</a:t>
                </a:r>
                <a:endParaRPr lang="fr-FR" sz="1400">
                  <a:solidFill>
                    <a:schemeClr val="tx1"/>
                  </a:solidFill>
                  <a:effectLst/>
                </a:endParaRPr>
              </a:p>
            </xdr:txBody>
          </xdr:sp>
        </xdr:grpSp>
        <xdr:sp macro="" textlink="">
          <xdr:nvSpPr>
            <xdr:cNvPr id="42" name="ZoneTexte 41">
              <a:extLst>
                <a:ext uri="{FF2B5EF4-FFF2-40B4-BE49-F238E27FC236}">
                  <a16:creationId xmlns:a16="http://schemas.microsoft.com/office/drawing/2014/main" id="{00000000-0008-0000-0100-00002A000000}"/>
                </a:ext>
              </a:extLst>
            </xdr:cNvPr>
            <xdr:cNvSpPr txBox="1"/>
          </xdr:nvSpPr>
          <xdr:spPr>
            <a:xfrm>
              <a:off x="-100266" y="11322655"/>
              <a:ext cx="854659" cy="496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100"/>
                <a:t>cases</a:t>
              </a:r>
            </a:p>
            <a:p>
              <a:pPr algn="ctr"/>
              <a:r>
                <a:rPr lang="fr-FR" sz="1100"/>
                <a:t>cochées</a:t>
              </a:r>
            </a:p>
          </xdr:txBody>
        </xdr:sp>
        <xdr:cxnSp macro="">
          <xdr:nvCxnSpPr>
            <xdr:cNvPr id="43" name="Connecteur : en arc 42">
              <a:extLst>
                <a:ext uri="{FF2B5EF4-FFF2-40B4-BE49-F238E27FC236}">
                  <a16:creationId xmlns:a16="http://schemas.microsoft.com/office/drawing/2014/main" id="{00000000-0008-0000-0100-00002B000000}"/>
                </a:ext>
              </a:extLst>
            </xdr:cNvPr>
            <xdr:cNvCxnSpPr>
              <a:stCxn id="42" idx="2"/>
            </xdr:cNvCxnSpPr>
          </xdr:nvCxnSpPr>
          <xdr:spPr>
            <a:xfrm rot="16200000" flipH="1">
              <a:off x="578261" y="11568137"/>
              <a:ext cx="234713" cy="737106"/>
            </a:xfrm>
            <a:prstGeom prst="curvedConnector2">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4" name="ZoneTexte 43">
              <a:extLst>
                <a:ext uri="{FF2B5EF4-FFF2-40B4-BE49-F238E27FC236}">
                  <a16:creationId xmlns:a16="http://schemas.microsoft.com/office/drawing/2014/main" id="{00000000-0008-0000-0100-00002C000000}"/>
                </a:ext>
              </a:extLst>
            </xdr:cNvPr>
            <xdr:cNvSpPr txBox="1"/>
          </xdr:nvSpPr>
          <xdr:spPr>
            <a:xfrm>
              <a:off x="-137948" y="12954977"/>
              <a:ext cx="765418" cy="5885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fr-FR" sz="1100"/>
                <a:t>cases non cochées</a:t>
              </a:r>
            </a:p>
          </xdr:txBody>
        </xdr:sp>
        <xdr:cxnSp macro="">
          <xdr:nvCxnSpPr>
            <xdr:cNvPr id="45" name="Connecteur : en arc 44">
              <a:extLst>
                <a:ext uri="{FF2B5EF4-FFF2-40B4-BE49-F238E27FC236}">
                  <a16:creationId xmlns:a16="http://schemas.microsoft.com/office/drawing/2014/main" id="{00000000-0008-0000-0100-00002D000000}"/>
                </a:ext>
              </a:extLst>
            </xdr:cNvPr>
            <xdr:cNvCxnSpPr>
              <a:stCxn id="44" idx="3"/>
            </xdr:cNvCxnSpPr>
          </xdr:nvCxnSpPr>
          <xdr:spPr>
            <a:xfrm flipV="1">
              <a:off x="627470" y="12940862"/>
              <a:ext cx="436703" cy="308389"/>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Connecteur : en arc 45">
              <a:extLst>
                <a:ext uri="{FF2B5EF4-FFF2-40B4-BE49-F238E27FC236}">
                  <a16:creationId xmlns:a16="http://schemas.microsoft.com/office/drawing/2014/main" id="{00000000-0008-0000-0100-00002E000000}"/>
                </a:ext>
              </a:extLst>
            </xdr:cNvPr>
            <xdr:cNvCxnSpPr>
              <a:stCxn id="44" idx="3"/>
            </xdr:cNvCxnSpPr>
          </xdr:nvCxnSpPr>
          <xdr:spPr>
            <a:xfrm flipV="1">
              <a:off x="627470" y="13164207"/>
              <a:ext cx="430134" cy="85045"/>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1" name="Connecteur : en arc 50">
            <a:extLst>
              <a:ext uri="{FF2B5EF4-FFF2-40B4-BE49-F238E27FC236}">
                <a16:creationId xmlns:a16="http://schemas.microsoft.com/office/drawing/2014/main" id="{00000000-0008-0000-0100-000033000000}"/>
              </a:ext>
            </a:extLst>
          </xdr:cNvPr>
          <xdr:cNvCxnSpPr>
            <a:stCxn id="44" idx="3"/>
          </xdr:cNvCxnSpPr>
        </xdr:nvCxnSpPr>
        <xdr:spPr>
          <a:xfrm>
            <a:off x="765418" y="13445567"/>
            <a:ext cx="447766" cy="146608"/>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Connecteur : en arc 53">
            <a:extLst>
              <a:ext uri="{FF2B5EF4-FFF2-40B4-BE49-F238E27FC236}">
                <a16:creationId xmlns:a16="http://schemas.microsoft.com/office/drawing/2014/main" id="{00000000-0008-0000-0100-000036000000}"/>
              </a:ext>
            </a:extLst>
          </xdr:cNvPr>
          <xdr:cNvCxnSpPr>
            <a:stCxn id="44" idx="3"/>
          </xdr:cNvCxnSpPr>
        </xdr:nvCxnSpPr>
        <xdr:spPr>
          <a:xfrm>
            <a:off x="765418" y="13445567"/>
            <a:ext cx="457793" cy="367187"/>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Connecteur : en arc 56">
            <a:extLst>
              <a:ext uri="{FF2B5EF4-FFF2-40B4-BE49-F238E27FC236}">
                <a16:creationId xmlns:a16="http://schemas.microsoft.com/office/drawing/2014/main" id="{00000000-0008-0000-0100-000039000000}"/>
              </a:ext>
            </a:extLst>
          </xdr:cNvPr>
          <xdr:cNvCxnSpPr>
            <a:stCxn id="42" idx="2"/>
          </xdr:cNvCxnSpPr>
        </xdr:nvCxnSpPr>
        <xdr:spPr>
          <a:xfrm rot="16200000" flipH="1">
            <a:off x="464158" y="12020987"/>
            <a:ext cx="739853" cy="738144"/>
          </a:xfrm>
          <a:prstGeom prst="curvedConnector3">
            <a:avLst>
              <a:gd name="adj1" fmla="val 50000"/>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296282</xdr:colOff>
      <xdr:row>65</xdr:row>
      <xdr:rowOff>94333</xdr:rowOff>
    </xdr:from>
    <xdr:to>
      <xdr:col>0</xdr:col>
      <xdr:colOff>6781800</xdr:colOff>
      <xdr:row>76</xdr:row>
      <xdr:rowOff>159371</xdr:rowOff>
    </xdr:to>
    <xdr:grpSp>
      <xdr:nvGrpSpPr>
        <xdr:cNvPr id="34" name="Groupe 33">
          <a:extLst>
            <a:ext uri="{FF2B5EF4-FFF2-40B4-BE49-F238E27FC236}">
              <a16:creationId xmlns:a16="http://schemas.microsoft.com/office/drawing/2014/main" id="{00000000-0008-0000-0100-000022000000}"/>
            </a:ext>
          </a:extLst>
        </xdr:cNvPr>
        <xdr:cNvGrpSpPr/>
      </xdr:nvGrpSpPr>
      <xdr:grpSpPr>
        <a:xfrm>
          <a:off x="296282" y="14172283"/>
          <a:ext cx="6485518" cy="2160538"/>
          <a:chOff x="296282" y="14619958"/>
          <a:chExt cx="6485518" cy="2160538"/>
        </a:xfrm>
      </xdr:grpSpPr>
      <xdr:grpSp>
        <xdr:nvGrpSpPr>
          <xdr:cNvPr id="31" name="Groupe 30">
            <a:extLst>
              <a:ext uri="{FF2B5EF4-FFF2-40B4-BE49-F238E27FC236}">
                <a16:creationId xmlns:a16="http://schemas.microsoft.com/office/drawing/2014/main" id="{00000000-0008-0000-0100-00001F000000}"/>
              </a:ext>
            </a:extLst>
          </xdr:cNvPr>
          <xdr:cNvGrpSpPr/>
        </xdr:nvGrpSpPr>
        <xdr:grpSpPr>
          <a:xfrm>
            <a:off x="296282" y="14619958"/>
            <a:ext cx="6485518" cy="2160538"/>
            <a:chOff x="296282" y="14619958"/>
            <a:chExt cx="6485518" cy="2160538"/>
          </a:xfrm>
        </xdr:grpSpPr>
        <xdr:pic>
          <xdr:nvPicPr>
            <xdr:cNvPr id="63" name="Image 62">
              <a:extLst>
                <a:ext uri="{FF2B5EF4-FFF2-40B4-BE49-F238E27FC236}">
                  <a16:creationId xmlns:a16="http://schemas.microsoft.com/office/drawing/2014/main" id="{00000000-0008-0000-0100-00003F000000}"/>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296282" y="14619958"/>
              <a:ext cx="5132753" cy="2160538"/>
            </a:xfrm>
            <a:prstGeom prst="rect">
              <a:avLst/>
            </a:prstGeom>
          </xdr:spPr>
        </xdr:pic>
        <xdr:sp macro="" textlink="">
          <xdr:nvSpPr>
            <xdr:cNvPr id="14" name="ZoneTexte 13">
              <a:extLst>
                <a:ext uri="{FF2B5EF4-FFF2-40B4-BE49-F238E27FC236}">
                  <a16:creationId xmlns:a16="http://schemas.microsoft.com/office/drawing/2014/main" id="{00000000-0008-0000-0100-00000E000000}"/>
                </a:ext>
              </a:extLst>
            </xdr:cNvPr>
            <xdr:cNvSpPr txBox="1"/>
          </xdr:nvSpPr>
          <xdr:spPr>
            <a:xfrm>
              <a:off x="5719927" y="15514331"/>
              <a:ext cx="1061873" cy="497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b /</a:t>
              </a:r>
              <a:r>
                <a:rPr lang="fr-FR" sz="1100" baseline="0"/>
                <a:t> </a:t>
              </a:r>
              <a:r>
                <a:rPr lang="fr-FR" sz="1100"/>
                <a:t>Cellule à sélectionner</a:t>
              </a:r>
            </a:p>
          </xdr:txBody>
        </xdr:sp>
        <xdr:cxnSp macro="">
          <xdr:nvCxnSpPr>
            <xdr:cNvPr id="21" name="Connecteur : en arc 20">
              <a:extLst>
                <a:ext uri="{FF2B5EF4-FFF2-40B4-BE49-F238E27FC236}">
                  <a16:creationId xmlns:a16="http://schemas.microsoft.com/office/drawing/2014/main" id="{00000000-0008-0000-0100-000015000000}"/>
                </a:ext>
              </a:extLst>
            </xdr:cNvPr>
            <xdr:cNvCxnSpPr>
              <a:stCxn id="14" idx="1"/>
              <a:endCxn id="13" idx="3"/>
            </xdr:cNvCxnSpPr>
          </xdr:nvCxnSpPr>
          <xdr:spPr>
            <a:xfrm rot="10800000">
              <a:off x="5297367" y="15681556"/>
              <a:ext cx="422561" cy="81372"/>
            </a:xfrm>
            <a:prstGeom prst="curvedConnector3">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 name="Rectangle 12">
            <a:extLst>
              <a:ext uri="{FF2B5EF4-FFF2-40B4-BE49-F238E27FC236}">
                <a16:creationId xmlns:a16="http://schemas.microsoft.com/office/drawing/2014/main" id="{00000000-0008-0000-0100-00000D000000}"/>
              </a:ext>
            </a:extLst>
          </xdr:cNvPr>
          <xdr:cNvSpPr/>
        </xdr:nvSpPr>
        <xdr:spPr>
          <a:xfrm>
            <a:off x="1707174" y="15511314"/>
            <a:ext cx="3590192" cy="340484"/>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editAs="oneCell">
    <xdr:from>
      <xdr:col>0</xdr:col>
      <xdr:colOff>293077</xdr:colOff>
      <xdr:row>79</xdr:row>
      <xdr:rowOff>91158</xdr:rowOff>
    </xdr:from>
    <xdr:to>
      <xdr:col>0</xdr:col>
      <xdr:colOff>6848475</xdr:colOff>
      <xdr:row>82</xdr:row>
      <xdr:rowOff>97883</xdr:rowOff>
    </xdr:to>
    <xdr:grpSp>
      <xdr:nvGrpSpPr>
        <xdr:cNvPr id="32" name="Groupe 31">
          <a:extLst>
            <a:ext uri="{FF2B5EF4-FFF2-40B4-BE49-F238E27FC236}">
              <a16:creationId xmlns:a16="http://schemas.microsoft.com/office/drawing/2014/main" id="{00000000-0008-0000-0100-000020000000}"/>
            </a:ext>
          </a:extLst>
        </xdr:cNvPr>
        <xdr:cNvGrpSpPr/>
      </xdr:nvGrpSpPr>
      <xdr:grpSpPr>
        <a:xfrm>
          <a:off x="293077" y="16836108"/>
          <a:ext cx="6555398" cy="578225"/>
          <a:chOff x="293077" y="17337744"/>
          <a:chExt cx="6555398" cy="580102"/>
        </a:xfrm>
      </xdr:grpSpPr>
      <xdr:pic>
        <xdr:nvPicPr>
          <xdr:cNvPr id="25" name="Image 24">
            <a:extLst>
              <a:ext uri="{FF2B5EF4-FFF2-40B4-BE49-F238E27FC236}">
                <a16:creationId xmlns:a16="http://schemas.microsoft.com/office/drawing/2014/main" id="{00000000-0008-0000-0100-000019000000}"/>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293077" y="17397778"/>
            <a:ext cx="5136173" cy="380795"/>
          </a:xfrm>
          <a:prstGeom prst="rect">
            <a:avLst/>
          </a:prstGeom>
        </xdr:spPr>
      </xdr:pic>
      <xdr:sp macro="" textlink="">
        <xdr:nvSpPr>
          <xdr:cNvPr id="26" name="Rectangle 25">
            <a:extLst>
              <a:ext uri="{FF2B5EF4-FFF2-40B4-BE49-F238E27FC236}">
                <a16:creationId xmlns:a16="http://schemas.microsoft.com/office/drawing/2014/main" id="{00000000-0008-0000-0100-00001A000000}"/>
              </a:ext>
            </a:extLst>
          </xdr:cNvPr>
          <xdr:cNvSpPr/>
        </xdr:nvSpPr>
        <xdr:spPr>
          <a:xfrm>
            <a:off x="5304692" y="17619566"/>
            <a:ext cx="117231" cy="11525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7" name="ZoneTexte 26">
            <a:extLst>
              <a:ext uri="{FF2B5EF4-FFF2-40B4-BE49-F238E27FC236}">
                <a16:creationId xmlns:a16="http://schemas.microsoft.com/office/drawing/2014/main" id="{00000000-0008-0000-0100-00001B000000}"/>
              </a:ext>
            </a:extLst>
          </xdr:cNvPr>
          <xdr:cNvSpPr txBox="1"/>
        </xdr:nvSpPr>
        <xdr:spPr>
          <a:xfrm>
            <a:off x="5810681" y="17337744"/>
            <a:ext cx="1037794" cy="580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fr-FR" sz="1100"/>
              <a:t>c /</a:t>
            </a:r>
            <a:r>
              <a:rPr lang="fr-FR" sz="1100" baseline="0"/>
              <a:t> Flèche sur laquelle cliquer</a:t>
            </a:r>
            <a:endParaRPr lang="fr-FR" sz="1100"/>
          </a:p>
        </xdr:txBody>
      </xdr:sp>
      <xdr:cxnSp macro="">
        <xdr:nvCxnSpPr>
          <xdr:cNvPr id="28" name="Connecteur : en arc 27">
            <a:extLst>
              <a:ext uri="{FF2B5EF4-FFF2-40B4-BE49-F238E27FC236}">
                <a16:creationId xmlns:a16="http://schemas.microsoft.com/office/drawing/2014/main" id="{00000000-0008-0000-0100-00001C000000}"/>
              </a:ext>
            </a:extLst>
          </xdr:cNvPr>
          <xdr:cNvCxnSpPr>
            <a:stCxn id="27" idx="1"/>
            <a:endCxn id="26" idx="0"/>
          </xdr:cNvCxnSpPr>
        </xdr:nvCxnSpPr>
        <xdr:spPr>
          <a:xfrm rot="10800000">
            <a:off x="5363309" y="17619567"/>
            <a:ext cx="447373" cy="8229"/>
          </a:xfrm>
          <a:prstGeom prst="curvedConnector4">
            <a:avLst>
              <a:gd name="adj1" fmla="val 43449"/>
              <a:gd name="adj2" fmla="val 2919785"/>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580464</xdr:colOff>
      <xdr:row>171</xdr:row>
      <xdr:rowOff>48185</xdr:rowOff>
    </xdr:from>
    <xdr:to>
      <xdr:col>0</xdr:col>
      <xdr:colOff>6628839</xdr:colOff>
      <xdr:row>173</xdr:row>
      <xdr:rowOff>145148</xdr:rowOff>
    </xdr:to>
    <xdr:pic>
      <xdr:nvPicPr>
        <xdr:cNvPr id="73" name="Image 72">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580464" y="35324303"/>
          <a:ext cx="6048375" cy="473480"/>
        </a:xfrm>
        <a:prstGeom prst="rect">
          <a:avLst/>
        </a:prstGeom>
      </xdr:spPr>
    </xdr:pic>
    <xdr:clientData/>
  </xdr:twoCellAnchor>
  <xdr:twoCellAnchor editAs="oneCell">
    <xdr:from>
      <xdr:col>0</xdr:col>
      <xdr:colOff>419100</xdr:colOff>
      <xdr:row>204</xdr:row>
      <xdr:rowOff>38100</xdr:rowOff>
    </xdr:from>
    <xdr:to>
      <xdr:col>0</xdr:col>
      <xdr:colOff>7181850</xdr:colOff>
      <xdr:row>207</xdr:row>
      <xdr:rowOff>1016</xdr:rowOff>
    </xdr:to>
    <xdr:pic>
      <xdr:nvPicPr>
        <xdr:cNvPr id="75" name="Image 74">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419100" y="42300525"/>
          <a:ext cx="6762750" cy="534415"/>
        </a:xfrm>
        <a:prstGeom prst="rect">
          <a:avLst/>
        </a:prstGeom>
      </xdr:spPr>
    </xdr:pic>
    <xdr:clientData/>
  </xdr:twoCellAnchor>
  <xdr:twoCellAnchor editAs="oneCell">
    <xdr:from>
      <xdr:col>0</xdr:col>
      <xdr:colOff>485775</xdr:colOff>
      <xdr:row>218</xdr:row>
      <xdr:rowOff>28575</xdr:rowOff>
    </xdr:from>
    <xdr:to>
      <xdr:col>0</xdr:col>
      <xdr:colOff>6791325</xdr:colOff>
      <xdr:row>220</xdr:row>
      <xdr:rowOff>161434</xdr:rowOff>
    </xdr:to>
    <xdr:pic>
      <xdr:nvPicPr>
        <xdr:cNvPr id="76" name="Image 75">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485775" y="45605700"/>
          <a:ext cx="6305550" cy="513857"/>
        </a:xfrm>
        <a:prstGeom prst="rect">
          <a:avLst/>
        </a:prstGeom>
      </xdr:spPr>
    </xdr:pic>
    <xdr:clientData/>
  </xdr:twoCellAnchor>
  <xdr:twoCellAnchor editAs="oneCell">
    <xdr:from>
      <xdr:col>0</xdr:col>
      <xdr:colOff>361950</xdr:colOff>
      <xdr:row>152</xdr:row>
      <xdr:rowOff>123825</xdr:rowOff>
    </xdr:from>
    <xdr:to>
      <xdr:col>0</xdr:col>
      <xdr:colOff>7329588</xdr:colOff>
      <xdr:row>159</xdr:row>
      <xdr:rowOff>123826</xdr:rowOff>
    </xdr:to>
    <xdr:pic>
      <xdr:nvPicPr>
        <xdr:cNvPr id="78" name="Image 77">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361950" y="32066865"/>
          <a:ext cx="6967638" cy="1333500"/>
        </a:xfrm>
        <a:prstGeom prst="rect">
          <a:avLst/>
        </a:prstGeom>
      </xdr:spPr>
    </xdr:pic>
    <xdr:clientData/>
  </xdr:twoCellAnchor>
  <xdr:twoCellAnchor editAs="oneCell">
    <xdr:from>
      <xdr:col>0</xdr:col>
      <xdr:colOff>455543</xdr:colOff>
      <xdr:row>236</xdr:row>
      <xdr:rowOff>24847</xdr:rowOff>
    </xdr:from>
    <xdr:to>
      <xdr:col>0</xdr:col>
      <xdr:colOff>5475919</xdr:colOff>
      <xdr:row>237</xdr:row>
      <xdr:rowOff>158241</xdr:rowOff>
    </xdr:to>
    <xdr:pic>
      <xdr:nvPicPr>
        <xdr:cNvPr id="22" name="Imag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9"/>
        <a:stretch>
          <a:fillRect/>
        </a:stretch>
      </xdr:blipFill>
      <xdr:spPr>
        <a:xfrm>
          <a:off x="455543" y="48999912"/>
          <a:ext cx="5020376" cy="323895"/>
        </a:xfrm>
        <a:prstGeom prst="rect">
          <a:avLst/>
        </a:prstGeom>
      </xdr:spPr>
    </xdr:pic>
    <xdr:clientData/>
  </xdr:twoCellAnchor>
  <xdr:twoCellAnchor>
    <xdr:from>
      <xdr:col>0</xdr:col>
      <xdr:colOff>304655</xdr:colOff>
      <xdr:row>99</xdr:row>
      <xdr:rowOff>117365</xdr:rowOff>
    </xdr:from>
    <xdr:to>
      <xdr:col>0</xdr:col>
      <xdr:colOff>6867525</xdr:colOff>
      <xdr:row>104</xdr:row>
      <xdr:rowOff>116038</xdr:rowOff>
    </xdr:to>
    <xdr:grpSp>
      <xdr:nvGrpSpPr>
        <xdr:cNvPr id="5" name="Groupe 4">
          <a:extLst>
            <a:ext uri="{FF2B5EF4-FFF2-40B4-BE49-F238E27FC236}">
              <a16:creationId xmlns:a16="http://schemas.microsoft.com/office/drawing/2014/main" id="{00000000-0008-0000-0100-000005000000}"/>
            </a:ext>
          </a:extLst>
        </xdr:cNvPr>
        <xdr:cNvGrpSpPr/>
      </xdr:nvGrpSpPr>
      <xdr:grpSpPr>
        <a:xfrm>
          <a:off x="304655" y="20672315"/>
          <a:ext cx="6562870" cy="951173"/>
          <a:chOff x="304655" y="21964044"/>
          <a:chExt cx="6562870" cy="944604"/>
        </a:xfrm>
      </xdr:grpSpPr>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l="33811" t="40799" r="50227" b="44057"/>
          <a:stretch/>
        </xdr:blipFill>
        <xdr:spPr bwMode="auto">
          <a:xfrm>
            <a:off x="304655" y="22009764"/>
            <a:ext cx="5090305" cy="898884"/>
          </a:xfrm>
          <a:prstGeom prst="rect">
            <a:avLst/>
          </a:prstGeom>
          <a:ln>
            <a:noFill/>
          </a:ln>
          <a:extLst>
            <a:ext uri="{53640926-AAD7-44D8-BBD7-CCE9431645EC}">
              <a14:shadowObscured xmlns:a14="http://schemas.microsoft.com/office/drawing/2010/main"/>
            </a:ext>
          </a:extLst>
        </xdr:spPr>
      </xdr:pic>
      <xdr:sp macro="" textlink="">
        <xdr:nvSpPr>
          <xdr:cNvPr id="53" name="Rectangle 52">
            <a:extLst>
              <a:ext uri="{FF2B5EF4-FFF2-40B4-BE49-F238E27FC236}">
                <a16:creationId xmlns:a16="http://schemas.microsoft.com/office/drawing/2014/main" id="{00000000-0008-0000-0100-000035000000}"/>
              </a:ext>
            </a:extLst>
          </xdr:cNvPr>
          <xdr:cNvSpPr/>
        </xdr:nvSpPr>
        <xdr:spPr>
          <a:xfrm>
            <a:off x="1839310" y="22357989"/>
            <a:ext cx="3448656" cy="71088"/>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5" name="ZoneTexte 54">
            <a:extLst>
              <a:ext uri="{FF2B5EF4-FFF2-40B4-BE49-F238E27FC236}">
                <a16:creationId xmlns:a16="http://schemas.microsoft.com/office/drawing/2014/main" id="{00000000-0008-0000-0100-000037000000}"/>
              </a:ext>
            </a:extLst>
          </xdr:cNvPr>
          <xdr:cNvSpPr txBox="1"/>
        </xdr:nvSpPr>
        <xdr:spPr>
          <a:xfrm>
            <a:off x="5949730" y="21964044"/>
            <a:ext cx="917795" cy="638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fr-FR" sz="1100"/>
              <a:t>d /</a:t>
            </a:r>
            <a:r>
              <a:rPr lang="fr-FR" sz="1100" baseline="0"/>
              <a:t> Application à selectionner (exemple)</a:t>
            </a:r>
            <a:endParaRPr lang="fr-FR" sz="1100"/>
          </a:p>
        </xdr:txBody>
      </xdr:sp>
      <xdr:cxnSp macro="">
        <xdr:nvCxnSpPr>
          <xdr:cNvPr id="56" name="Connecteur : en arc 55">
            <a:extLst>
              <a:ext uri="{FF2B5EF4-FFF2-40B4-BE49-F238E27FC236}">
                <a16:creationId xmlns:a16="http://schemas.microsoft.com/office/drawing/2014/main" id="{00000000-0008-0000-0100-000038000000}"/>
              </a:ext>
            </a:extLst>
          </xdr:cNvPr>
          <xdr:cNvCxnSpPr>
            <a:stCxn id="55" idx="1"/>
            <a:endCxn id="53" idx="3"/>
          </xdr:cNvCxnSpPr>
        </xdr:nvCxnSpPr>
        <xdr:spPr>
          <a:xfrm rot="10800000" flipV="1">
            <a:off x="5287966" y="22283265"/>
            <a:ext cx="661764" cy="110267"/>
          </a:xfrm>
          <a:prstGeom prst="curvedConnector3">
            <a:avLst>
              <a:gd name="adj1" fmla="val 50000"/>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2727587</xdr:colOff>
      <xdr:row>104</xdr:row>
      <xdr:rowOff>137485</xdr:rowOff>
    </xdr:from>
    <xdr:to>
      <xdr:col>0</xdr:col>
      <xdr:colOff>3003122</xdr:colOff>
      <xdr:row>106</xdr:row>
      <xdr:rowOff>1026</xdr:rowOff>
    </xdr:to>
    <xdr:sp macro="" textlink="">
      <xdr:nvSpPr>
        <xdr:cNvPr id="58" name="Flèche : bas 57">
          <a:extLst>
            <a:ext uri="{FF2B5EF4-FFF2-40B4-BE49-F238E27FC236}">
              <a16:creationId xmlns:a16="http://schemas.microsoft.com/office/drawing/2014/main" id="{00000000-0008-0000-0100-00003A000000}"/>
            </a:ext>
          </a:extLst>
        </xdr:cNvPr>
        <xdr:cNvSpPr/>
      </xdr:nvSpPr>
      <xdr:spPr>
        <a:xfrm>
          <a:off x="2727587" y="22638897"/>
          <a:ext cx="275535" cy="240058"/>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295583</xdr:colOff>
      <xdr:row>256</xdr:row>
      <xdr:rowOff>68316</xdr:rowOff>
    </xdr:from>
    <xdr:to>
      <xdr:col>0</xdr:col>
      <xdr:colOff>6022428</xdr:colOff>
      <xdr:row>264</xdr:row>
      <xdr:rowOff>160369</xdr:rowOff>
    </xdr:to>
    <xdr:pic>
      <xdr:nvPicPr>
        <xdr:cNvPr id="30" name="Image 29">
          <a:extLst>
            <a:ext uri="{FF2B5EF4-FFF2-40B4-BE49-F238E27FC236}">
              <a16:creationId xmlns:a16="http://schemas.microsoft.com/office/drawing/2014/main" id="{00000000-0008-0000-0100-00001E000000}"/>
            </a:ext>
          </a:extLst>
        </xdr:cNvPr>
        <xdr:cNvPicPr>
          <a:picLocks noChangeAspect="1"/>
        </xdr:cNvPicPr>
      </xdr:nvPicPr>
      <xdr:blipFill rotWithShape="1">
        <a:blip xmlns:r="http://schemas.openxmlformats.org/officeDocument/2006/relationships" r:embed="rId11" cstate="screen">
          <a:extLst>
            <a:ext uri="{28A0092B-C50C-407E-A947-70E740481C1C}">
              <a14:useLocalDpi xmlns:a14="http://schemas.microsoft.com/office/drawing/2010/main"/>
            </a:ext>
          </a:extLst>
        </a:blip>
        <a:srcRect t="25625" r="9854"/>
        <a:stretch/>
      </xdr:blipFill>
      <xdr:spPr>
        <a:xfrm>
          <a:off x="295583" y="50779416"/>
          <a:ext cx="5726845" cy="1616053"/>
        </a:xfrm>
        <a:prstGeom prst="rect">
          <a:avLst/>
        </a:prstGeom>
      </xdr:spPr>
    </xdr:pic>
    <xdr:clientData/>
  </xdr:twoCellAnchor>
  <xdr:twoCellAnchor editAs="oneCell">
    <xdr:from>
      <xdr:col>0</xdr:col>
      <xdr:colOff>504825</xdr:colOff>
      <xdr:row>187</xdr:row>
      <xdr:rowOff>85725</xdr:rowOff>
    </xdr:from>
    <xdr:to>
      <xdr:col>0</xdr:col>
      <xdr:colOff>6781800</xdr:colOff>
      <xdr:row>189</xdr:row>
      <xdr:rowOff>151749</xdr:rowOff>
    </xdr:to>
    <xdr:pic>
      <xdr:nvPicPr>
        <xdr:cNvPr id="23" name="Imag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504825" y="37509450"/>
          <a:ext cx="6276975" cy="447025"/>
        </a:xfrm>
        <a:prstGeom prst="rect">
          <a:avLst/>
        </a:prstGeom>
      </xdr:spPr>
    </xdr:pic>
    <xdr:clientData/>
  </xdr:twoCellAnchor>
  <xdr:twoCellAnchor editAs="oneCell">
    <xdr:from>
      <xdr:col>0</xdr:col>
      <xdr:colOff>934185</xdr:colOff>
      <xdr:row>106</xdr:row>
      <xdr:rowOff>9216</xdr:rowOff>
    </xdr:from>
    <xdr:to>
      <xdr:col>0</xdr:col>
      <xdr:colOff>5262283</xdr:colOff>
      <xdr:row>107</xdr:row>
      <xdr:rowOff>134565</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934185" y="22887145"/>
          <a:ext cx="4328098" cy="313608"/>
        </a:xfrm>
        <a:prstGeom prst="rect">
          <a:avLst/>
        </a:prstGeom>
      </xdr:spPr>
    </xdr:pic>
    <xdr:clientData/>
  </xdr:twoCellAnchor>
  <xdr:twoCellAnchor editAs="oneCell">
    <xdr:from>
      <xdr:col>0</xdr:col>
      <xdr:colOff>878541</xdr:colOff>
      <xdr:row>122</xdr:row>
      <xdr:rowOff>16824</xdr:rowOff>
    </xdr:from>
    <xdr:to>
      <xdr:col>0</xdr:col>
      <xdr:colOff>5441576</xdr:colOff>
      <xdr:row>125</xdr:row>
      <xdr:rowOff>142180</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14" cstate="screen">
          <a:extLst>
            <a:ext uri="{28A0092B-C50C-407E-A947-70E740481C1C}">
              <a14:useLocalDpi xmlns:a14="http://schemas.microsoft.com/office/drawing/2010/main"/>
            </a:ext>
          </a:extLst>
        </a:blip>
        <a:srcRect l="1582"/>
        <a:stretch/>
      </xdr:blipFill>
      <xdr:spPr>
        <a:xfrm>
          <a:off x="878541" y="26095153"/>
          <a:ext cx="4563035" cy="690132"/>
        </a:xfrm>
        <a:prstGeom prst="rect">
          <a:avLst/>
        </a:prstGeom>
      </xdr:spPr>
    </xdr:pic>
    <xdr:clientData/>
  </xdr:twoCellAnchor>
  <xdr:twoCellAnchor>
    <xdr:from>
      <xdr:col>0</xdr:col>
      <xdr:colOff>0</xdr:colOff>
      <xdr:row>0</xdr:row>
      <xdr:rowOff>0</xdr:rowOff>
    </xdr:from>
    <xdr:to>
      <xdr:col>0</xdr:col>
      <xdr:colOff>4655065</xdr:colOff>
      <xdr:row>5</xdr:row>
      <xdr:rowOff>92929</xdr:rowOff>
    </xdr:to>
    <xdr:grpSp>
      <xdr:nvGrpSpPr>
        <xdr:cNvPr id="10" name="Groupe 9">
          <a:extLst>
            <a:ext uri="{FF2B5EF4-FFF2-40B4-BE49-F238E27FC236}">
              <a16:creationId xmlns:a16="http://schemas.microsoft.com/office/drawing/2014/main" id="{F9B48393-387E-B2B1-A82B-2AFD39068E0E}"/>
            </a:ext>
          </a:extLst>
        </xdr:cNvPr>
        <xdr:cNvGrpSpPr/>
      </xdr:nvGrpSpPr>
      <xdr:grpSpPr>
        <a:xfrm>
          <a:off x="0" y="0"/>
          <a:ext cx="4655065" cy="1045429"/>
          <a:chOff x="0" y="0"/>
          <a:chExt cx="4655065" cy="1045429"/>
        </a:xfrm>
      </xdr:grpSpPr>
      <xdr:sp macro="" textlink="">
        <xdr:nvSpPr>
          <xdr:cNvPr id="2" name="ZoneTexte 1">
            <a:extLst>
              <a:ext uri="{FF2B5EF4-FFF2-40B4-BE49-F238E27FC236}">
                <a16:creationId xmlns:a16="http://schemas.microsoft.com/office/drawing/2014/main" id="{2003B76A-C1A6-4110-892C-CB3F201BF162}"/>
              </a:ext>
            </a:extLst>
          </xdr:cNvPr>
          <xdr:cNvSpPr txBox="1">
            <a:spLocks noChangeAspect="1"/>
          </xdr:cNvSpPr>
        </xdr:nvSpPr>
        <xdr:spPr>
          <a:xfrm>
            <a:off x="0" y="0"/>
            <a:ext cx="1841853" cy="406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Financé par :</a:t>
            </a:r>
          </a:p>
        </xdr:txBody>
      </xdr:sp>
      <xdr:pic>
        <xdr:nvPicPr>
          <xdr:cNvPr id="4" name="Image 3">
            <a:extLst>
              <a:ext uri="{FF2B5EF4-FFF2-40B4-BE49-F238E27FC236}">
                <a16:creationId xmlns:a16="http://schemas.microsoft.com/office/drawing/2014/main" id="{ED1A7D10-6AF3-417C-9832-E4133AD4D70A}"/>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157364" y="300595"/>
            <a:ext cx="1840011" cy="744834"/>
          </a:xfrm>
          <a:prstGeom prst="rect">
            <a:avLst/>
          </a:prstGeom>
        </xdr:spPr>
      </xdr:pic>
      <xdr:sp macro="" textlink="">
        <xdr:nvSpPr>
          <xdr:cNvPr id="8" name="ZoneTexte 7">
            <a:extLst>
              <a:ext uri="{FF2B5EF4-FFF2-40B4-BE49-F238E27FC236}">
                <a16:creationId xmlns:a16="http://schemas.microsoft.com/office/drawing/2014/main" id="{4B71BB66-3628-494F-BADB-3318388F85CA}"/>
              </a:ext>
            </a:extLst>
          </xdr:cNvPr>
          <xdr:cNvSpPr txBox="1">
            <a:spLocks noChangeAspect="1"/>
          </xdr:cNvSpPr>
        </xdr:nvSpPr>
        <xdr:spPr>
          <a:xfrm>
            <a:off x="2113771" y="43179"/>
            <a:ext cx="1824743" cy="318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100" b="1"/>
              <a:t>Conçu et réalisé par :</a:t>
            </a:r>
          </a:p>
        </xdr:txBody>
      </xdr:sp>
      <xdr:pic>
        <xdr:nvPicPr>
          <xdr:cNvPr id="9" name="Image 8">
            <a:extLst>
              <a:ext uri="{FF2B5EF4-FFF2-40B4-BE49-F238E27FC236}">
                <a16:creationId xmlns:a16="http://schemas.microsoft.com/office/drawing/2014/main" id="{78761158-DC56-4C42-9867-E1C3ED3BB912}"/>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rot="5400000">
            <a:off x="3358310" y="-458373"/>
            <a:ext cx="468467" cy="212504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32</xdr:row>
          <xdr:rowOff>19050</xdr:rowOff>
        </xdr:from>
        <xdr:to>
          <xdr:col>1</xdr:col>
          <xdr:colOff>581025</xdr:colOff>
          <xdr:row>32</xdr:row>
          <xdr:rowOff>228600</xdr:rowOff>
        </xdr:to>
        <xdr:sp macro="" textlink="">
          <xdr:nvSpPr>
            <xdr:cNvPr id="4097" name="Check Box 1" descr="qsfqgsdx"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34</xdr:row>
          <xdr:rowOff>171450</xdr:rowOff>
        </xdr:from>
        <xdr:to>
          <xdr:col>1</xdr:col>
          <xdr:colOff>600075</xdr:colOff>
          <xdr:row>34</xdr:row>
          <xdr:rowOff>390525</xdr:rowOff>
        </xdr:to>
        <xdr:sp macro="" textlink="">
          <xdr:nvSpPr>
            <xdr:cNvPr id="4098" name="Check Box 2" descr="qsfqgsdx"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35</xdr:row>
          <xdr:rowOff>161925</xdr:rowOff>
        </xdr:from>
        <xdr:to>
          <xdr:col>1</xdr:col>
          <xdr:colOff>581025</xdr:colOff>
          <xdr:row>35</xdr:row>
          <xdr:rowOff>390525</xdr:rowOff>
        </xdr:to>
        <xdr:sp macro="" textlink="">
          <xdr:nvSpPr>
            <xdr:cNvPr id="4103" name="Check Box 7" descr="qsfqgsdx"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36</xdr:row>
          <xdr:rowOff>266700</xdr:rowOff>
        </xdr:from>
        <xdr:to>
          <xdr:col>1</xdr:col>
          <xdr:colOff>609600</xdr:colOff>
          <xdr:row>36</xdr:row>
          <xdr:rowOff>485775</xdr:rowOff>
        </xdr:to>
        <xdr:sp macro="" textlink="">
          <xdr:nvSpPr>
            <xdr:cNvPr id="4104" name="Check Box 8" descr="qsfqgsdx"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37</xdr:row>
          <xdr:rowOff>152400</xdr:rowOff>
        </xdr:from>
        <xdr:to>
          <xdr:col>1</xdr:col>
          <xdr:colOff>581025</xdr:colOff>
          <xdr:row>37</xdr:row>
          <xdr:rowOff>381000</xdr:rowOff>
        </xdr:to>
        <xdr:sp macro="" textlink="">
          <xdr:nvSpPr>
            <xdr:cNvPr id="4105" name="Check Box 9" descr="qsfqgsdx"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29</xdr:row>
          <xdr:rowOff>457200</xdr:rowOff>
        </xdr:from>
        <xdr:to>
          <xdr:col>1</xdr:col>
          <xdr:colOff>638175</xdr:colOff>
          <xdr:row>30</xdr:row>
          <xdr:rowOff>95250</xdr:rowOff>
        </xdr:to>
        <xdr:sp macro="" textlink="">
          <xdr:nvSpPr>
            <xdr:cNvPr id="4107" name="Check Box 11" descr="qsfqgsdx"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-1</xdr:rowOff>
    </xdr:from>
    <xdr:to>
      <xdr:col>7</xdr:col>
      <xdr:colOff>1229489</xdr:colOff>
      <xdr:row>9</xdr:row>
      <xdr:rowOff>13605</xdr:rowOff>
    </xdr:to>
    <xdr:grpSp>
      <xdr:nvGrpSpPr>
        <xdr:cNvPr id="2" name="Groupe 1">
          <a:extLst>
            <a:ext uri="{FF2B5EF4-FFF2-40B4-BE49-F238E27FC236}">
              <a16:creationId xmlns:a16="http://schemas.microsoft.com/office/drawing/2014/main" id="{D5774879-A7FD-4AE5-AF18-E7A9ECE17CE8}"/>
            </a:ext>
          </a:extLst>
        </xdr:cNvPr>
        <xdr:cNvGrpSpPr/>
      </xdr:nvGrpSpPr>
      <xdr:grpSpPr>
        <a:xfrm>
          <a:off x="0" y="-1"/>
          <a:ext cx="10135364" cy="1728106"/>
          <a:chOff x="8932947" y="4713633"/>
          <a:chExt cx="8447216" cy="1424869"/>
        </a:xfrm>
      </xdr:grpSpPr>
      <xdr:pic>
        <xdr:nvPicPr>
          <xdr:cNvPr id="3" name="Image 2">
            <a:extLst>
              <a:ext uri="{FF2B5EF4-FFF2-40B4-BE49-F238E27FC236}">
                <a16:creationId xmlns:a16="http://schemas.microsoft.com/office/drawing/2014/main" id="{075386CB-FDC5-7D6B-B694-038BEC3859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9690364" y="4907051"/>
            <a:ext cx="3288510" cy="1231451"/>
          </a:xfrm>
          <a:prstGeom prst="rect">
            <a:avLst/>
          </a:prstGeom>
        </xdr:spPr>
      </xdr:pic>
      <xdr:sp macro="" textlink="">
        <xdr:nvSpPr>
          <xdr:cNvPr id="4" name="ZoneTexte 3">
            <a:extLst>
              <a:ext uri="{FF2B5EF4-FFF2-40B4-BE49-F238E27FC236}">
                <a16:creationId xmlns:a16="http://schemas.microsoft.com/office/drawing/2014/main" id="{AA04A1ED-5084-342A-0F09-C3FE5953DAF9}"/>
              </a:ext>
            </a:extLst>
          </xdr:cNvPr>
          <xdr:cNvSpPr txBox="1"/>
        </xdr:nvSpPr>
        <xdr:spPr>
          <a:xfrm>
            <a:off x="8932947" y="4716084"/>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Financé par :</a:t>
            </a:r>
          </a:p>
        </xdr:txBody>
      </xdr:sp>
      <xdr:sp macro="" textlink="">
        <xdr:nvSpPr>
          <xdr:cNvPr id="5" name="ZoneTexte 4">
            <a:extLst>
              <a:ext uri="{FF2B5EF4-FFF2-40B4-BE49-F238E27FC236}">
                <a16:creationId xmlns:a16="http://schemas.microsoft.com/office/drawing/2014/main" id="{4967D505-CB3A-D060-A6DF-EDA8974CB58F}"/>
              </a:ext>
            </a:extLst>
          </xdr:cNvPr>
          <xdr:cNvSpPr txBox="1"/>
        </xdr:nvSpPr>
        <xdr:spPr>
          <a:xfrm>
            <a:off x="13157711" y="4713633"/>
            <a:ext cx="3007358" cy="39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600" b="1"/>
              <a:t>Conçu et réalisé par :</a:t>
            </a:r>
          </a:p>
        </xdr:txBody>
      </xdr:sp>
      <xdr:pic>
        <xdr:nvPicPr>
          <xdr:cNvPr id="6" name="Image 5">
            <a:extLst>
              <a:ext uri="{FF2B5EF4-FFF2-40B4-BE49-F238E27FC236}">
                <a16:creationId xmlns:a16="http://schemas.microsoft.com/office/drawing/2014/main" id="{62AFD66A-0B7A-8E6E-2CFE-BEE5B6CF605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rot="5400000">
            <a:off x="14911945" y="3648311"/>
            <a:ext cx="955176" cy="398126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409575</xdr:colOff>
      <xdr:row>17</xdr:row>
      <xdr:rowOff>85725</xdr:rowOff>
    </xdr:from>
    <xdr:to>
      <xdr:col>33</xdr:col>
      <xdr:colOff>122718</xdr:colOff>
      <xdr:row>47</xdr:row>
      <xdr:rowOff>46915</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7383125" y="3705225"/>
          <a:ext cx="8857143" cy="56761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0</xdr:colOff>
      <xdr:row>12</xdr:row>
      <xdr:rowOff>57150</xdr:rowOff>
    </xdr:from>
    <xdr:to>
      <xdr:col>18</xdr:col>
      <xdr:colOff>37524</xdr:colOff>
      <xdr:row>32</xdr:row>
      <xdr:rowOff>123340</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553450" y="2914650"/>
          <a:ext cx="4609524" cy="387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lasseur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1"/>
      <sheetName val="Classeur3"/>
    </sheetNames>
    <definedNames>
      <definedName name="LISTE_SUPPORT"/>
    </definedNames>
    <sheetDataSet>
      <sheetData sheetId="0"/>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5335EC-155F-4E93-9212-201470820948}" name="Tableau5" displayName="Tableau5" ref="B49:P603" totalsRowShown="0" headerRowDxfId="172" dataDxfId="170" headerRowBorderDxfId="171">
  <autoFilter ref="B49:P603" xr:uid="{C35354EB-5BE3-4EFB-8E8B-9977D1E24262}"/>
  <tableColumns count="15">
    <tableColumn id="1" xr3:uid="{524AF776-9052-4414-BC21-C4B385ECAD1F}" name="DATE REFERENCEMENT" dataDxfId="169">
      <calculatedColumnFormula>IF('PR-tampon'!$E13="","",IF('PR-tampon'!$E13=0,"",IF(INDIRECT(NOM_FR&amp;ADDRESS('PR-tampon'!$E13,COLUMN(REFERENCEMENT_ISOLANT[[#Headers],[DATE REFERENCEMENT]])))=0,"",INDIRECT(NOM_FR&amp;ADDRESS('PR-tampon'!$E13,COLUMN(REFERENCEMENT_ISOLANT[[#Headers],[DATE REFERENCEMENT]]))))))</calculatedColumnFormula>
    </tableColumn>
    <tableColumn id="2" xr3:uid="{FDF705C0-F15C-41C4-94F7-75DBACD2863E}" name="TYPE DE PROCEDE" dataDxfId="168">
      <calculatedColumnFormula>IF('PR-tampon'!$E13="","",IF('PR-tampon'!$E13=0,"",IF(INDIRECT(NOM_FR&amp;ADDRESS('PR-tampon'!$E13,COLUMN(REFERENCEMENT_ISOLANT[[#Headers],[TYPE DE PROCEDE]])))=0,"",INDIRECT(NOM_FR&amp;ADDRESS('PR-tampon'!$E13,COLUMN(REFERENCEMENT_ISOLANT[[#Headers],[TYPE DE PROCEDE]]))))))</calculatedColumnFormula>
    </tableColumn>
    <tableColumn id="3" xr3:uid="{5C108F6A-E358-49CF-A151-7A597AC506A1}" name="MATIERE" dataDxfId="167">
      <calculatedColumnFormula>IF('PR-tampon'!$E13="","",IF('PR-tampon'!$E13=0,"",IF(INDIRECT(NOM_FR&amp;ADDRESS('PR-tampon'!$E13,COLUMN(REFERENCEMENT_ISOLANT[[#Headers],[MATIERE]])))=0,"",INDIRECT(NOM_FR&amp;ADDRESS('PR-tampon'!$E13,COLUMN(REFERENCEMENT_ISOLANT[[#Headers],[MATIERE]]))))))</calculatedColumnFormula>
    </tableColumn>
    <tableColumn id="4" xr3:uid="{7F565AB8-FC88-486C-A690-4A6142CC4D4C}" name="NOM COMMERCIAL DU PROCEDE" dataDxfId="166">
      <calculatedColumnFormula>IF('PR-tampon'!$E13="","",IF('PR-tampon'!$E13=0,"",IF(INDIRECT(NOM_FR&amp;ADDRESS('PR-tampon'!$E13,COLUMN(REFERENCEMENT_ISOLANT[[#Headers],[NOM COMMERCIAL DU PROCEDE]])))=0,"",INDIRECT(NOM_FR&amp;ADDRESS('PR-tampon'!$E13,COLUMN(REFERENCEMENT_ISOLANT[[#Headers],[NOM COMMERCIAL DU PROCEDE]]))))))</calculatedColumnFormula>
    </tableColumn>
    <tableColumn id="5" xr3:uid="{C6E4F75C-8C6E-4048-9F85-AEDD1E72E553}" name="FABRICANT / TITULAIRE / DISTRIBUTEUR" dataDxfId="165">
      <calculatedColumnFormula>IF('PR-tampon'!$E13="","",IF('PR-tampon'!$E13=0,"",IF(INDIRECT(NOM_FR&amp;ADDRESS('PR-tampon'!$E13,COLUMN(REFERENCEMENT_ISOLANT[[#Headers],[FABRICANT / TITULAIRE / DISTRIBUTEUR]])))=0,"",INDIRECT(NOM_FR&amp;ADDRESS('PR-tampon'!$E13,COLUMN(REFERENCEMENT_ISOLANT[[#Headers],[FABRICANT / TITULAIRE / DISTRIBUTEUR]]))))))</calculatedColumnFormula>
    </tableColumn>
    <tableColumn id="8" xr3:uid="{41EA9FBC-C4B1-483F-AAFA-77F220997B5C}" name="TYPE DE DOCUMENT DE REFERENCE" dataDxfId="164">
      <calculatedColumnFormula>IF('PR-tampon'!$E13="","",IF('PR-tampon'!$E13=0,"",IF(INDIRECT(NOM_FR&amp;ADDRESS('PR-tampon'!$E13,COLUMN(REFERENCEMENT_ISOLANT[[#Headers],[TYPE DE DOCUMENT DE REFERENCE]])))=0,"",INDIRECT(NOM_FR&amp;ADDRESS('PR-tampon'!$E13,COLUMN(REFERENCEMENT_ISOLANT[[#Headers],[TYPE DE DOCUMENT DE REFERENCE]]))))))</calculatedColumnFormula>
    </tableColumn>
    <tableColumn id="9" xr3:uid="{79D09C16-1817-4873-9F51-A2CA06420245}" name="REF" dataDxfId="163">
      <calculatedColumnFormula>IF('PR-tampon'!$E13="","",IF('PR-tampon'!$E13=0,"",IF(INDIRECT(NOM_FR&amp;ADDRESS('PR-tampon'!$E13,COLUMN(REFERENCEMENT_ISOLANT[[#Headers],[REF]])))=0,"",INDIRECT(NOM_FR&amp;ADDRESS('PR-tampon'!$E13,COLUMN(REFERENCEMENT_ISOLANT[[#Headers],[REF]]))))))</calculatedColumnFormula>
    </tableColumn>
    <tableColumn id="10" xr3:uid="{877DAD87-B85D-4544-9041-1015F0958824}" name="AVIS LIMITE AU / VALIDITE" dataDxfId="162">
      <calculatedColumnFormula>IF('PR-tampon'!$E13="","",IF('PR-tampon'!$E13=0,"",IF(INDIRECT(NOM_FR&amp;ADDRESS('PR-tampon'!$E13,COLUMN(REFERENCEMENT_ISOLANT[[#Headers],[AVIS LIMITE AU / VALIDITE]])))=0,"",INDIRECT(NOM_FR&amp;ADDRESS('PR-tampon'!$E13,COLUMN(REFERENCEMENT_ISOLANT[[#Headers],[AVIS LIMITE AU / VALIDITE]]))))))</calculatedColumnFormula>
    </tableColumn>
    <tableColumn id="12" xr3:uid="{12246852-CE25-4602-8A26-1082976CDB52}" name="TC/TNC_x000a_pour le domaine d'emploi visé" dataDxfId="161">
      <calculatedColumnFormula>IF('PR-tampon'!$E13="","",IF('PR-tampon'!$E13=0,"",IF(INDIRECT(NOM_FR&amp;ADDRESS('PR-tampon'!$E13,COLUMN(REFERENCEMENT_ISOLANT[[#Headers],[TC/TNC
dans le domaine d''emploi visé]])))=0,"",INDIRECT(NOM_FR&amp;ADDRESS('PR-tampon'!$E13,COLUMN(REFERENCEMENT_ISOLANT[[#Headers],[TC/TNC
dans le domaine d''emploi visé]]))))))</calculatedColumnFormula>
    </tableColumn>
    <tableColumn id="13" xr3:uid="{AF71C424-8DAF-4655-BC89-8516C6D4FBB2}" name="SYNTHESE DES APPLICATIONS VISEES" dataDxfId="160">
      <calculatedColumnFormula>IF('PR-tampon'!$E13="","",IF('PR-tampon'!$E13=0,"",IF(INDIRECT(NOM_FR&amp;ADDRESS('PR-tampon'!$E13,COLUMN(REFERENCEMENT_ISOLANT[[#Headers],[SYNTHESE DES APPLICATIONS VISEES]])))=0,"",INDIRECT(NOM_FR&amp;ADDRESS('PR-tampon'!$E13,COLUMN(REFERENCEMENT_ISOLANT[[#Headers],[SYNTHESE DES APPLICATIONS VISEES]]))))))</calculatedColumnFormula>
    </tableColumn>
    <tableColumn id="7" xr3:uid="{E7EB0E2E-C55D-481A-8096-634F3286CC3B}" name="OBSERVATION" dataDxfId="159">
      <calculatedColumnFormula>IF('PR-tampon'!$E13="","",IF('PR-tampon'!$E13=0,"",IF(INDIRECT(NOM_FR&amp;ADDRESS('PR-tampon'!$E13,COLUMN(REFERENCEMENT_ISOLANT[[#Headers],[CONCATENATION DES OBSERVATIONS]])))=0,"",INDIRECT(NOM_FR&amp;ADDRESS('PR-tampon'!$E13,COLUMN(REFERENCEMENT_ISOLANT[[#Headers],[CONCATENATION DES OBSERVATIONS]]))))))</calculatedColumnFormula>
    </tableColumn>
    <tableColumn id="6" xr3:uid="{ADBA1DDA-C025-4586-B0D4-2674E56570B6}" name="HYGROMETRIE MAXIMALE DU LOCAL CONFORMEMENT AU DTU 20.1 P3" dataDxfId="158">
      <calculatedColumnFormula>IF('PR-tampon'!$E13="","",IF('PR-tampon'!$E13=0,"",IF(INDIRECT(NOM_FR&amp;ADDRESS('PR-tampon'!$E13,COLUMN(REFERENCEMENT_ISOLANT[[#Headers],[Hygrométrie des locaux]])))=0,"",INDIRECT(NOM_FR&amp;ADDRESS('PR-tampon'!$E13,COLUMN(REFERENCEMENT_ISOLANT[[#Headers],[Hygrométrie des locaux]]))))))</calculatedColumnFormula>
    </tableColumn>
    <tableColumn id="17" xr3:uid="{1164F6D9-9534-446D-B8A8-3C32E3AFE8DE}" name="CLASSEMENT MAXIMAL DU LOCAL CONFORMEMENT AU DTU 20.1 P3" dataDxfId="157">
      <calculatedColumnFormula>IF('PR-tampon'!$E13="","",IF('PR-tampon'!$E13=0,"",IF(INDIRECT(NOM_FR&amp;ADDRESS('PR-tampon'!$E13,COLUMN(REFERENCEMENT_ISOLANT[[#Headers],[classement locaux au sens 20.1 P3]])))=0,"",INDIRECT(NOM_FR&amp;ADDRESS('PR-tampon'!$E13,COLUMN(REFERENCEMENT_ISOLANT[[#Headers],[classement locaux au sens 20.1 P3]]))))))</calculatedColumnFormula>
    </tableColumn>
    <tableColumn id="15" xr3:uid="{52C72985-E6A8-47FF-BDAD-6B01D53795F1}" name="CLIMAT MAXIMAL " dataDxfId="156">
      <calculatedColumnFormula>IF('PR-tampon'!$E13="","",IF('PR-tampon'!$E13=0,"",IF(INDIRECT(NOM_FR&amp;ADDRESS('PR-tampon'!$E13,COLUMN(REFERENCEMENT_ISOLANT[[#Headers],[Climat max]])))=0,"",INDIRECT(NOM_FR&amp;ADDRESS('PR-tampon'!$E13,COLUMN(REFERENCEMENT_ISOLANT[[#Headers],[Climat max]]))))))</calculatedColumnFormula>
    </tableColumn>
    <tableColumn id="14" xr3:uid="{6474CCA4-3A40-46B9-A5DB-34F13802F98B}" name="LOCAL RAFRAICHIS OU CLIMATISE" dataDxfId="155">
      <calculatedColumnFormula>IF('PR-tampon'!$E13="","",IF('PR-tampon'!$E13=0,"",IF(INDIRECT(NOM_FR&amp;ADDRESS('PR-tampon'!$E13,COLUMN(REFERENCEMENT_ISOLANT[[#Headers],[Locaux climatisés ou raffraichis]])))=0,"",INDIRECT(NOM_FR&amp;ADDRESS('PR-tampon'!$E13,COLUMN(REFERENCEMENT_ISOLANT[[#Headers],[Locaux climatisés ou raffraichis]]))))))</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REFERENCEMENT_ISOLANT" displayName="REFERENCEMENT_ISOLANT" ref="A14:CQ84" totalsRowShown="0" headerRowDxfId="154" dataDxfId="152" headerRowBorderDxfId="153">
  <autoFilter ref="A14:CQ84" xr:uid="{00000000-0009-0000-0100-000003000000}"/>
  <sortState xmlns:xlrd2="http://schemas.microsoft.com/office/spreadsheetml/2017/richdata2" ref="A15:CQ84">
    <sortCondition descending="1" ref="A14:A84"/>
  </sortState>
  <tableColumns count="95">
    <tableColumn id="21" xr3:uid="{023B9069-71B7-407E-8A05-7C133AF3B8E3}" name="DATE REFERENCEMENT" dataDxfId="151"/>
    <tableColumn id="89" xr3:uid="{B767A1D8-9E59-4D1C-8998-71FF40E74EFA}" name="A ACTUALISER POUR LA V04" dataDxfId="150"/>
    <tableColumn id="88" xr3:uid="{D4B296AD-163A-4F4A-8CEB-31983517C757}" name="ACTUALISER POUR LA V04" dataDxfId="149"/>
    <tableColumn id="36" xr3:uid="{5AACF78B-FED3-48D9-BC96-918ECB7F391C}" name="DATE DE VALIDITE MODIFIEE POUR NE PAS APPARAITRE DANS LE MODULE DE RECHERCHE" dataDxfId="148"/>
    <tableColumn id="31" xr3:uid="{79F5369C-8DFE-4407-832C-07E202C406F8}" name="TYPE DE PROCEDE" dataDxfId="147"/>
    <tableColumn id="83" xr3:uid="{AB98B76B-6141-40EB-AADF-27F634DFE61D}" name="TYPE DE PROCEDE CSTB" dataDxfId="146"/>
    <tableColumn id="10" xr3:uid="{54D4AD13-81E8-4101-8A3C-56E069ADC09E}" name="Contrôle" dataDxfId="145">
      <calculatedColumnFormula>IF(REFERENCEMENT_ISOLANT[[#This Row],[VALIDITE]]=1,REFERENCEMENT_ISOLANT[[#This Row],[TYPE DE PROCEDE CSTB]],0)</calculatedColumnFormula>
    </tableColumn>
    <tableColumn id="1" xr3:uid="{00000000-0010-0000-0000-000001000000}" name="NOM COMMERCIAL DU PROCEDE" dataDxfId="144"/>
    <tableColumn id="11" xr3:uid="{03949A14-D847-47A7-BEB6-284D8E37A611}" name="MATIERE" dataDxfId="143"/>
    <tableColumn id="20" xr3:uid="{7AB085E2-D214-4E0F-8E29-061814ABBA61}" name="FABRICANT / TITULAIRE / DISTRIBUTEUR" dataDxfId="142"/>
    <tableColumn id="48" xr3:uid="{D8B2269C-EC37-483C-889E-1BBF9194152A}" name="MUR EXTERIEUR : ISOLATION PAR L'INTERIEUR DE MUR CLT (Hors contre-cloison)" dataDxfId="141"/>
    <tableColumn id="93" xr3:uid="{CEEEFB99-0E6E-48CB-A98F-E2AD34B493CE}" name="PAREMENT EXTERIEUR VENTILE (CLT)" dataDxfId="140"/>
    <tableColumn id="92" xr3:uid="{43B5F72D-D74C-4A85-B39F-8EE2CA0DBD98}" name="PAREMENT EXTERIEUR ENDUIT DE TYPE ETICS (CLT)" dataDxfId="139"/>
    <tableColumn id="17" xr3:uid="{C52AFE8E-C628-4249-9AB9-7033D5A51E97}" name="MUR EXTERIEUR : ISOLATION ENTRE MONTANTS DE MUR CONFORME AU NF DTU 31.2" dataDxfId="138"/>
    <tableColumn id="91" xr3:uid="{65B50868-1F10-4E2E-AB2E-117C83C28ED7}" name="PAREMENT EXTERIEUR VENTILE (COB)" dataDxfId="137"/>
    <tableColumn id="90" xr3:uid="{0EFFF54B-D959-43C9-8F49-100B483B5C55}" name="PAREMENT EXTERIEUR ENDUIT DE TYPE ETICS (COB)" dataDxfId="136"/>
    <tableColumn id="22" xr3:uid="{6C8F52A7-C656-4858-B081-02C72ACE9253}" name="FACADE :  ISOLATION ENTRE MONTANTS DE FACADE CONFORME AU NF DTU 31.4" dataDxfId="135"/>
    <tableColumn id="41" xr3:uid="{D3FD0237-BD23-4FB1-B48C-264151326A7A}" name="PAREMENT EXTERIEUR VENTILE (FOB)" dataDxfId="134"/>
    <tableColumn id="43" xr3:uid="{6DFC8A31-5429-4B9B-852A-08ECD637DBF4}" name="PAREMENT EXTERIEUR ENDUIT DE TYPE ETICS (FOB)" dataDxfId="133"/>
    <tableColumn id="52" xr3:uid="{0EDA3932-B54A-44F3-AEAB-27327ADA3AC1}" name="CONTRE-CLOISON : ISOLATION DE CONTRE-CLOISON CONFORME AU NF DTU 25.41 DANS UNE STRUCTURE BOIS" dataDxfId="132"/>
    <tableColumn id="35" xr3:uid="{5D18142B-6F54-48EB-99A3-824128E90A34}" name="OBS ENV VERT" dataDxfId="131"/>
    <tableColumn id="53" xr3:uid="{7E516A77-EC0C-49DB-BABF-55410D2F357B}" name="TOITURE VENTILEE : ISOLATION PAR L'EXTERIEUR DE RAMPANT (CHARPENTE DU DTU 31.1 ou DTU 31.2) PAR SARKING" dataDxfId="130"/>
    <tableColumn id="14" xr3:uid="{E257307B-A45F-42A2-8223-F49E69E72AB6}" name="TOITURE VENTILEE : ISOLATION DE TOITURE EN RAMPANT (CHARPENTES DU DTU 31.1 ou DTU 31.2 ou DTU 31.3)" dataDxfId="129"/>
    <tableColumn id="12" xr3:uid="{03B770A4-6E02-4E31-BC86-5101412256D6}" name="COMBLES PERDUS : ISOLATION DE PLANCHER DE COMBLES PERDUS" dataDxfId="128"/>
    <tableColumn id="39" xr3:uid="{5D16705F-865F-47D4-A137-688C2E218519}" name="OBS RAMP" dataDxfId="127"/>
    <tableColumn id="51" xr3:uid="{001D0364-2286-43E3-A1A1-1F0D7DCF82EA}" name="DISTRIBUTION INTERIEURE : ISOLATION DE DISTRIBUTION INTERIEURE CONFORME AU NF DTU 25.41 DANS UNE STRUCTURE BOIS" dataDxfId="126"/>
    <tableColumn id="50" xr3:uid="{F739C47F-E82C-4EFB-AF11-CBB26AADBA68}" name="DISTRIBUTION INTERIEURE : ISOLATION DE DISTRIBUTION INTERIEURE CONFORME AU NF DTU 31.2" dataDxfId="125"/>
    <tableColumn id="42" xr3:uid="{1699022D-D81C-4621-BAF9-57AF5A122D14}" name="OBS DIST" dataDxfId="124"/>
    <tableColumn id="23" xr3:uid="{E10A75A9-0685-48FF-B03B-8B036609782A}" name="PLANCHER : ISOLATION DE PLANCHER INTERMEDIAIRE ENTRE SOLIVES" dataDxfId="123"/>
    <tableColumn id="45" xr3:uid="{ECFC2E59-B664-47C5-B77A-DBC67D4AF19B}" name="PLAFOND :  ISOLATION DE FAUX PLAFOND SUSPENDU SUR PLANCHER INTERMEDIAIRE SOLIVé" dataDxfId="122"/>
    <tableColumn id="57" xr3:uid="{E9E9ECB9-01EF-47F3-80F1-F93591CA624D}" name="PLAFOND :  ISOLATION DE FAUX PLAFOND SUSPENDU SUR PLANCHER INTERMEDIAIRE EN CLT" dataDxfId="121"/>
    <tableColumn id="44" xr3:uid="{4BCBF239-0C47-4CC7-8FED-0FB73B5C2A1B}" name="OBS INTER" dataDxfId="120"/>
    <tableColumn id="15" xr3:uid="{49280320-7676-4C1C-A661-75A57B64031F}" name="OBS GENERAL" dataDxfId="119"/>
    <tableColumn id="87" xr3:uid="{FA6212F6-B19C-4F62-A667-8D3159F04AF5}" name="Version du e-cahier" dataDxfId="118"/>
    <tableColumn id="86" xr3:uid="{6D2E20B7-A81C-4D4A-992D-91C0CF98F91B}" name="Scénario (HR)" dataDxfId="117"/>
    <tableColumn id="94" xr3:uid="{3707EB16-1012-4208-93B6-F90F378561BB}" name="Résultats" dataDxfId="116"/>
    <tableColumn id="85" xr3:uid="{8FE2D8B3-D716-42AA-AD94-0B4AF33B3E47}" name="Pare-vapeur" dataDxfId="115"/>
    <tableColumn id="84" xr3:uid="{62BFF4A9-132C-482D-8BA3-55052456B2F6}" name="Membrane hygro-régulante" dataDxfId="114"/>
    <tableColumn id="40" xr3:uid="{F3FF57F2-0354-437C-AF77-536A351566B2}" name="I" dataDxfId="113"/>
    <tableColumn id="79" xr3:uid="{5F7DF70E-B40F-4C2C-8F9F-1262ABA3F579}" name="II" dataDxfId="112"/>
    <tableColumn id="78" xr3:uid="{6604FB04-9B92-4589-96C6-4DDCD5BCF413}" name="III" dataDxfId="111"/>
    <tableColumn id="77" xr3:uid="{4DCD9669-D1F5-4D1D-9446-763D15E43DFF}" name="IV" dataDxfId="110"/>
    <tableColumn id="30" xr3:uid="{A3E78AA1-EFFC-49DC-8631-B52EADB34768}" name="OBSERVATIONS SUR DOMAINE D'EMPLOI_x000a_Sismique" dataDxfId="109"/>
    <tableColumn id="32" xr3:uid="{4F63DA69-26C5-4332-8B63-ABFA6AC2F105}" name="Conductivité thermique : l [W/(m.K)]" dataDxfId="108"/>
    <tableColumn id="6" xr3:uid="{B38DA12D-B19D-4572-9055-A9AC82CC1050}" name="Hauteur maxi façade" dataDxfId="107"/>
    <tableColumn id="19" xr3:uid="{3E411CB5-14C2-4F39-8ADB-9883DDD9CCE7}" name="Habitat de famille max" dataDxfId="106"/>
    <tableColumn id="24" xr3:uid="{6590F571-1836-44AC-832A-E5BCA7FE2E4E}" name="Code du Travail (hors IGH)" dataDxfId="105"/>
    <tableColumn id="54" xr3:uid="{18E40FF5-5C9A-40AA-BD52-859D7488FE6C}" name="CODE DU TRAVAIL Limite du plancher bas du dernier niveau" dataDxfId="104"/>
    <tableColumn id="25" xr3:uid="{AA403878-1052-4E3B-ACA6-BC8D4AD215D6}" name="ERP" dataDxfId="103"/>
    <tableColumn id="72" xr3:uid="{50CAF856-2991-4869-A737-09D5ADE017F5}" name="ERP Limite du plancher bas du dernier niveau" dataDxfId="102"/>
    <tableColumn id="27" xr3:uid="{1394D253-C222-41E6-96D8-D0F1D3206923}" name="Hygrométrie des locaux" dataDxfId="101"/>
    <tableColumn id="34" xr3:uid="{2C56F51E-7D6F-4300-8936-E84052AFF83E}" name="classement locaux au sens 20.1 P3" dataDxfId="100"/>
    <tableColumn id="28" xr3:uid="{46DA58D1-46F4-4DCD-880B-AAAFA8AFDA4D}" name="Climat max" dataDxfId="99"/>
    <tableColumn id="29" xr3:uid="{CE36D69E-60CF-498D-BC56-22E3C210EB04}" name="Locaux climatisés ou raffraichis" dataDxfId="98"/>
    <tableColumn id="55" xr3:uid="{52C051A0-FCAF-4629-B8A7-79401B0192AA}" name="Sécurité en cas d’incendie" dataDxfId="97"/>
    <tableColumn id="56" xr3:uid="{1D5DAD10-60EA-4238-B21D-20F002EC758F}" name="Réaction au feu3" dataDxfId="96"/>
    <tableColumn id="2" xr3:uid="{00000000-0010-0000-0000-000002000000}" name="TITULAIRE DE L'EVALUATION" dataDxfId="95"/>
    <tableColumn id="3" xr3:uid="{00000000-0010-0000-0000-000003000000}" name="TYPE DE DOCUMENT DE REFERENCE" dataDxfId="94"/>
    <tableColumn id="4" xr3:uid="{00000000-0010-0000-0000-000004000000}" name="REF" dataDxfId="93"/>
    <tableColumn id="5" xr3:uid="{00000000-0010-0000-0000-000005000000}" name="EXAMINE PAR LE GS/COMEX LE" dataDxfId="92"/>
    <tableColumn id="9" xr3:uid="{00000000-0010-0000-0000-000009000000}" name="PUBLIE LE" dataDxfId="91"/>
    <tableColumn id="7" xr3:uid="{00000000-0010-0000-0000-000007000000}" name="AVIS LIMITE AU / VALIDITE" dataDxfId="90"/>
    <tableColumn id="13" xr3:uid="{00000000-0010-0000-0000-00000D000000}" name="VALIDITE" dataDxfId="89">
      <calculatedColumnFormula>+(REFERENCEMENT_ISOLANT[[#This Row],[AVIS LIMITE AU / VALIDITE]]&gt;=TODAY())*1</calculatedColumnFormula>
    </tableColumn>
    <tableColumn id="18" xr3:uid="{00000000-0010-0000-0000-000012000000}" name=" -&gt; AT/DTA : Sur liste verte C2p (OUI/NON)_x000a_-&gt; ATex (Avis favorable / Avis défavorable)_x000a_-&gt; Autre : SO" dataDxfId="88"/>
    <tableColumn id="37" xr3:uid="{F9BE6A7E-7C7E-4485-B498-ED4C27276643}" name="TC/TNC_x000a_dans le domaine d'emploi visé" dataDxfId="87">
      <calculatedColumnFormula>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calculatedColumnFormula>
    </tableColumn>
    <tableColumn id="33" xr3:uid="{DF143335-95E9-4708-8AFD-DA5C8AE5B99D}" name="Système Ouvert" dataDxfId="86"/>
    <tableColumn id="16" xr3:uid="{00000000-0010-0000-0000-000010000000}" name="OBSERVATIONS SUR EVALUATION TECHNIQUE" dataDxfId="85"/>
    <tableColumn id="101" xr3:uid="{CC17B1DA-9DB2-401E-9524-4419F45C2F83}" name="Appréciation de laboratoire" dataDxfId="84"/>
    <tableColumn id="26" xr3:uid="{724349D4-B282-4E52-AE92-38A5C43367A4}" name="Ancienne version" dataDxfId="83"/>
    <tableColumn id="38" xr3:uid="{84D1E932-281B-4AFF-8FCA-7D8EE0BF827E}" name="Colonne1" dataDxfId="82">
      <calculatedColumnFormula>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calculatedColumnFormula>
    </tableColumn>
    <tableColumn id="46" xr3:uid="{FC6271BE-353B-4CE0-BCEF-D096CAE89088}" name="Validité" dataDxfId="81">
      <calculatedColumnFormula>REFERENCEMENT_ISOLANT[[#This Row],[VALIDITE]]</calculatedColumnFormula>
    </tableColumn>
    <tableColumn id="8" xr3:uid="{27CE6833-529C-425B-9593-0F99AD06F82B}" name="PAREMENT VISE" dataDxfId="80">
      <calculatedColumnFormula>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calculatedColumnFormula>
    </tableColumn>
    <tableColumn id="61" xr3:uid="{00F31024-F084-4085-A0EE-EC25ED21BF15}" name="CRITERE BATIMENT VISE" dataDxfId="79">
      <calculatedColumnFormula>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calculatedColumnFormula>
    </tableColumn>
    <tableColumn id="71" xr3:uid="{627FAA3C-7F8B-4A87-994C-D7F30194B858}" name="CRITERE APPLI VISE" dataDxfId="78">
      <calculatedColumnFormula>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calculatedColumnFormula>
    </tableColumn>
    <tableColumn id="62" xr3:uid="{EC6A71E4-6F8C-45AD-AA1C-9C5EA6D9DAE5}" name="CRITERE HYGRO VISE" dataDxfId="77">
      <calculatedColumnFormula>IF(AND('PR-tampon'!RECH_HYGRO=TRUE,MATCH(REFERENCEMENT_ISOLANT[[#This Row],[Hygrométrie des locaux]],LISTE_HYGRO,0)&gt;=MATCH(ZONE_SIS_VISEE,LISTE_HYGRO,0)),1,0)</calculatedColumnFormula>
    </tableColumn>
    <tableColumn id="63" xr3:uid="{19AF92C7-92CB-4C82-88DC-A807E718B409}" name="CRITERE CLIMAT VISE" dataDxfId="76">
      <calculatedColumnFormula>IF(AND('PR-tampon'!RECH_CLIMAT=TRUE,MATCH(REFERENCEMENT_ISOLANT[[#This Row],[Climat max]],LISTE_CLIMAT,0)&gt;=MATCH(HAUT_VISEE,LISTE_CLIMAT,0)),1,0)</calculatedColumnFormula>
    </tableColumn>
    <tableColumn id="64" xr3:uid="{EF6626C7-3555-41B0-8D0F-689C5EA51C1D}" name="CRITERE CLASSEMENT VISE" dataDxfId="75">
      <calculatedColumnFormula>IF(AND(RECH_CLASSEMENT=TRUE,MATCH(REFERENCEMENT_ISOLANT[[#This Row],[classement locaux au sens 20.1 P3]],LISTE_CLASSEMENT,0)&gt;=MATCH(SITUA_VISEE,LISTE_CLASSEMENT,0)),1,0)</calculatedColumnFormula>
    </tableColumn>
    <tableColumn id="65" xr3:uid="{CF7B9C39-81FF-4E52-AB17-1821EE2A530F}" name="CRITERE CLIMATISATION VISE" dataDxfId="74">
      <calculatedColumnFormula>IF(AND(RECH_LOCAUX=TRUE,MATCH(REFERENCEMENT_ISOLANT[[#This Row],[Locaux climatisés ou raffraichis]],LISTE_LOCAUX_VISE,0)&gt;=MATCH(CATEG_VISEE,LISTE_LOCAUX_VISE,0)),1,0)</calculatedColumnFormula>
    </tableColumn>
    <tableColumn id="68" xr3:uid="{28DD6192-DD52-4FE5-BB31-D2F2D9507392}" name="Ordre" dataDxfId="73">
      <calculatedColumnFormula>IF(REFERENCEMENT_ISOLANT[[#This Row],[Eligibilité procédé]]&lt;&gt;0,COUNTIF(REFERENCEMENT_ISOLANT[Eligibilité procédé],"&lt;="&amp;REFERENCEMENT_ISOLANT[[#This Row],[Eligibilité procédé]])-COUNTIF(REFERENCEMENT_ISOLANT[Eligibilité procédé],"=0"),ROWS(REFERENCEMENT_ISOLANT[Ordre]))</calculatedColumnFormula>
    </tableColumn>
    <tableColumn id="69" xr3:uid="{17F7CA92-ACCC-420F-8290-F14138E92726}" name="Eligibilité procédé" dataDxfId="72">
      <calculatedColumnFormula>IF(COUNTIF('PR-tampon'!$B$3:$B$9,TRUE)+1=COUNTIF(REFERENCEMENT_ISOLANT[[#This Row],[Validité]:[CRITERE CLIMATISATION VISE]],1),ROW(REFERENCEMENT_ISOLANT[[#This Row],[CRITERE CLIMATISATION VISE]]),"")</calculatedColumnFormula>
    </tableColumn>
    <tableColumn id="49" xr3:uid="{463CA610-CBEE-4090-B094-EB4891E01D7B}" name="CONCATENATION INT" dataDxfId="71">
      <calculatedColumnFormula>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calculatedColumnFormula>
    </tableColumn>
    <tableColumn id="47" xr3:uid="{7466B5FE-3E10-45A6-A704-C897FDD0500D}" name="CONCATENATION DES OBSERVATIONS" dataDxfId="70">
      <calculatedColumnFormula>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calculatedColumnFormula>
    </tableColumn>
    <tableColumn id="75" xr3:uid="{CF2A1DCC-25A6-435B-B663-A7A416E0117B}" name="REVETEMENT EXTERIEUR " dataDxfId="69">
      <calculatedColumnFormula>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calculatedColumnFormula>
    </tableColumn>
    <tableColumn id="74" xr3:uid="{32D27953-570D-469C-8E65-DE6987456C7F}" name="SYNTHESE DES APPLICATIONS VISEES" dataDxfId="68">
      <calculatedColumnFormula>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calculatedColumnFormula>
    </tableColumn>
    <tableColumn id="58" xr3:uid="{AA4EBC7B-61C7-4E41-8B89-B6BC4C06CE6D}" name="Lambda min" dataDxfId="67"/>
    <tableColumn id="59" xr3:uid="{9F52E550-9141-4206-8F12-44FB449A671B}" name="Lambda max" dataDxfId="66"/>
    <tableColumn id="60" xr3:uid="{8B38D8D6-5E03-4437-AF85-D3C51C2B1CFB}" name="Epaisseur min" dataDxfId="65"/>
    <tableColumn id="66" xr3:uid="{46AB95A0-4B12-46DF-B1D3-8938E418D7AB}" name="Epassuer max" dataDxfId="64"/>
    <tableColumn id="80" xr3:uid="{3ACCEDD1-43DE-4CE5-A7E4-EAC87F283DC6}" name="Masse volumique" dataDxfId="63"/>
    <tableColumn id="67" xr3:uid="{0C9646D9-C11B-4E0A-BFB3-18F9F1127C0D}" name="Classement de réaction au feu" dataDxfId="62"/>
    <tableColumn id="70" xr3:uid="{A64B7780-D0BF-4FD5-ADAE-69AD3E0B9D19}" name="Pouvoir calorifique" dataDxfId="61"/>
    <tableColumn id="73" xr3:uid="{BBED2790-6638-429D-A672-237EBE0F2A1E}" name="Température de pyrolyse" dataDxfId="60"/>
    <tableColumn id="76" xr3:uid="{7E9E818D-4E19-4731-B856-CD34AE432F13}" name="ACERMI" dataDxfId="59"/>
    <tableColumn id="81" xr3:uid="{5AB2729A-F992-4F47-B5DF-D40E3ED43149}" name="FDES" dataDxfId="58"/>
    <tableColumn id="82" xr3:uid="{9F1476F6-8C9E-482D-BD99-36B89F8C6C2C}" name="Ecrit du domaine d'emploi pour la fiche d'actualité (Penser à ajouter la mention pour le domaine d'emploi des planchers intermédiaires conformément à l'évaluation technique)" dataDxfId="57">
      <calculatedColumnFormula>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calculatedColumnFormula>
    </tableColumn>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C1CDB43-CD68-45A7-A345-E8C2F5958322}" name="Tableau4" displayName="Tableau4" ref="A1:F60" totalsRowShown="0" headerRowDxfId="56" headerRowBorderDxfId="55" tableBorderDxfId="54">
  <autoFilter ref="A1:F60" xr:uid="{4C1CDB43-CD68-45A7-A345-E8C2F5958322}"/>
  <tableColumns count="6">
    <tableColumn id="1" xr3:uid="{F9E26B05-C977-41D6-8C0A-040597D2851D}" name="INDICE"/>
    <tableColumn id="2" xr3:uid="{28DC4EB3-C331-4879-9FDE-771307D3E952}" name="DATE"/>
    <tableColumn id="3" xr3:uid="{A3045B6A-491E-47E5-9A9C-8EAFCA7C621D}" name="ONGLET"/>
    <tableColumn id="4" xr3:uid="{DE073074-EC4C-4F1D-8769-3F78E72119B4}" name="ACTION"/>
    <tableColumn id="5" xr3:uid="{09B9C1F0-866C-4808-9B9A-83A00B5D508E}" name="OBSERVATION"/>
    <tableColumn id="6" xr3:uid="{042413AD-2B78-439A-A0C8-D4AC5327B9EF}" name="PA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8E2885-8120-42D8-A5E5-8064444E2134}" name="Tableau2" displayName="Tableau2" ref="A1:H302" totalsRowShown="0" headerRowDxfId="53">
  <autoFilter ref="A1:H302" xr:uid="{6E8E2885-8120-42D8-A5E5-8064444E2134}"/>
  <tableColumns count="8">
    <tableColumn id="1" xr3:uid="{DAA8DE3A-9AF6-46BE-8EC2-6635FDDDCF21}" name="VERIFIER ET BON"/>
    <tableColumn id="2" xr3:uid="{92D212E2-6C53-48D7-91E2-849F151186CA}" name="APPLICATION"/>
    <tableColumn id="3" xr3:uid="{35DE28BC-EB9E-468B-8C1F-96ECD5B8B881}" name="VENTILE/NON VENTILE" dataDxfId="52"/>
    <tableColumn id="4" xr3:uid="{90993475-36C5-4EB2-AB9C-DFFD57A83411}" name="BATIMENT"/>
    <tableColumn id="5" xr3:uid="{91C02063-6C68-4D8D-B759-71F50F83480B}" name="CLIMAT"/>
    <tableColumn id="6" xr3:uid="{D7AFF23A-4941-4625-91FD-F390C108CAC9}" name="HYGROMETRIE"/>
    <tableColumn id="7" xr3:uid="{2CF94831-A70A-4D90-A7BB-28A835C9C364}" name="CLASSEMENT"/>
    <tableColumn id="8" xr3:uid="{7FDAD617-F32F-4359-A605-E0C9EAAB330A}" name="LOCAUX CLIMATISES"/>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www.base-inies.fr/iniesV4/dist/consultation.html?id=32512" TargetMode="External"/><Relationship Id="rId7" Type="http://schemas.openxmlformats.org/officeDocument/2006/relationships/printerSettings" Target="../printerSettings/printerSettings4.bin"/><Relationship Id="rId2" Type="http://schemas.openxmlformats.org/officeDocument/2006/relationships/hyperlink" Target="https://www.base-inies.fr/iniesV4/dist/consultation.html?id=32950" TargetMode="External"/><Relationship Id="rId1" Type="http://schemas.openxmlformats.org/officeDocument/2006/relationships/hyperlink" Target="https://www.base-inies.fr/iniesV4/dist/consultation.html?id=32950" TargetMode="External"/><Relationship Id="rId6" Type="http://schemas.openxmlformats.org/officeDocument/2006/relationships/hyperlink" Target="https://www.base-inies.fr/iniesV4/dist/consultation.html?id=34093" TargetMode="External"/><Relationship Id="rId5" Type="http://schemas.openxmlformats.org/officeDocument/2006/relationships/hyperlink" Target="https://www.base-inies.fr/iniesV4/dist/consultation.html?id=34384" TargetMode="External"/><Relationship Id="rId4" Type="http://schemas.openxmlformats.org/officeDocument/2006/relationships/hyperlink" Target="https://www.base-inies.fr/iniesV4/dist/consultation.html?id=32512"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D373D-F546-4169-A21A-04D70AA869D2}">
  <sheetPr codeName="Feuil6">
    <tabColor theme="4"/>
    <pageSetUpPr fitToPage="1"/>
  </sheetPr>
  <dimension ref="A1:AE63"/>
  <sheetViews>
    <sheetView showGridLines="0" tabSelected="1" workbookViewId="0">
      <selection activeCell="A15" sqref="A15"/>
    </sheetView>
  </sheetViews>
  <sheetFormatPr baseColWidth="10" defaultColWidth="0" defaultRowHeight="15" customHeight="1" zeroHeight="1" x14ac:dyDescent="0.25"/>
  <cols>
    <col min="1" max="1" width="140.7109375" customWidth="1"/>
    <col min="2" max="16384" width="11.42578125" hidden="1"/>
  </cols>
  <sheetData>
    <row r="1" spans="1:31" ht="15" customHeight="1" x14ac:dyDescent="0.25">
      <c r="A1" s="167"/>
    </row>
    <row r="2" spans="1:31" ht="15" customHeight="1" x14ac:dyDescent="0.25">
      <c r="A2" s="167"/>
    </row>
    <row r="3" spans="1:31" ht="15" customHeight="1" x14ac:dyDescent="0.25">
      <c r="A3" s="167"/>
    </row>
    <row r="4" spans="1:31" ht="15" customHeight="1" x14ac:dyDescent="0.25">
      <c r="A4" s="167"/>
    </row>
    <row r="5" spans="1:31" ht="15" customHeight="1" x14ac:dyDescent="0.25">
      <c r="A5" s="167"/>
    </row>
    <row r="6" spans="1:31" x14ac:dyDescent="0.25">
      <c r="A6" s="167"/>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row>
    <row r="7" spans="1:31" ht="67.5" x14ac:dyDescent="0.25">
      <c r="A7" s="50" t="s">
        <v>393</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row>
    <row r="8" spans="1:31" ht="26.25" x14ac:dyDescent="0.25">
      <c r="A8" s="112" t="s">
        <v>396</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row>
    <row r="9" spans="1:31" ht="18.75" x14ac:dyDescent="0.25">
      <c r="A9" s="164" t="s">
        <v>810</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row>
    <row r="10" spans="1:31" ht="18.75" x14ac:dyDescent="0.25">
      <c r="A10" s="164" t="s">
        <v>811</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row>
    <row r="11" spans="1:31" ht="42" x14ac:dyDescent="0.35">
      <c r="A11" s="51" t="s">
        <v>205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row>
    <row r="12" spans="1:31" ht="168" x14ac:dyDescent="0.25">
      <c r="A12" s="52" t="s">
        <v>337</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row>
    <row r="13" spans="1:31" ht="18.75" x14ac:dyDescent="0.25">
      <c r="A13" s="113" t="s">
        <v>334</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row>
    <row r="14" spans="1:31" ht="84" x14ac:dyDescent="0.25">
      <c r="A14" s="100" t="s">
        <v>489</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row>
    <row r="15" spans="1:31" ht="18.75" x14ac:dyDescent="0.25">
      <c r="A15" s="113" t="s">
        <v>695</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row>
    <row r="16" spans="1:31" ht="63" x14ac:dyDescent="0.25">
      <c r="A16" s="100" t="s">
        <v>335</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row>
    <row r="17" spans="1:31" ht="18.75" x14ac:dyDescent="0.25">
      <c r="A17" s="113" t="s">
        <v>696</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row>
    <row r="18" spans="1:31" ht="105" x14ac:dyDescent="0.25">
      <c r="A18" s="100" t="s">
        <v>490</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row>
    <row r="19" spans="1:31" ht="18.75" x14ac:dyDescent="0.25">
      <c r="A19" s="113" t="s">
        <v>698</v>
      </c>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row>
    <row r="20" spans="1:31" ht="21" hidden="1" x14ac:dyDescent="0.25">
      <c r="A20" s="52"/>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row>
    <row r="21" spans="1:31" ht="21" hidden="1" x14ac:dyDescent="0.25">
      <c r="A21" s="52"/>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row>
    <row r="22" spans="1:31" ht="21" hidden="1" x14ac:dyDescent="0.25">
      <c r="A22" s="52"/>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row>
    <row r="23" spans="1:31" ht="21" hidden="1" x14ac:dyDescent="0.25">
      <c r="A23" s="52"/>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row>
    <row r="24" spans="1:31" ht="21" hidden="1" x14ac:dyDescent="0.25">
      <c r="A24" s="52"/>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row>
    <row r="25" spans="1:31" ht="21" hidden="1" x14ac:dyDescent="0.25">
      <c r="A25" s="52"/>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row>
    <row r="26" spans="1:31" ht="21" hidden="1" x14ac:dyDescent="0.25">
      <c r="A26" s="52"/>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row>
    <row r="27" spans="1:31" hidden="1" x14ac:dyDescent="0.25">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row>
    <row r="28" spans="1:31" hidden="1" x14ac:dyDescent="0.25">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row>
    <row r="29" spans="1:31" hidden="1" x14ac:dyDescent="0.25">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row>
    <row r="30" spans="1:31" hidden="1" x14ac:dyDescent="0.25">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row>
    <row r="31" spans="1:31" hidden="1" x14ac:dyDescent="0.25">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row>
    <row r="32" spans="1:31" hidden="1" x14ac:dyDescent="0.2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row>
    <row r="33" spans="1:31" ht="14.45" hidden="1" customHeight="1" x14ac:dyDescent="0.25">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row>
    <row r="34" spans="1:31" ht="14.45" hidden="1" customHeight="1" x14ac:dyDescent="0.25">
      <c r="A34" s="54"/>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row>
    <row r="35" spans="1:31" ht="14.45" hidden="1" customHeight="1" x14ac:dyDescent="0.25">
      <c r="A35" s="54"/>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row>
    <row r="36" spans="1:31" ht="14.45" hidden="1" customHeight="1" x14ac:dyDescent="0.25">
      <c r="A36" s="54"/>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row>
    <row r="37" spans="1:31" ht="14.45" hidden="1" customHeight="1" x14ac:dyDescent="0.25">
      <c r="A37" s="54"/>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row>
    <row r="38" spans="1:31" ht="14.45" hidden="1" customHeight="1" x14ac:dyDescent="0.25">
      <c r="A38" s="54"/>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row>
    <row r="39" spans="1:31" ht="14.45" hidden="1" customHeight="1" x14ac:dyDescent="0.25">
      <c r="A39" s="54"/>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row>
    <row r="40" spans="1:31" ht="14.45" hidden="1" customHeight="1" x14ac:dyDescent="0.25">
      <c r="A40" s="54"/>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row>
    <row r="41" spans="1:31" ht="14.45" hidden="1" customHeight="1" x14ac:dyDescent="0.25">
      <c r="A41" s="54"/>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row>
    <row r="42" spans="1:31" ht="14.45" hidden="1" customHeight="1" x14ac:dyDescent="0.25">
      <c r="A42" s="54"/>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row>
    <row r="43" spans="1:31" ht="14.45" hidden="1" customHeight="1" x14ac:dyDescent="0.25">
      <c r="A43" s="54"/>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row>
    <row r="44" spans="1:31" ht="14.45" hidden="1" customHeight="1" x14ac:dyDescent="0.25">
      <c r="A44" s="54"/>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row>
    <row r="45" spans="1:31" ht="14.45" hidden="1" customHeight="1" x14ac:dyDescent="0.25">
      <c r="A45" s="54"/>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row>
    <row r="46" spans="1:31" ht="14.45" hidden="1" customHeight="1" x14ac:dyDescent="0.25">
      <c r="A46" s="54"/>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row>
    <row r="47" spans="1:31" ht="14.45" hidden="1" customHeight="1" x14ac:dyDescent="0.25">
      <c r="A47" s="54"/>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row>
    <row r="48" spans="1:31" ht="14.45" hidden="1" customHeight="1" x14ac:dyDescent="0.25">
      <c r="A48" s="54"/>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row>
    <row r="49" spans="1:31" ht="14.45" hidden="1" customHeight="1" x14ac:dyDescent="0.25">
      <c r="A49" s="55"/>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row>
    <row r="50" spans="1:31" ht="14.45" hidden="1" customHeight="1" x14ac:dyDescent="0.25">
      <c r="A50" s="55"/>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row>
    <row r="51" spans="1:31" ht="14.45" hidden="1" customHeight="1" x14ac:dyDescent="0.25">
      <c r="A51" s="55"/>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row>
    <row r="52" spans="1:31" ht="14.45" hidden="1" customHeight="1" x14ac:dyDescent="0.25">
      <c r="A52" s="55"/>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row>
    <row r="53" spans="1:31" ht="14.45" hidden="1" customHeight="1" x14ac:dyDescent="0.25">
      <c r="A53" s="55"/>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row>
    <row r="54" spans="1:31" ht="14.45" hidden="1" customHeight="1" x14ac:dyDescent="0.25">
      <c r="A54" s="55"/>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row>
    <row r="55" spans="1:31" ht="14.45" hidden="1" customHeight="1" x14ac:dyDescent="0.25">
      <c r="A55" s="55"/>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row>
    <row r="56" spans="1:31" ht="14.45" hidden="1" customHeight="1" x14ac:dyDescent="0.25">
      <c r="A56" s="55"/>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row>
    <row r="57" spans="1:31" ht="14.45" hidden="1" customHeight="1" x14ac:dyDescent="0.25">
      <c r="A57" s="55"/>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row>
    <row r="58" spans="1:31" ht="14.45" hidden="1" customHeight="1" x14ac:dyDescent="0.25">
      <c r="A58" s="55"/>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row>
    <row r="59" spans="1:31" ht="14.45" hidden="1" customHeight="1" x14ac:dyDescent="0.25">
      <c r="A59" s="55"/>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row>
    <row r="60" spans="1:31" ht="14.45" hidden="1" customHeight="1" x14ac:dyDescent="0.25">
      <c r="A60" s="55"/>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row>
    <row r="61" spans="1:31" ht="14.45" hidden="1" customHeight="1" x14ac:dyDescent="0.25">
      <c r="A61" s="55"/>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row>
    <row r="62" spans="1:31" ht="14.45" hidden="1" customHeight="1" x14ac:dyDescent="0.25">
      <c r="A62" s="55"/>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row>
    <row r="63" spans="1:31" ht="14.45" hidden="1" customHeight="1" x14ac:dyDescent="0.25">
      <c r="A63" s="55"/>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row>
  </sheetData>
  <sheetProtection sheet="1" objects="1" selectLockedCells="1"/>
  <mergeCells count="1">
    <mergeCell ref="A1:A6"/>
  </mergeCells>
  <conditionalFormatting sqref="D6:F63">
    <cfRule type="cellIs" dxfId="51" priority="1" operator="equal">
      <formula>"NON"</formula>
    </cfRule>
    <cfRule type="cellIs" dxfId="50" priority="2" operator="equal">
      <formula>"OUI"</formula>
    </cfRule>
  </conditionalFormatting>
  <dataValidations count="1">
    <dataValidation allowBlank="1" showInputMessage="1" sqref="A7:A26" xr:uid="{E2CDC012-3DBA-4B27-9CA4-39EED0C5E23F}"/>
  </dataValidations>
  <printOptions horizontalCentered="1"/>
  <pageMargins left="0.25" right="0.25" top="0.75" bottom="0.75" header="0.3" footer="0.3"/>
  <pageSetup paperSize="8" fitToHeight="0" orientation="portrait" r:id="rId1"/>
  <headerFooter scaleWithDoc="0">
    <oddHeader>&amp;R&amp;D</oddHead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959C7-CE4B-4BE4-B8C0-406EBAB9C068}">
  <sheetPr codeName="Feuil8">
    <tabColor theme="0" tint="-0.499984740745262"/>
    <pageSetUpPr fitToPage="1"/>
  </sheetPr>
  <dimension ref="A1:A325"/>
  <sheetViews>
    <sheetView showGridLines="0" workbookViewId="0">
      <selection sqref="A1:A6"/>
    </sheetView>
  </sheetViews>
  <sheetFormatPr baseColWidth="10" defaultColWidth="0" defaultRowHeight="15" customHeight="1" zeroHeight="1" x14ac:dyDescent="0.25"/>
  <cols>
    <col min="1" max="1" width="115.7109375" customWidth="1"/>
    <col min="2" max="16384" width="11.5703125" hidden="1"/>
  </cols>
  <sheetData>
    <row r="1" spans="1:1" x14ac:dyDescent="0.25">
      <c r="A1" s="171"/>
    </row>
    <row r="2" spans="1:1" x14ac:dyDescent="0.25">
      <c r="A2" s="171"/>
    </row>
    <row r="3" spans="1:1" x14ac:dyDescent="0.25">
      <c r="A3" s="171"/>
    </row>
    <row r="4" spans="1:1" x14ac:dyDescent="0.25">
      <c r="A4" s="171"/>
    </row>
    <row r="5" spans="1:1" x14ac:dyDescent="0.25">
      <c r="A5" s="171"/>
    </row>
    <row r="6" spans="1:1" x14ac:dyDescent="0.25">
      <c r="A6" s="171"/>
    </row>
    <row r="7" spans="1:1" x14ac:dyDescent="0.25">
      <c r="A7" s="48"/>
    </row>
    <row r="8" spans="1:1" ht="52.5" x14ac:dyDescent="0.25">
      <c r="A8" s="96" t="str">
        <f>+ACCUEIL!A7</f>
        <v>MODULE DE RECHERCHE SIMPLIFIEE DE PROCEDES 
D'ISOLATION BIOSOURCEE EN CONSTRUCTION BOIS</v>
      </c>
    </row>
    <row r="9" spans="1:1" s="111" customFormat="1" ht="23.25" x14ac:dyDescent="0.25">
      <c r="A9" s="111" t="s">
        <v>353</v>
      </c>
    </row>
    <row r="10" spans="1:1" ht="18.75" x14ac:dyDescent="0.25">
      <c r="A10" s="164" t="str">
        <f>+ACCUEIL!A9</f>
        <v>Version 04 du 14/02/2025</v>
      </c>
    </row>
    <row r="11" spans="1:1" ht="42" x14ac:dyDescent="0.35">
      <c r="A11" s="51" t="s">
        <v>205</v>
      </c>
    </row>
    <row r="12" spans="1:1" x14ac:dyDescent="0.25">
      <c r="A12" s="168" t="s">
        <v>390</v>
      </c>
    </row>
    <row r="13" spans="1:1" x14ac:dyDescent="0.25">
      <c r="A13" s="168"/>
    </row>
    <row r="14" spans="1:1" x14ac:dyDescent="0.25">
      <c r="A14" s="49"/>
    </row>
    <row r="15" spans="1:1" x14ac:dyDescent="0.25">
      <c r="A15" s="49"/>
    </row>
    <row r="16" spans="1:1" x14ac:dyDescent="0.25">
      <c r="A16" s="49"/>
    </row>
    <row r="17" spans="1:1" ht="18" customHeight="1" x14ac:dyDescent="0.25"/>
    <row r="18" spans="1:1" ht="18" customHeight="1" x14ac:dyDescent="0.25">
      <c r="A18" s="54"/>
    </row>
    <row r="19" spans="1:1" ht="18" customHeight="1" x14ac:dyDescent="0.25">
      <c r="A19" s="54"/>
    </row>
    <row r="20" spans="1:1" ht="18" customHeight="1" x14ac:dyDescent="0.25">
      <c r="A20" s="54"/>
    </row>
    <row r="21" spans="1:1" ht="18" customHeight="1" x14ac:dyDescent="0.25">
      <c r="A21" s="54"/>
    </row>
    <row r="22" spans="1:1" ht="18" customHeight="1" x14ac:dyDescent="0.25">
      <c r="A22" s="54"/>
    </row>
    <row r="23" spans="1:1" ht="18" customHeight="1" x14ac:dyDescent="0.25">
      <c r="A23" s="54"/>
    </row>
    <row r="24" spans="1:1" ht="18" customHeight="1" x14ac:dyDescent="0.25">
      <c r="A24" s="54"/>
    </row>
    <row r="25" spans="1:1" s="98" customFormat="1" ht="18" customHeight="1" x14ac:dyDescent="0.25">
      <c r="A25" s="106" t="s">
        <v>321</v>
      </c>
    </row>
    <row r="26" spans="1:1" ht="18" customHeight="1" x14ac:dyDescent="0.25"/>
    <row r="27" spans="1:1" ht="18" customHeight="1" x14ac:dyDescent="0.25">
      <c r="A27" s="107" t="s">
        <v>314</v>
      </c>
    </row>
    <row r="28" spans="1:1" s="97" customFormat="1" ht="15" customHeight="1" x14ac:dyDescent="0.25">
      <c r="A28" s="168" t="s">
        <v>491</v>
      </c>
    </row>
    <row r="29" spans="1:1" ht="15" customHeight="1" x14ac:dyDescent="0.25">
      <c r="A29" s="168"/>
    </row>
    <row r="30" spans="1:1" ht="15" customHeight="1" x14ac:dyDescent="0.25">
      <c r="A30" s="168"/>
    </row>
    <row r="31" spans="1:1" ht="15" customHeight="1" x14ac:dyDescent="0.25">
      <c r="A31" s="168"/>
    </row>
    <row r="32" spans="1:1" ht="15" customHeight="1" x14ac:dyDescent="0.25">
      <c r="A32" s="168"/>
    </row>
    <row r="33" spans="1:1" ht="15" customHeight="1" x14ac:dyDescent="0.25">
      <c r="A33" s="168"/>
    </row>
    <row r="34" spans="1:1" ht="15" customHeight="1" x14ac:dyDescent="0.25">
      <c r="A34" s="168"/>
    </row>
    <row r="35" spans="1:1" ht="15" customHeight="1" x14ac:dyDescent="0.25">
      <c r="A35" s="168"/>
    </row>
    <row r="36" spans="1:1" ht="15" customHeight="1" x14ac:dyDescent="0.25">
      <c r="A36" s="168"/>
    </row>
    <row r="37" spans="1:1" ht="15" customHeight="1" x14ac:dyDescent="0.25">
      <c r="A37" s="168"/>
    </row>
    <row r="38" spans="1:1" ht="15" customHeight="1" x14ac:dyDescent="0.25">
      <c r="A38" s="168"/>
    </row>
    <row r="39" spans="1:1" ht="15" customHeight="1" x14ac:dyDescent="0.25">
      <c r="A39" s="168"/>
    </row>
    <row r="40" spans="1:1" ht="15" customHeight="1" x14ac:dyDescent="0.25">
      <c r="A40" s="168"/>
    </row>
    <row r="41" spans="1:1" ht="15" customHeight="1" x14ac:dyDescent="0.25">
      <c r="A41" s="168"/>
    </row>
    <row r="42" spans="1:1" ht="15" customHeight="1" x14ac:dyDescent="0.25">
      <c r="A42" s="168"/>
    </row>
    <row r="43" spans="1:1" ht="15" customHeight="1" x14ac:dyDescent="0.25">
      <c r="A43" s="168"/>
    </row>
    <row r="44" spans="1:1" ht="15" customHeight="1" x14ac:dyDescent="0.25">
      <c r="A44" s="168"/>
    </row>
    <row r="45" spans="1:1" ht="15" customHeight="1" x14ac:dyDescent="0.25">
      <c r="A45" s="168"/>
    </row>
    <row r="46" spans="1:1" ht="15" customHeight="1" x14ac:dyDescent="0.25">
      <c r="A46" s="168"/>
    </row>
    <row r="47" spans="1:1" ht="15" customHeight="1" x14ac:dyDescent="0.25">
      <c r="A47" s="168"/>
    </row>
    <row r="48" spans="1:1" ht="15" customHeight="1" x14ac:dyDescent="0.25">
      <c r="A48" s="168"/>
    </row>
    <row r="49" spans="1:1" ht="18" customHeight="1" x14ac:dyDescent="0.25">
      <c r="A49" s="55"/>
    </row>
    <row r="50" spans="1:1" ht="18" customHeight="1" x14ac:dyDescent="0.25">
      <c r="A50" s="55"/>
    </row>
    <row r="51" spans="1:1" ht="18" customHeight="1" x14ac:dyDescent="0.25">
      <c r="A51" s="55"/>
    </row>
    <row r="52" spans="1:1" ht="18" customHeight="1" x14ac:dyDescent="0.25">
      <c r="A52" s="55"/>
    </row>
    <row r="53" spans="1:1" ht="18" customHeight="1" x14ac:dyDescent="0.25">
      <c r="A53" s="55"/>
    </row>
    <row r="54" spans="1:1" ht="18" customHeight="1" x14ac:dyDescent="0.25">
      <c r="A54" s="55"/>
    </row>
    <row r="55" spans="1:1" ht="15" customHeight="1" x14ac:dyDescent="0.25"/>
    <row r="56" spans="1:1" ht="15" customHeight="1" x14ac:dyDescent="0.25"/>
    <row r="57" spans="1:1" ht="15" customHeight="1" x14ac:dyDescent="0.25"/>
    <row r="58" spans="1:1" ht="15" customHeight="1" x14ac:dyDescent="0.25"/>
    <row r="59" spans="1:1" ht="15" customHeight="1" x14ac:dyDescent="0.25"/>
    <row r="60" spans="1:1" ht="15" customHeight="1" x14ac:dyDescent="0.25"/>
    <row r="61" spans="1:1" ht="15" customHeight="1" x14ac:dyDescent="0.25"/>
    <row r="62" spans="1:1" ht="21" x14ac:dyDescent="0.25">
      <c r="A62" s="53" t="s">
        <v>322</v>
      </c>
    </row>
    <row r="63" spans="1:1" ht="15" customHeight="1" x14ac:dyDescent="0.25">
      <c r="A63" s="168" t="s">
        <v>323</v>
      </c>
    </row>
    <row r="64" spans="1:1" x14ac:dyDescent="0.25">
      <c r="A64" s="168"/>
    </row>
    <row r="65" spans="1:1" x14ac:dyDescent="0.25">
      <c r="A65" s="168"/>
    </row>
    <row r="66" spans="1:1" ht="15" customHeight="1" x14ac:dyDescent="0.25"/>
    <row r="67" spans="1:1" ht="15" customHeight="1" x14ac:dyDescent="0.25"/>
    <row r="68" spans="1:1" ht="15" customHeight="1" x14ac:dyDescent="0.25"/>
    <row r="69" spans="1:1" ht="15" customHeight="1" x14ac:dyDescent="0.25"/>
    <row r="70" spans="1:1" ht="15" customHeight="1" x14ac:dyDescent="0.25"/>
    <row r="71" spans="1:1" ht="15" customHeight="1" x14ac:dyDescent="0.25"/>
    <row r="72" spans="1:1" ht="15" customHeight="1" x14ac:dyDescent="0.25"/>
    <row r="73" spans="1:1" ht="15" customHeight="1" x14ac:dyDescent="0.25"/>
    <row r="74" spans="1:1" ht="15" customHeight="1" x14ac:dyDescent="0.25"/>
    <row r="75" spans="1:1" ht="15" customHeight="1" x14ac:dyDescent="0.25"/>
    <row r="76" spans="1:1" ht="15" customHeight="1" x14ac:dyDescent="0.25"/>
    <row r="77" spans="1:1" ht="15" customHeight="1" x14ac:dyDescent="0.25"/>
    <row r="78" spans="1:1" ht="15" customHeight="1" x14ac:dyDescent="0.25"/>
    <row r="79" spans="1:1" ht="15" customHeight="1" x14ac:dyDescent="0.25">
      <c r="A79" s="108" t="s">
        <v>346</v>
      </c>
    </row>
    <row r="80" spans="1:1" ht="15" customHeight="1" x14ac:dyDescent="0.25"/>
    <row r="81" spans="1:1" ht="15" customHeight="1" x14ac:dyDescent="0.25"/>
    <row r="82" spans="1:1" ht="15" customHeight="1" x14ac:dyDescent="0.25"/>
    <row r="83" spans="1:1" ht="15" customHeight="1" x14ac:dyDescent="0.25">
      <c r="A83" s="168" t="s">
        <v>391</v>
      </c>
    </row>
    <row r="84" spans="1:1" ht="15" customHeight="1" x14ac:dyDescent="0.25">
      <c r="A84" s="168"/>
    </row>
    <row r="85" spans="1:1" ht="15" customHeight="1" x14ac:dyDescent="0.25">
      <c r="A85" s="168"/>
    </row>
    <row r="86" spans="1:1" ht="15" customHeight="1" x14ac:dyDescent="0.25">
      <c r="A86" s="168"/>
    </row>
    <row r="87" spans="1:1" ht="15" customHeight="1" x14ac:dyDescent="0.25">
      <c r="A87" s="168"/>
    </row>
    <row r="88" spans="1:1" ht="15" customHeight="1" x14ac:dyDescent="0.25">
      <c r="A88" s="168"/>
    </row>
    <row r="89" spans="1:1" ht="15" customHeight="1" x14ac:dyDescent="0.25">
      <c r="A89" s="168"/>
    </row>
    <row r="90" spans="1:1" ht="15" customHeight="1" x14ac:dyDescent="0.25">
      <c r="A90" s="168"/>
    </row>
    <row r="91" spans="1:1" ht="15" customHeight="1" x14ac:dyDescent="0.25">
      <c r="A91" s="168"/>
    </row>
    <row r="92" spans="1:1" ht="15" customHeight="1" x14ac:dyDescent="0.25">
      <c r="A92" s="168"/>
    </row>
    <row r="93" spans="1:1" ht="15" customHeight="1" x14ac:dyDescent="0.25">
      <c r="A93" s="168"/>
    </row>
    <row r="94" spans="1:1" ht="15" customHeight="1" x14ac:dyDescent="0.25">
      <c r="A94" s="168"/>
    </row>
    <row r="95" spans="1:1" ht="15" customHeight="1" x14ac:dyDescent="0.25">
      <c r="A95" s="168"/>
    </row>
    <row r="96" spans="1:1" ht="15" customHeight="1" x14ac:dyDescent="0.25">
      <c r="A96" s="168"/>
    </row>
    <row r="97" spans="1:1" ht="15" customHeight="1" x14ac:dyDescent="0.25">
      <c r="A97" s="168"/>
    </row>
    <row r="98" spans="1:1" ht="15" customHeight="1" x14ac:dyDescent="0.25">
      <c r="A98" s="168"/>
    </row>
    <row r="99" spans="1:1" ht="15" customHeight="1" x14ac:dyDescent="0.25">
      <c r="A99" s="168"/>
    </row>
    <row r="100" spans="1:1" ht="15" customHeight="1" x14ac:dyDescent="0.25"/>
    <row r="101" spans="1:1" ht="15" customHeight="1" x14ac:dyDescent="0.25"/>
    <row r="102" spans="1:1" ht="15" customHeight="1" x14ac:dyDescent="0.25"/>
    <row r="103" spans="1:1" ht="15" customHeight="1" x14ac:dyDescent="0.25"/>
    <row r="104" spans="1:1" ht="15" customHeight="1" x14ac:dyDescent="0.25"/>
    <row r="105" spans="1:1" ht="15" customHeight="1" x14ac:dyDescent="0.25"/>
    <row r="106" spans="1:1" ht="15" customHeight="1" x14ac:dyDescent="0.25"/>
    <row r="107" spans="1:1" ht="15" customHeight="1" x14ac:dyDescent="0.25"/>
    <row r="108" spans="1:1" ht="15" customHeight="1" x14ac:dyDescent="0.25"/>
    <row r="109" spans="1:1" ht="15" customHeight="1" x14ac:dyDescent="0.25">
      <c r="A109" s="170" t="s">
        <v>347</v>
      </c>
    </row>
    <row r="110" spans="1:1" ht="15" customHeight="1" x14ac:dyDescent="0.25">
      <c r="A110" s="170"/>
    </row>
    <row r="111" spans="1:1" ht="15" customHeight="1" x14ac:dyDescent="0.25">
      <c r="A111" s="110" t="s">
        <v>344</v>
      </c>
    </row>
    <row r="112" spans="1:1" ht="15" customHeight="1" x14ac:dyDescent="0.25">
      <c r="A112" s="110"/>
    </row>
    <row r="113" spans="1:1" ht="15" customHeight="1" x14ac:dyDescent="0.25">
      <c r="A113" s="169" t="s">
        <v>348</v>
      </c>
    </row>
    <row r="114" spans="1:1" ht="15" customHeight="1" x14ac:dyDescent="0.25">
      <c r="A114" s="169"/>
    </row>
    <row r="115" spans="1:1" ht="15" customHeight="1" x14ac:dyDescent="0.25">
      <c r="A115" s="169"/>
    </row>
    <row r="116" spans="1:1" ht="15" customHeight="1" x14ac:dyDescent="0.25">
      <c r="A116" s="169"/>
    </row>
    <row r="117" spans="1:1" ht="15" customHeight="1" x14ac:dyDescent="0.25">
      <c r="A117" s="169"/>
    </row>
    <row r="118" spans="1:1" ht="15" customHeight="1" x14ac:dyDescent="0.25">
      <c r="A118" s="169"/>
    </row>
    <row r="119" spans="1:1" ht="15" customHeight="1" x14ac:dyDescent="0.25">
      <c r="A119" s="169"/>
    </row>
    <row r="120" spans="1:1" ht="15" customHeight="1" x14ac:dyDescent="0.25">
      <c r="A120" s="169"/>
    </row>
    <row r="121" spans="1:1" ht="15" customHeight="1" x14ac:dyDescent="0.25">
      <c r="A121" s="169"/>
    </row>
    <row r="122" spans="1:1" ht="15" customHeight="1" x14ac:dyDescent="0.25">
      <c r="A122" s="169"/>
    </row>
    <row r="123" spans="1:1" ht="15" customHeight="1" x14ac:dyDescent="0.25">
      <c r="A123" s="109"/>
    </row>
    <row r="124" spans="1:1" ht="15" customHeight="1" x14ac:dyDescent="0.25">
      <c r="A124" s="109"/>
    </row>
    <row r="125" spans="1:1" ht="15" customHeight="1" x14ac:dyDescent="0.25">
      <c r="A125" s="109"/>
    </row>
    <row r="126" spans="1:1" ht="15" customHeight="1" x14ac:dyDescent="0.25">
      <c r="A126" s="109"/>
    </row>
    <row r="127" spans="1:1" ht="21" x14ac:dyDescent="0.25">
      <c r="A127" s="53" t="s">
        <v>316</v>
      </c>
    </row>
    <row r="128" spans="1:1" ht="15" customHeight="1" x14ac:dyDescent="0.25">
      <c r="A128" s="168" t="s">
        <v>349</v>
      </c>
    </row>
    <row r="129" spans="1:1" ht="15" customHeight="1" x14ac:dyDescent="0.25">
      <c r="A129" s="168"/>
    </row>
    <row r="130" spans="1:1" ht="15" customHeight="1" x14ac:dyDescent="0.25">
      <c r="A130" s="168"/>
    </row>
    <row r="131" spans="1:1" ht="15" customHeight="1" x14ac:dyDescent="0.25">
      <c r="A131" s="168"/>
    </row>
    <row r="132" spans="1:1" ht="15" customHeight="1" x14ac:dyDescent="0.25">
      <c r="A132" s="168"/>
    </row>
    <row r="133" spans="1:1" ht="15" customHeight="1" x14ac:dyDescent="0.25">
      <c r="A133" s="168"/>
    </row>
    <row r="134" spans="1:1" ht="15" customHeight="1" x14ac:dyDescent="0.25">
      <c r="A134" s="168"/>
    </row>
    <row r="135" spans="1:1" ht="15" customHeight="1" x14ac:dyDescent="0.25">
      <c r="A135" s="168"/>
    </row>
    <row r="136" spans="1:1" ht="15" customHeight="1" x14ac:dyDescent="0.25">
      <c r="A136" s="168"/>
    </row>
    <row r="137" spans="1:1" ht="15" customHeight="1" x14ac:dyDescent="0.25">
      <c r="A137" s="168"/>
    </row>
    <row r="138" spans="1:1" ht="15" customHeight="1" x14ac:dyDescent="0.25">
      <c r="A138" s="168"/>
    </row>
    <row r="139" spans="1:1" ht="15" customHeight="1" x14ac:dyDescent="0.25">
      <c r="A139" s="168"/>
    </row>
    <row r="140" spans="1:1" ht="15" customHeight="1" x14ac:dyDescent="0.25">
      <c r="A140" s="168"/>
    </row>
    <row r="141" spans="1:1" ht="15" customHeight="1" x14ac:dyDescent="0.25">
      <c r="A141" s="168"/>
    </row>
    <row r="142" spans="1:1" ht="15" customHeight="1" x14ac:dyDescent="0.25">
      <c r="A142" s="168"/>
    </row>
    <row r="143" spans="1:1" ht="15" customHeight="1" x14ac:dyDescent="0.25">
      <c r="A143" s="168"/>
    </row>
    <row r="144" spans="1:1" ht="15" customHeight="1" x14ac:dyDescent="0.25">
      <c r="A144" s="168"/>
    </row>
    <row r="145" spans="1:1" ht="15" customHeight="1" x14ac:dyDescent="0.25">
      <c r="A145" s="168"/>
    </row>
    <row r="146" spans="1:1" ht="15" customHeight="1" x14ac:dyDescent="0.25">
      <c r="A146" s="168"/>
    </row>
    <row r="147" spans="1:1" ht="15" customHeight="1" x14ac:dyDescent="0.25">
      <c r="A147" s="168"/>
    </row>
    <row r="148" spans="1:1" ht="15" customHeight="1" x14ac:dyDescent="0.25">
      <c r="A148" s="168"/>
    </row>
    <row r="149" spans="1:1" ht="15" customHeight="1" x14ac:dyDescent="0.25">
      <c r="A149" s="168"/>
    </row>
    <row r="150" spans="1:1" ht="15" customHeight="1" x14ac:dyDescent="0.25">
      <c r="A150" s="168"/>
    </row>
    <row r="151" spans="1:1" ht="15" customHeight="1" x14ac:dyDescent="0.25">
      <c r="A151" s="168"/>
    </row>
    <row r="152" spans="1:1" ht="15" customHeight="1" x14ac:dyDescent="0.25">
      <c r="A152" s="168"/>
    </row>
    <row r="153" spans="1:1" ht="15" customHeight="1" x14ac:dyDescent="0.25"/>
    <row r="154" spans="1:1" ht="15" customHeight="1" x14ac:dyDescent="0.25"/>
    <row r="155" spans="1:1" ht="15" customHeight="1" x14ac:dyDescent="0.25"/>
    <row r="156" spans="1:1" ht="15" customHeight="1" x14ac:dyDescent="0.25"/>
    <row r="157" spans="1:1" ht="15" customHeight="1" x14ac:dyDescent="0.25"/>
    <row r="158" spans="1:1" ht="15" customHeight="1" x14ac:dyDescent="0.25"/>
    <row r="159" spans="1:1" ht="15" customHeight="1" x14ac:dyDescent="0.25"/>
    <row r="160" spans="1:1" ht="15" customHeight="1" x14ac:dyDescent="0.25"/>
    <row r="161" spans="1:1" ht="15" customHeight="1" x14ac:dyDescent="0.25"/>
    <row r="162" spans="1:1" ht="21" x14ac:dyDescent="0.25">
      <c r="A162" s="53" t="s">
        <v>317</v>
      </c>
    </row>
    <row r="163" spans="1:1" ht="15" customHeight="1" x14ac:dyDescent="0.25">
      <c r="A163" s="168" t="s">
        <v>392</v>
      </c>
    </row>
    <row r="164" spans="1:1" ht="15" customHeight="1" x14ac:dyDescent="0.25">
      <c r="A164" s="168"/>
    </row>
    <row r="165" spans="1:1" ht="15" customHeight="1" x14ac:dyDescent="0.25">
      <c r="A165" s="168"/>
    </row>
    <row r="166" spans="1:1" ht="15" customHeight="1" x14ac:dyDescent="0.25">
      <c r="A166" s="168"/>
    </row>
    <row r="167" spans="1:1" ht="15" customHeight="1" x14ac:dyDescent="0.25">
      <c r="A167" s="168"/>
    </row>
    <row r="168" spans="1:1" ht="15" customHeight="1" x14ac:dyDescent="0.25">
      <c r="A168" s="168"/>
    </row>
    <row r="169" spans="1:1" ht="15" customHeight="1" x14ac:dyDescent="0.25">
      <c r="A169" s="168"/>
    </row>
    <row r="170" spans="1:1" ht="15" customHeight="1" x14ac:dyDescent="0.25">
      <c r="A170" s="168"/>
    </row>
    <row r="171" spans="1:1" ht="15" customHeight="1" x14ac:dyDescent="0.25">
      <c r="A171" s="168"/>
    </row>
    <row r="172" spans="1:1" ht="15" customHeight="1" x14ac:dyDescent="0.25">
      <c r="A172" s="168"/>
    </row>
    <row r="173" spans="1:1" ht="15" customHeight="1" x14ac:dyDescent="0.25"/>
    <row r="174" spans="1:1" ht="15" customHeight="1" x14ac:dyDescent="0.25"/>
    <row r="175" spans="1:1" ht="15" customHeight="1" x14ac:dyDescent="0.25"/>
    <row r="176" spans="1:1" ht="21" x14ac:dyDescent="0.25">
      <c r="A176" s="53" t="s">
        <v>318</v>
      </c>
    </row>
    <row r="177" spans="1:1" ht="15" customHeight="1" x14ac:dyDescent="0.25">
      <c r="A177" s="168" t="s">
        <v>345</v>
      </c>
    </row>
    <row r="178" spans="1:1" ht="15" customHeight="1" x14ac:dyDescent="0.25">
      <c r="A178" s="168"/>
    </row>
    <row r="179" spans="1:1" ht="15" customHeight="1" x14ac:dyDescent="0.25">
      <c r="A179" s="168"/>
    </row>
    <row r="180" spans="1:1" ht="15" customHeight="1" x14ac:dyDescent="0.25">
      <c r="A180" s="168"/>
    </row>
    <row r="181" spans="1:1" ht="15" customHeight="1" x14ac:dyDescent="0.25">
      <c r="A181" s="168"/>
    </row>
    <row r="182" spans="1:1" ht="15" customHeight="1" x14ac:dyDescent="0.25">
      <c r="A182" s="168"/>
    </row>
    <row r="183" spans="1:1" ht="15" customHeight="1" x14ac:dyDescent="0.25">
      <c r="A183" s="168"/>
    </row>
    <row r="184" spans="1:1" ht="15" customHeight="1" x14ac:dyDescent="0.25">
      <c r="A184" s="168"/>
    </row>
    <row r="185" spans="1:1" ht="15" customHeight="1" x14ac:dyDescent="0.25">
      <c r="A185" s="168"/>
    </row>
    <row r="186" spans="1:1" ht="15" customHeight="1" x14ac:dyDescent="0.25">
      <c r="A186" s="168"/>
    </row>
    <row r="187" spans="1:1" ht="15" customHeight="1" x14ac:dyDescent="0.25">
      <c r="A187" s="168"/>
    </row>
    <row r="188" spans="1:1" ht="15" customHeight="1" x14ac:dyDescent="0.25">
      <c r="A188" s="101"/>
    </row>
    <row r="189" spans="1:1" ht="15" customHeight="1" x14ac:dyDescent="0.25">
      <c r="A189" s="101"/>
    </row>
    <row r="190" spans="1:1" ht="15" customHeight="1" x14ac:dyDescent="0.25"/>
    <row r="191" spans="1:1" ht="21" x14ac:dyDescent="0.25">
      <c r="A191" s="53" t="s">
        <v>319</v>
      </c>
    </row>
    <row r="192" spans="1:1" ht="15" customHeight="1" x14ac:dyDescent="0.25">
      <c r="A192" s="168" t="s">
        <v>350</v>
      </c>
    </row>
    <row r="193" spans="1:1" x14ac:dyDescent="0.25">
      <c r="A193" s="168"/>
    </row>
    <row r="194" spans="1:1" x14ac:dyDescent="0.25">
      <c r="A194" s="168"/>
    </row>
    <row r="195" spans="1:1" x14ac:dyDescent="0.25">
      <c r="A195" s="168"/>
    </row>
    <row r="196" spans="1:1" x14ac:dyDescent="0.25">
      <c r="A196" s="168"/>
    </row>
    <row r="197" spans="1:1" x14ac:dyDescent="0.25">
      <c r="A197" s="168"/>
    </row>
    <row r="198" spans="1:1" x14ac:dyDescent="0.25">
      <c r="A198" s="168"/>
    </row>
    <row r="199" spans="1:1" x14ac:dyDescent="0.25">
      <c r="A199" s="168"/>
    </row>
    <row r="200" spans="1:1" x14ac:dyDescent="0.25">
      <c r="A200" s="168"/>
    </row>
    <row r="201" spans="1:1" x14ac:dyDescent="0.25">
      <c r="A201" s="168"/>
    </row>
    <row r="202" spans="1:1" x14ac:dyDescent="0.25">
      <c r="A202" s="168"/>
    </row>
    <row r="203" spans="1:1" x14ac:dyDescent="0.25">
      <c r="A203" s="168"/>
    </row>
    <row r="204" spans="1:1" ht="15" customHeight="1" x14ac:dyDescent="0.25">
      <c r="A204" s="168"/>
    </row>
    <row r="205" spans="1:1" ht="15" customHeight="1" x14ac:dyDescent="0.25"/>
    <row r="206" spans="1:1" ht="15" customHeight="1" x14ac:dyDescent="0.25"/>
    <row r="207" spans="1:1" ht="15" customHeight="1" x14ac:dyDescent="0.25"/>
    <row r="208" spans="1:1" ht="21" x14ac:dyDescent="0.25">
      <c r="A208" s="53" t="s">
        <v>320</v>
      </c>
    </row>
    <row r="209" spans="1:1" ht="15" customHeight="1" x14ac:dyDescent="0.25">
      <c r="A209" s="168" t="s">
        <v>351</v>
      </c>
    </row>
    <row r="210" spans="1:1" ht="15" customHeight="1" x14ac:dyDescent="0.25">
      <c r="A210" s="168"/>
    </row>
    <row r="211" spans="1:1" ht="15" customHeight="1" x14ac:dyDescent="0.25">
      <c r="A211" s="168"/>
    </row>
    <row r="212" spans="1:1" ht="15" customHeight="1" x14ac:dyDescent="0.25">
      <c r="A212" s="168"/>
    </row>
    <row r="213" spans="1:1" ht="15" customHeight="1" x14ac:dyDescent="0.25">
      <c r="A213" s="168"/>
    </row>
    <row r="214" spans="1:1" ht="15" customHeight="1" x14ac:dyDescent="0.25">
      <c r="A214" s="168"/>
    </row>
    <row r="215" spans="1:1" ht="15" customHeight="1" x14ac:dyDescent="0.25">
      <c r="A215" s="168"/>
    </row>
    <row r="216" spans="1:1" ht="15" customHeight="1" x14ac:dyDescent="0.25">
      <c r="A216" s="168"/>
    </row>
    <row r="217" spans="1:1" ht="15" customHeight="1" x14ac:dyDescent="0.25">
      <c r="A217" s="168"/>
    </row>
    <row r="218" spans="1:1" ht="15" customHeight="1" x14ac:dyDescent="0.25">
      <c r="A218" s="168"/>
    </row>
    <row r="219" spans="1:1" ht="15" customHeight="1" x14ac:dyDescent="0.25">
      <c r="A219" s="168"/>
    </row>
    <row r="220" spans="1:1" ht="15" customHeight="1" x14ac:dyDescent="0.25">
      <c r="A220" s="101"/>
    </row>
    <row r="221" spans="1:1" ht="15" customHeight="1" x14ac:dyDescent="0.25">
      <c r="A221" s="101"/>
    </row>
    <row r="222" spans="1:1" ht="21" x14ac:dyDescent="0.25">
      <c r="A222" s="53" t="s">
        <v>315</v>
      </c>
    </row>
    <row r="223" spans="1:1" ht="15" customHeight="1" x14ac:dyDescent="0.25">
      <c r="A223" s="168" t="s">
        <v>492</v>
      </c>
    </row>
    <row r="224" spans="1:1" ht="15" customHeight="1" x14ac:dyDescent="0.25">
      <c r="A224" s="168"/>
    </row>
    <row r="225" spans="1:1" ht="15" customHeight="1" x14ac:dyDescent="0.25">
      <c r="A225" s="168"/>
    </row>
    <row r="226" spans="1:1" ht="15" customHeight="1" x14ac:dyDescent="0.25">
      <c r="A226" s="168"/>
    </row>
    <row r="227" spans="1:1" ht="15" customHeight="1" x14ac:dyDescent="0.25">
      <c r="A227" s="168"/>
    </row>
    <row r="228" spans="1:1" ht="15" customHeight="1" x14ac:dyDescent="0.25">
      <c r="A228" s="168"/>
    </row>
    <row r="229" spans="1:1" ht="15" customHeight="1" x14ac:dyDescent="0.25">
      <c r="A229" s="168"/>
    </row>
    <row r="230" spans="1:1" ht="15" customHeight="1" x14ac:dyDescent="0.25">
      <c r="A230" s="168"/>
    </row>
    <row r="231" spans="1:1" ht="15" customHeight="1" x14ac:dyDescent="0.25">
      <c r="A231" s="168"/>
    </row>
    <row r="232" spans="1:1" ht="15" customHeight="1" x14ac:dyDescent="0.25">
      <c r="A232" s="168"/>
    </row>
    <row r="233" spans="1:1" ht="15" customHeight="1" x14ac:dyDescent="0.25">
      <c r="A233" s="168"/>
    </row>
    <row r="234" spans="1:1" ht="15" customHeight="1" x14ac:dyDescent="0.25">
      <c r="A234" s="168"/>
    </row>
    <row r="235" spans="1:1" ht="15" customHeight="1" x14ac:dyDescent="0.25">
      <c r="A235" s="168"/>
    </row>
    <row r="236" spans="1:1" ht="15" customHeight="1" x14ac:dyDescent="0.25">
      <c r="A236" s="168"/>
    </row>
    <row r="237" spans="1:1" ht="15" customHeight="1" x14ac:dyDescent="0.25"/>
    <row r="238" spans="1:1" ht="15" customHeight="1" x14ac:dyDescent="0.25"/>
    <row r="239" spans="1:1" ht="15" customHeight="1" x14ac:dyDescent="0.25">
      <c r="A239" s="168" t="s">
        <v>497</v>
      </c>
    </row>
    <row r="240" spans="1:1" ht="15" customHeight="1" x14ac:dyDescent="0.25">
      <c r="A240" s="168"/>
    </row>
    <row r="241" spans="1:1" ht="15" customHeight="1" x14ac:dyDescent="0.25">
      <c r="A241" s="168"/>
    </row>
    <row r="242" spans="1:1" ht="15" customHeight="1" x14ac:dyDescent="0.25">
      <c r="A242" s="168"/>
    </row>
    <row r="243" spans="1:1" ht="15" customHeight="1" x14ac:dyDescent="0.25">
      <c r="A243" s="168"/>
    </row>
    <row r="244" spans="1:1" ht="15" customHeight="1" x14ac:dyDescent="0.25">
      <c r="A244" s="168"/>
    </row>
    <row r="245" spans="1:1" ht="15" customHeight="1" x14ac:dyDescent="0.25">
      <c r="A245" s="168"/>
    </row>
    <row r="246" spans="1:1" ht="15" customHeight="1" x14ac:dyDescent="0.25">
      <c r="A246" s="168"/>
    </row>
    <row r="247" spans="1:1" ht="15" customHeight="1" x14ac:dyDescent="0.25">
      <c r="A247" s="168"/>
    </row>
    <row r="248" spans="1:1" ht="15" customHeight="1" x14ac:dyDescent="0.25">
      <c r="A248" s="168"/>
    </row>
    <row r="249" spans="1:1" ht="15" customHeight="1" x14ac:dyDescent="0.25">
      <c r="A249" s="168"/>
    </row>
    <row r="250" spans="1:1" ht="15" customHeight="1" x14ac:dyDescent="0.25">
      <c r="A250" s="168"/>
    </row>
    <row r="251" spans="1:1" ht="15" customHeight="1" x14ac:dyDescent="0.25">
      <c r="A251" s="168"/>
    </row>
    <row r="252" spans="1:1" ht="15" customHeight="1" x14ac:dyDescent="0.25">
      <c r="A252" s="168"/>
    </row>
    <row r="253" spans="1:1" ht="15" customHeight="1" x14ac:dyDescent="0.25">
      <c r="A253" s="168"/>
    </row>
    <row r="254" spans="1:1" ht="15" customHeight="1" x14ac:dyDescent="0.25">
      <c r="A254" s="168"/>
    </row>
    <row r="255" spans="1:1" ht="15" customHeight="1" x14ac:dyDescent="0.25"/>
    <row r="256" spans="1:1"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6" ht="15" customHeight="1" x14ac:dyDescent="0.25"/>
    <row r="277" hidden="1" x14ac:dyDescent="0.25"/>
    <row r="278" hidden="1" x14ac:dyDescent="0.25"/>
    <row r="279" ht="15" customHeight="1" x14ac:dyDescent="0.25"/>
    <row r="280" ht="15" customHeight="1" x14ac:dyDescent="0.25"/>
    <row r="281" ht="15" customHeight="1" x14ac:dyDescent="0.25"/>
    <row r="282" ht="15" customHeight="1" x14ac:dyDescent="0.25"/>
    <row r="291" hidden="1" x14ac:dyDescent="0.25"/>
    <row r="292" hidden="1" x14ac:dyDescent="0.25"/>
    <row r="293" ht="15" customHeight="1" x14ac:dyDescent="0.25"/>
    <row r="294" ht="15" customHeight="1" x14ac:dyDescent="0.25"/>
    <row r="308" ht="15" customHeight="1" x14ac:dyDescent="0.25"/>
    <row r="313" hidden="1" x14ac:dyDescent="0.25"/>
    <row r="314" hidden="1" x14ac:dyDescent="0.25"/>
    <row r="316" hidden="1" x14ac:dyDescent="0.25"/>
    <row r="322" ht="15" customHeight="1" x14ac:dyDescent="0.25"/>
    <row r="323" ht="15" customHeight="1" x14ac:dyDescent="0.25"/>
    <row r="325" ht="15" customHeight="1" x14ac:dyDescent="0.25"/>
  </sheetData>
  <sheetProtection sheet="1" objects="1" selectLockedCells="1" selectUnlockedCells="1"/>
  <mergeCells count="14">
    <mergeCell ref="A1:A6"/>
    <mergeCell ref="A209:A219"/>
    <mergeCell ref="A12:A13"/>
    <mergeCell ref="A83:A99"/>
    <mergeCell ref="A63:A65"/>
    <mergeCell ref="A28:A48"/>
    <mergeCell ref="A128:A152"/>
    <mergeCell ref="A177:A187"/>
    <mergeCell ref="A239:A254"/>
    <mergeCell ref="A163:A172"/>
    <mergeCell ref="A113:A122"/>
    <mergeCell ref="A223:A236"/>
    <mergeCell ref="A109:A110"/>
    <mergeCell ref="A192:A204"/>
  </mergeCells>
  <dataValidations count="1">
    <dataValidation allowBlank="1" showInputMessage="1" sqref="A28:XFD28 A1 A7:A12" xr:uid="{4D454E47-EA85-48B8-912A-613F8B2F35C0}"/>
  </dataValidations>
  <printOptions horizontalCentered="1"/>
  <pageMargins left="0.70866141732283472" right="0.70866141732283472" top="0.78740157480314965" bottom="0.78740157480314965" header="0.31496062992125984" footer="0.31496062992125984"/>
  <pageSetup paperSize="9" scale="99" fitToHeight="0" orientation="portrait" verticalDpi="597" r:id="rId1"/>
  <headerFooter scaleWithDoc="0">
    <oddHeader>&amp;C&amp;F
- &amp;A -</oddHeader>
    <oddFooter>&amp;L&amp;"-,Gras italique"&amp;K00-049Création INGENECO Technologies &amp;RPage &amp;P sur &amp;N</oddFooter>
  </headerFooter>
  <rowBreaks count="6" manualBreakCount="6">
    <brk id="26" man="1"/>
    <brk id="61" man="1"/>
    <brk id="108" man="1"/>
    <brk id="126" man="1"/>
    <brk id="174" man="1"/>
    <brk id="221"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379A7-435D-4024-8808-D4C4DFBCC82F}">
  <sheetPr codeName="Feuil4">
    <tabColor theme="4"/>
    <pageSetUpPr fitToPage="1"/>
  </sheetPr>
  <dimension ref="A1:R604"/>
  <sheetViews>
    <sheetView showGridLines="0" topLeftCell="B1" workbookViewId="0">
      <selection activeCell="D38" sqref="D37:F38"/>
    </sheetView>
  </sheetViews>
  <sheetFormatPr baseColWidth="10" defaultColWidth="0" defaultRowHeight="15" x14ac:dyDescent="0.25"/>
  <cols>
    <col min="1" max="1" width="12.5703125" style="3" hidden="1" customWidth="1"/>
    <col min="2" max="2" width="15.7109375" style="3" customWidth="1"/>
    <col min="3" max="3" width="25.7109375" style="3" customWidth="1"/>
    <col min="4" max="4" width="22.7109375" style="3" customWidth="1"/>
    <col min="5" max="5" width="24.42578125" style="3" customWidth="1"/>
    <col min="6" max="6" width="24.28515625" style="3" customWidth="1"/>
    <col min="7" max="7" width="20.7109375" style="3" customWidth="1"/>
    <col min="8" max="8" width="28.85546875" style="3" customWidth="1"/>
    <col min="9" max="10" width="15.7109375" style="3" customWidth="1"/>
    <col min="11" max="11" width="102.5703125" style="3" customWidth="1"/>
    <col min="12" max="12" width="98.140625" style="3" customWidth="1"/>
    <col min="13" max="16" width="15.7109375" style="3" customWidth="1"/>
    <col min="17" max="18" width="0" style="3" hidden="1" customWidth="1"/>
    <col min="19" max="16384" width="11.5703125" style="3" hidden="1"/>
  </cols>
  <sheetData>
    <row r="1" spans="2:16" x14ac:dyDescent="0.25">
      <c r="B1" s="176"/>
      <c r="C1" s="176"/>
      <c r="D1" s="176"/>
      <c r="E1" s="176"/>
      <c r="F1" s="176"/>
      <c r="G1" s="176"/>
      <c r="H1" s="176"/>
      <c r="I1" s="176"/>
      <c r="J1" s="176"/>
      <c r="K1" s="176"/>
      <c r="L1" s="176"/>
      <c r="M1" s="176"/>
      <c r="N1" s="176"/>
      <c r="O1" s="176"/>
      <c r="P1" s="176"/>
    </row>
    <row r="2" spans="2:16" x14ac:dyDescent="0.25">
      <c r="B2" s="176"/>
      <c r="C2" s="176"/>
      <c r="D2" s="176"/>
      <c r="E2" s="176"/>
      <c r="F2" s="176"/>
      <c r="G2" s="176"/>
      <c r="H2" s="176"/>
      <c r="I2" s="176"/>
      <c r="J2" s="176"/>
      <c r="K2" s="176"/>
      <c r="L2" s="176"/>
      <c r="M2" s="176"/>
      <c r="N2" s="176"/>
      <c r="O2" s="176"/>
      <c r="P2" s="176"/>
    </row>
    <row r="3" spans="2:16" x14ac:dyDescent="0.25">
      <c r="B3" s="176"/>
      <c r="C3" s="176"/>
      <c r="D3" s="176"/>
      <c r="E3" s="176"/>
      <c r="F3" s="176"/>
      <c r="G3" s="176"/>
      <c r="H3" s="176"/>
      <c r="I3" s="176"/>
      <c r="J3" s="176"/>
      <c r="K3" s="176"/>
      <c r="L3" s="176"/>
      <c r="M3" s="176"/>
      <c r="N3" s="176"/>
      <c r="O3" s="176"/>
      <c r="P3" s="176"/>
    </row>
    <row r="4" spans="2:16" x14ac:dyDescent="0.25">
      <c r="B4" s="176"/>
      <c r="C4" s="176"/>
      <c r="D4" s="176"/>
      <c r="E4" s="176"/>
      <c r="F4" s="176"/>
      <c r="G4" s="176"/>
      <c r="H4" s="176"/>
      <c r="I4" s="176"/>
      <c r="J4" s="176"/>
      <c r="K4" s="176"/>
      <c r="L4" s="176"/>
      <c r="M4" s="176"/>
      <c r="N4" s="176"/>
      <c r="O4" s="176"/>
      <c r="P4" s="176"/>
    </row>
    <row r="5" spans="2:16" x14ac:dyDescent="0.25">
      <c r="B5" s="176"/>
      <c r="C5" s="176"/>
      <c r="D5" s="176"/>
      <c r="E5" s="176"/>
      <c r="F5" s="176"/>
      <c r="G5" s="176"/>
      <c r="H5" s="176"/>
      <c r="I5" s="176"/>
      <c r="J5" s="176"/>
      <c r="K5" s="176"/>
      <c r="L5" s="176"/>
      <c r="M5" s="176"/>
      <c r="N5" s="176"/>
      <c r="O5" s="176"/>
      <c r="P5" s="176"/>
    </row>
    <row r="6" spans="2:16" x14ac:dyDescent="0.25">
      <c r="B6" s="176"/>
      <c r="C6" s="176"/>
      <c r="D6" s="176"/>
      <c r="E6" s="176"/>
      <c r="F6" s="176"/>
      <c r="G6" s="176"/>
      <c r="H6" s="176"/>
      <c r="I6" s="176"/>
      <c r="J6" s="176"/>
      <c r="K6" s="176"/>
      <c r="L6" s="176"/>
      <c r="M6" s="176"/>
      <c r="N6" s="176"/>
      <c r="O6" s="176"/>
      <c r="P6" s="176"/>
    </row>
    <row r="7" spans="2:16" x14ac:dyDescent="0.25">
      <c r="B7" s="176"/>
      <c r="C7" s="176"/>
      <c r="D7" s="176"/>
      <c r="E7" s="176"/>
      <c r="F7" s="176"/>
      <c r="G7" s="176"/>
      <c r="H7" s="176"/>
      <c r="I7" s="176"/>
      <c r="J7" s="176"/>
      <c r="K7" s="176"/>
      <c r="L7" s="176"/>
      <c r="M7" s="176"/>
      <c r="N7" s="176"/>
      <c r="O7" s="176"/>
      <c r="P7" s="176"/>
    </row>
    <row r="8" spans="2:16" x14ac:dyDescent="0.25">
      <c r="B8" s="176"/>
      <c r="C8" s="176"/>
      <c r="D8" s="176"/>
      <c r="E8" s="176"/>
      <c r="F8" s="176"/>
      <c r="G8" s="176"/>
      <c r="H8" s="176"/>
      <c r="I8" s="176"/>
      <c r="J8" s="176"/>
      <c r="K8" s="176"/>
      <c r="L8" s="176"/>
      <c r="M8" s="176"/>
      <c r="N8" s="176"/>
      <c r="O8" s="176"/>
      <c r="P8" s="176"/>
    </row>
    <row r="9" spans="2:16" x14ac:dyDescent="0.25">
      <c r="B9" s="176"/>
      <c r="C9" s="176"/>
      <c r="D9" s="176"/>
      <c r="E9" s="176"/>
      <c r="F9" s="176"/>
      <c r="G9" s="176"/>
      <c r="H9" s="176"/>
      <c r="I9" s="176"/>
      <c r="J9" s="176"/>
      <c r="K9" s="176"/>
      <c r="L9" s="176"/>
      <c r="M9" s="176"/>
      <c r="N9" s="176"/>
      <c r="O9" s="176"/>
      <c r="P9" s="176"/>
    </row>
    <row r="10" spans="2:16" x14ac:dyDescent="0.25">
      <c r="B10" s="176"/>
      <c r="C10" s="176"/>
      <c r="D10" s="176"/>
      <c r="E10" s="176"/>
      <c r="F10" s="176"/>
      <c r="G10" s="176"/>
      <c r="H10" s="176"/>
      <c r="I10" s="176"/>
      <c r="J10" s="176"/>
      <c r="K10" s="176"/>
      <c r="L10" s="176"/>
      <c r="M10" s="176"/>
      <c r="N10" s="176"/>
      <c r="O10" s="176"/>
      <c r="P10" s="176"/>
    </row>
    <row r="11" spans="2:16" x14ac:dyDescent="0.25">
      <c r="B11" s="176"/>
      <c r="C11" s="176"/>
      <c r="D11" s="176"/>
      <c r="E11" s="176"/>
      <c r="F11" s="176"/>
      <c r="G11" s="176"/>
      <c r="H11" s="176"/>
      <c r="I11" s="176"/>
      <c r="J11" s="176"/>
      <c r="K11" s="176"/>
      <c r="L11" s="176"/>
      <c r="M11" s="176"/>
      <c r="N11" s="176"/>
      <c r="O11" s="176"/>
      <c r="P11" s="176"/>
    </row>
    <row r="12" spans="2:16" x14ac:dyDescent="0.25">
      <c r="B12" s="176"/>
      <c r="C12" s="176"/>
      <c r="D12" s="176"/>
      <c r="E12" s="176"/>
      <c r="F12" s="176"/>
      <c r="G12" s="176"/>
      <c r="H12" s="176"/>
      <c r="I12" s="176"/>
      <c r="J12" s="176"/>
      <c r="K12" s="176"/>
      <c r="L12" s="176"/>
      <c r="M12" s="176"/>
      <c r="N12" s="176"/>
      <c r="O12" s="176"/>
      <c r="P12" s="176"/>
    </row>
    <row r="13" spans="2:16" s="17" customFormat="1" ht="18" customHeight="1" x14ac:dyDescent="0.25">
      <c r="B13" s="177" t="str">
        <f>+ACCUEIL!A7</f>
        <v>MODULE DE RECHERCHE SIMPLIFIEE DE PROCEDES 
D'ISOLATION BIOSOURCEE EN CONSTRUCTION BOIS</v>
      </c>
      <c r="C13" s="177"/>
      <c r="D13" s="177"/>
      <c r="E13" s="177"/>
      <c r="F13" s="177"/>
      <c r="G13" s="177"/>
      <c r="H13" s="177"/>
      <c r="I13" s="177"/>
      <c r="J13" s="177"/>
      <c r="K13" s="177"/>
      <c r="L13" s="177"/>
      <c r="M13" s="177"/>
      <c r="N13" s="177"/>
      <c r="O13" s="177"/>
      <c r="P13" s="177"/>
    </row>
    <row r="14" spans="2:16" s="17" customFormat="1" ht="15" customHeight="1" x14ac:dyDescent="0.25">
      <c r="B14" s="177"/>
      <c r="C14" s="177"/>
      <c r="D14" s="177"/>
      <c r="E14" s="177"/>
      <c r="F14" s="177"/>
      <c r="G14" s="177"/>
      <c r="H14" s="177"/>
      <c r="I14" s="177"/>
      <c r="J14" s="177"/>
      <c r="K14" s="177"/>
      <c r="L14" s="177"/>
      <c r="M14" s="177"/>
      <c r="N14" s="177"/>
      <c r="O14" s="177"/>
      <c r="P14" s="177"/>
    </row>
    <row r="15" spans="2:16" s="17" customFormat="1" ht="15" customHeight="1" x14ac:dyDescent="0.25">
      <c r="B15" s="177"/>
      <c r="C15" s="177"/>
      <c r="D15" s="177"/>
      <c r="E15" s="177"/>
      <c r="F15" s="177"/>
      <c r="G15" s="177"/>
      <c r="H15" s="177"/>
      <c r="I15" s="177"/>
      <c r="J15" s="177"/>
      <c r="K15" s="177"/>
      <c r="L15" s="177"/>
      <c r="M15" s="177"/>
      <c r="N15" s="177"/>
      <c r="O15" s="177"/>
      <c r="P15" s="177"/>
    </row>
    <row r="16" spans="2:16" s="17" customFormat="1" ht="18.75" x14ac:dyDescent="0.25">
      <c r="B16" s="175" t="str">
        <f>+ACCUEIL!A9</f>
        <v>Version 04 du 14/02/2025</v>
      </c>
      <c r="C16" s="175"/>
      <c r="D16" s="175"/>
      <c r="E16" s="175"/>
      <c r="F16" s="175"/>
      <c r="G16" s="175"/>
      <c r="H16" s="175"/>
      <c r="I16" s="175"/>
      <c r="J16" s="175"/>
      <c r="K16" s="175"/>
      <c r="L16" s="175"/>
      <c r="M16" s="175"/>
      <c r="N16" s="175"/>
      <c r="O16" s="175"/>
      <c r="P16" s="175"/>
    </row>
    <row r="17" spans="2:17" s="17" customFormat="1" ht="18.75" x14ac:dyDescent="0.25">
      <c r="B17" s="175" t="str">
        <f>ACCUEIL!A10</f>
        <v>Date du dernier référencement : 12/02/2025</v>
      </c>
      <c r="C17" s="175"/>
      <c r="D17" s="175"/>
      <c r="E17" s="175"/>
      <c r="F17" s="175"/>
      <c r="G17" s="175"/>
      <c r="H17" s="175"/>
      <c r="I17" s="175"/>
      <c r="J17" s="175"/>
      <c r="K17" s="175"/>
      <c r="L17" s="175"/>
      <c r="M17" s="175"/>
      <c r="N17" s="175"/>
      <c r="O17" s="175"/>
      <c r="P17" s="175"/>
    </row>
    <row r="18" spans="2:17" s="17" customFormat="1" ht="18" customHeight="1" x14ac:dyDescent="0.25">
      <c r="B18" s="217" t="s">
        <v>808</v>
      </c>
      <c r="C18" s="217"/>
      <c r="D18" s="217"/>
      <c r="E18" s="217"/>
      <c r="F18" s="217"/>
      <c r="G18" s="217"/>
      <c r="H18" s="217"/>
      <c r="I18" s="217"/>
      <c r="J18" s="217"/>
      <c r="K18" s="217"/>
      <c r="L18" s="217"/>
      <c r="M18" s="217"/>
      <c r="N18" s="217"/>
      <c r="O18" s="217"/>
      <c r="P18" s="218" t="s">
        <v>354</v>
      </c>
    </row>
    <row r="19" spans="2:17" s="17" customFormat="1" ht="18" customHeight="1" x14ac:dyDescent="0.25">
      <c r="B19" s="217"/>
      <c r="C19" s="217"/>
      <c r="D19" s="217"/>
      <c r="E19" s="217"/>
      <c r="F19" s="217"/>
      <c r="G19" s="217"/>
      <c r="H19" s="217"/>
      <c r="I19" s="217"/>
      <c r="J19" s="217"/>
      <c r="K19" s="217"/>
      <c r="L19" s="217"/>
      <c r="M19" s="217"/>
      <c r="N19" s="217"/>
      <c r="O19" s="217"/>
      <c r="P19" s="218"/>
    </row>
    <row r="20" spans="2:17" s="17" customFormat="1" ht="18" customHeight="1" x14ac:dyDescent="0.25">
      <c r="B20" s="217"/>
      <c r="C20" s="217"/>
      <c r="D20" s="217"/>
      <c r="E20" s="217"/>
      <c r="F20" s="217"/>
      <c r="G20" s="217"/>
      <c r="H20" s="217"/>
      <c r="I20" s="217"/>
      <c r="J20" s="217"/>
      <c r="K20" s="217"/>
      <c r="L20" s="217"/>
      <c r="M20" s="217"/>
      <c r="N20" s="217"/>
      <c r="O20" s="217"/>
      <c r="P20" s="218"/>
    </row>
    <row r="21" spans="2:17" s="17" customFormat="1" ht="18" customHeight="1" x14ac:dyDescent="0.25">
      <c r="B21" s="217"/>
      <c r="C21" s="217"/>
      <c r="D21" s="217"/>
      <c r="E21" s="217"/>
      <c r="F21" s="217"/>
      <c r="G21" s="217"/>
      <c r="H21" s="217"/>
      <c r="I21" s="217"/>
      <c r="J21" s="217"/>
      <c r="K21" s="217"/>
      <c r="L21" s="217"/>
      <c r="M21" s="217"/>
      <c r="N21" s="217"/>
      <c r="O21" s="217"/>
      <c r="P21" s="218"/>
    </row>
    <row r="22" spans="2:17" s="17" customFormat="1" ht="18" customHeight="1" x14ac:dyDescent="0.25">
      <c r="B22" s="217"/>
      <c r="C22" s="217"/>
      <c r="D22" s="217"/>
      <c r="E22" s="217"/>
      <c r="F22" s="217"/>
      <c r="G22" s="217"/>
      <c r="H22" s="217"/>
      <c r="I22" s="217"/>
      <c r="J22" s="217"/>
      <c r="K22" s="217"/>
      <c r="L22" s="217"/>
      <c r="M22" s="217"/>
      <c r="N22" s="217"/>
      <c r="O22" s="217"/>
      <c r="P22" s="218"/>
    </row>
    <row r="23" spans="2:17" s="17" customFormat="1" ht="18" customHeight="1" x14ac:dyDescent="0.25">
      <c r="B23" s="217"/>
      <c r="C23" s="217"/>
      <c r="D23" s="217"/>
      <c r="E23" s="217"/>
      <c r="F23" s="217"/>
      <c r="G23" s="217"/>
      <c r="H23" s="217"/>
      <c r="I23" s="217"/>
      <c r="J23" s="217"/>
      <c r="K23" s="217"/>
      <c r="L23" s="217"/>
      <c r="M23" s="217"/>
      <c r="N23" s="217"/>
      <c r="O23" s="217"/>
      <c r="P23" s="218"/>
    </row>
    <row r="24" spans="2:17" s="17" customFormat="1" ht="18" customHeight="1" x14ac:dyDescent="0.25">
      <c r="B24" s="217"/>
      <c r="C24" s="217"/>
      <c r="D24" s="217"/>
      <c r="E24" s="217"/>
      <c r="F24" s="217"/>
      <c r="G24" s="217"/>
      <c r="H24" s="217"/>
      <c r="I24" s="217"/>
      <c r="J24" s="217"/>
      <c r="K24" s="217"/>
      <c r="L24" s="217"/>
      <c r="M24" s="217"/>
      <c r="N24" s="217"/>
      <c r="O24" s="217"/>
      <c r="P24" s="218"/>
    </row>
    <row r="25" spans="2:17" s="17" customFormat="1" ht="18" customHeight="1" x14ac:dyDescent="0.25">
      <c r="B25" s="216" t="s">
        <v>336</v>
      </c>
      <c r="C25" s="216"/>
      <c r="D25" s="216"/>
      <c r="E25" s="216"/>
      <c r="F25" s="216"/>
      <c r="G25" s="105"/>
      <c r="H25" s="105"/>
      <c r="I25" s="105"/>
      <c r="J25" s="105"/>
      <c r="K25" s="105"/>
      <c r="L25" s="105"/>
      <c r="M25" s="105"/>
      <c r="N25" s="105"/>
      <c r="O25" s="105"/>
      <c r="P25" s="218"/>
    </row>
    <row r="26" spans="2:17" s="17" customFormat="1" ht="18" customHeight="1" thickBot="1" x14ac:dyDescent="0.3">
      <c r="B26" s="63"/>
      <c r="C26" s="63"/>
      <c r="D26" s="63"/>
      <c r="E26" s="63"/>
      <c r="F26" s="63"/>
      <c r="G26" s="63"/>
      <c r="H26" s="63"/>
      <c r="I26" s="63"/>
      <c r="J26" s="63"/>
      <c r="K26" s="63"/>
      <c r="L26" s="63"/>
      <c r="M26" s="63"/>
      <c r="N26" s="63"/>
      <c r="O26" s="63"/>
      <c r="P26" s="218"/>
    </row>
    <row r="27" spans="2:17" s="17" customFormat="1" ht="18" customHeight="1" x14ac:dyDescent="0.25">
      <c r="B27" s="178" t="s">
        <v>140</v>
      </c>
      <c r="C27" s="179"/>
      <c r="D27" s="179"/>
      <c r="E27" s="179"/>
      <c r="F27" s="180"/>
      <c r="G27" s="64"/>
      <c r="H27" s="64"/>
      <c r="I27" s="64"/>
      <c r="J27" s="64"/>
      <c r="K27" s="64"/>
      <c r="L27" s="64"/>
      <c r="M27" s="64"/>
      <c r="N27" s="64"/>
      <c r="O27" s="64"/>
      <c r="P27" s="218"/>
    </row>
    <row r="28" spans="2:17" s="17" customFormat="1" ht="24.75" customHeight="1" thickBot="1" x14ac:dyDescent="0.3">
      <c r="B28" s="181"/>
      <c r="C28" s="182"/>
      <c r="D28" s="182"/>
      <c r="E28" s="182"/>
      <c r="F28" s="183"/>
      <c r="G28" s="64"/>
      <c r="H28" s="64"/>
      <c r="I28" s="64"/>
      <c r="J28" s="64"/>
      <c r="K28" s="64"/>
      <c r="L28" s="64"/>
      <c r="M28" s="64"/>
      <c r="N28" s="64"/>
      <c r="O28" s="64"/>
      <c r="P28" s="218"/>
    </row>
    <row r="29" spans="2:17" s="17" customFormat="1" ht="75" customHeight="1" thickBot="1" x14ac:dyDescent="0.3">
      <c r="B29" s="65" t="s">
        <v>141</v>
      </c>
      <c r="C29" s="66" t="s">
        <v>142</v>
      </c>
      <c r="D29" s="184" t="s">
        <v>143</v>
      </c>
      <c r="E29" s="184"/>
      <c r="F29" s="185"/>
      <c r="G29" s="64"/>
      <c r="H29" s="64"/>
      <c r="I29" s="64"/>
      <c r="J29" s="64"/>
      <c r="K29" s="64"/>
      <c r="L29" s="64"/>
      <c r="M29" s="64"/>
      <c r="N29" s="64"/>
      <c r="O29" s="64"/>
      <c r="P29" s="218"/>
      <c r="Q29" s="67"/>
    </row>
    <row r="30" spans="2:17" s="17" customFormat="1" ht="45" customHeight="1" thickBot="1" x14ac:dyDescent="0.3">
      <c r="B30" s="226"/>
      <c r="C30" s="68" t="s">
        <v>251</v>
      </c>
      <c r="D30" s="220"/>
      <c r="E30" s="220"/>
      <c r="F30" s="221"/>
      <c r="G30" s="231" t="str">
        <f>IFERROR(IF(FIND("CLT",APPLI_VISE,1)&gt;=1,IF('PR-tampon'!$B$8=TRUE,LISTE!$S$3,LISTE!$S$4)),IF('PR-tampon'!$B$8=TRUE,"",LISTE!$S$4))</f>
        <v>-&gt; cocher la case paramètre de recherches pour afficher la cellule de recherche, si souhaité</v>
      </c>
      <c r="H30" s="232"/>
      <c r="I30" s="232"/>
      <c r="J30" s="232"/>
      <c r="K30" s="232"/>
      <c r="L30" s="64"/>
      <c r="M30" s="64"/>
      <c r="N30" s="64"/>
      <c r="O30" s="64"/>
      <c r="P30" s="218"/>
      <c r="Q30" s="67"/>
    </row>
    <row r="31" spans="2:17" s="17" customFormat="1" ht="45" customHeight="1" thickBot="1" x14ac:dyDescent="0.3">
      <c r="B31" s="227"/>
      <c r="C31" s="80" t="s">
        <v>264</v>
      </c>
      <c r="D31" s="228"/>
      <c r="E31" s="229"/>
      <c r="F31" s="230"/>
      <c r="G31" s="69" t="s">
        <v>432</v>
      </c>
      <c r="H31" s="124"/>
      <c r="I31" s="124"/>
      <c r="J31" s="124"/>
      <c r="K31" s="124"/>
      <c r="L31" s="64"/>
      <c r="M31" s="64"/>
      <c r="N31" s="64"/>
      <c r="O31" s="64"/>
      <c r="P31" s="218"/>
      <c r="Q31" s="67"/>
    </row>
    <row r="32" spans="2:17" s="17" customFormat="1" ht="45" customHeight="1" thickBot="1" x14ac:dyDescent="0.3">
      <c r="B32" s="223"/>
      <c r="C32" s="68" t="s">
        <v>206</v>
      </c>
      <c r="D32" s="186"/>
      <c r="E32" s="186"/>
      <c r="F32" s="187"/>
      <c r="G32" s="69" t="s">
        <v>494</v>
      </c>
      <c r="H32" s="70"/>
      <c r="I32" s="70"/>
      <c r="J32" s="70"/>
      <c r="K32" s="70"/>
      <c r="L32" s="70"/>
      <c r="M32" s="70"/>
      <c r="N32" s="64"/>
      <c r="O32" s="64"/>
      <c r="P32" s="218"/>
      <c r="Q32" s="67"/>
    </row>
    <row r="33" spans="2:17" s="17" customFormat="1" ht="45" customHeight="1" thickBot="1" x14ac:dyDescent="0.3">
      <c r="B33" s="224"/>
      <c r="C33" s="188" t="s">
        <v>269</v>
      </c>
      <c r="D33" s="237"/>
      <c r="E33" s="188" t="s">
        <v>266</v>
      </c>
      <c r="F33" s="189"/>
      <c r="G33" s="71"/>
      <c r="H33" s="71"/>
      <c r="I33" s="71"/>
      <c r="J33" s="71"/>
      <c r="K33" s="64"/>
      <c r="L33" s="64"/>
      <c r="M33" s="64"/>
      <c r="N33" s="64"/>
      <c r="O33" s="64"/>
      <c r="P33" s="218"/>
      <c r="Q33" s="67"/>
    </row>
    <row r="34" spans="2:17" s="17" customFormat="1" ht="21.75" thickBot="1" x14ac:dyDescent="0.3">
      <c r="B34" s="225"/>
      <c r="C34" s="190"/>
      <c r="D34" s="191"/>
      <c r="E34" s="192"/>
      <c r="F34" s="193"/>
      <c r="G34" s="69" t="str">
        <f>IF($D$32&lt;&gt;LISTE!$A$2,"-&gt; Veuillez saisir la hauteur pour que la recherche s'effectue.","-&gt; Veuillez saisir la famille pour que la recherche s'effectue.")</f>
        <v>-&gt; Veuillez saisir la hauteur pour que la recherche s'effectue.</v>
      </c>
      <c r="H34" s="71"/>
      <c r="I34" s="71"/>
      <c r="J34" s="71"/>
      <c r="K34" s="64"/>
      <c r="L34" s="64"/>
      <c r="N34" s="64"/>
      <c r="O34" s="64"/>
      <c r="P34" s="218"/>
      <c r="Q34" s="67"/>
    </row>
    <row r="35" spans="2:17" s="17" customFormat="1" ht="45" customHeight="1" thickBot="1" x14ac:dyDescent="0.3">
      <c r="B35" s="72"/>
      <c r="C35" s="68" t="s">
        <v>197</v>
      </c>
      <c r="D35" s="186"/>
      <c r="E35" s="186"/>
      <c r="F35" s="187"/>
      <c r="G35" s="69" t="str">
        <f>+$G$32</f>
        <v>-&gt; Cocher la case paramètre de recherches pour afficher la cellule de recherche, si souhaité</v>
      </c>
      <c r="H35" s="70"/>
      <c r="I35" s="70"/>
      <c r="J35" s="70"/>
      <c r="K35" s="70"/>
      <c r="L35" s="70"/>
      <c r="M35" s="70"/>
      <c r="N35" s="64"/>
      <c r="O35" s="64"/>
      <c r="P35" s="218"/>
      <c r="Q35" s="67"/>
    </row>
    <row r="36" spans="2:17" s="17" customFormat="1" ht="45" customHeight="1" thickBot="1" x14ac:dyDescent="0.3">
      <c r="B36" s="72"/>
      <c r="C36" s="68" t="s">
        <v>341</v>
      </c>
      <c r="D36" s="196"/>
      <c r="E36" s="196"/>
      <c r="F36" s="197"/>
      <c r="G36" s="69" t="str">
        <f t="shared" ref="G36:G38" si="0">+$G$32</f>
        <v>-&gt; Cocher la case paramètre de recherches pour afficher la cellule de recherche, si souhaité</v>
      </c>
      <c r="H36" s="70"/>
      <c r="I36" s="70"/>
      <c r="J36" s="70"/>
      <c r="K36" s="70"/>
      <c r="L36" s="70"/>
      <c r="M36" s="70"/>
      <c r="N36" s="64"/>
      <c r="O36" s="64"/>
      <c r="P36" s="218"/>
      <c r="Q36" s="67"/>
    </row>
    <row r="37" spans="2:17" s="17" customFormat="1" ht="60.75" thickBot="1" x14ac:dyDescent="0.3">
      <c r="B37" s="72"/>
      <c r="C37" s="68" t="s">
        <v>342</v>
      </c>
      <c r="D37" s="196"/>
      <c r="E37" s="196"/>
      <c r="F37" s="197"/>
      <c r="G37" s="69" t="str">
        <f t="shared" si="0"/>
        <v>-&gt; Cocher la case paramètre de recherches pour afficher la cellule de recherche, si souhaité</v>
      </c>
      <c r="H37" s="70"/>
      <c r="I37" s="70"/>
      <c r="J37" s="70"/>
      <c r="K37" s="70"/>
      <c r="L37" s="70"/>
      <c r="M37" s="70"/>
      <c r="N37" s="64"/>
      <c r="O37" s="64"/>
      <c r="P37" s="218"/>
      <c r="Q37" s="67"/>
    </row>
    <row r="38" spans="2:17" s="17" customFormat="1" ht="45" customHeight="1" thickBot="1" x14ac:dyDescent="0.3">
      <c r="B38" s="72"/>
      <c r="C38" s="68" t="s">
        <v>207</v>
      </c>
      <c r="D38" s="196"/>
      <c r="E38" s="196"/>
      <c r="F38" s="197"/>
      <c r="G38" s="69" t="str">
        <f t="shared" si="0"/>
        <v>-&gt; Cocher la case paramètre de recherches pour afficher la cellule de recherche, si souhaité</v>
      </c>
      <c r="H38" s="70"/>
      <c r="I38" s="70"/>
      <c r="J38" s="70"/>
      <c r="K38" s="70"/>
      <c r="L38" s="70"/>
      <c r="M38" s="70"/>
      <c r="N38" s="64"/>
      <c r="O38" s="64"/>
      <c r="P38" s="218"/>
      <c r="Q38" s="67"/>
    </row>
    <row r="39" spans="2:17" ht="13.5" customHeight="1" thickBot="1" x14ac:dyDescent="0.3">
      <c r="E39" s="1"/>
      <c r="F39" s="1"/>
      <c r="G39" s="1"/>
      <c r="H39" s="1"/>
      <c r="I39" s="1"/>
      <c r="J39" s="1"/>
      <c r="K39" s="1"/>
      <c r="L39" s="1"/>
      <c r="M39" s="1"/>
      <c r="P39" s="218"/>
      <c r="Q39" s="73"/>
    </row>
    <row r="40" spans="2:17" ht="13.5" customHeight="1" thickBot="1" x14ac:dyDescent="0.3">
      <c r="B40" s="194" t="s">
        <v>324</v>
      </c>
      <c r="C40" s="194"/>
      <c r="D40" s="194"/>
      <c r="E40" s="222" t="s">
        <v>328</v>
      </c>
      <c r="F40" s="222"/>
      <c r="G40" s="1"/>
      <c r="H40" s="1"/>
      <c r="I40" s="1"/>
      <c r="J40" s="1"/>
      <c r="K40" s="1"/>
      <c r="L40" s="1"/>
      <c r="M40" s="1"/>
      <c r="P40" s="218"/>
      <c r="Q40" s="73"/>
    </row>
    <row r="41" spans="2:17" ht="13.5" customHeight="1" thickBot="1" x14ac:dyDescent="0.3">
      <c r="B41" s="194" t="s">
        <v>326</v>
      </c>
      <c r="C41" s="194"/>
      <c r="D41" s="194"/>
      <c r="E41" s="195" t="s">
        <v>352</v>
      </c>
      <c r="F41" s="195"/>
      <c r="G41" s="1"/>
      <c r="H41" s="1"/>
      <c r="I41" s="1"/>
      <c r="J41" s="1"/>
      <c r="K41" s="1"/>
      <c r="L41" s="1"/>
      <c r="M41" s="1"/>
      <c r="P41" s="218"/>
      <c r="Q41" s="73"/>
    </row>
    <row r="42" spans="2:17" ht="13.5" customHeight="1" thickBot="1" x14ac:dyDescent="0.3">
      <c r="E42" s="1"/>
      <c r="F42" s="1"/>
      <c r="G42" s="1"/>
      <c r="H42" s="1"/>
      <c r="I42" s="1"/>
      <c r="J42" s="1"/>
      <c r="K42" s="1"/>
      <c r="L42" s="1"/>
      <c r="M42" s="1"/>
      <c r="P42" s="218"/>
      <c r="Q42" s="73"/>
    </row>
    <row r="43" spans="2:17" ht="16.5" thickBot="1" x14ac:dyDescent="0.3">
      <c r="B43" s="172" t="s">
        <v>144</v>
      </c>
      <c r="C43" s="173"/>
      <c r="D43" s="173"/>
      <c r="E43" s="174"/>
      <c r="F43" s="74">
        <f ca="1">COUNTIF('PR-tampon'!B8:B488,"&gt;0")</f>
        <v>63</v>
      </c>
      <c r="G43" s="1"/>
      <c r="H43" s="1"/>
      <c r="I43" s="1"/>
      <c r="J43" s="1"/>
      <c r="K43" s="1"/>
      <c r="L43" s="1"/>
      <c r="P43" s="218"/>
    </row>
    <row r="44" spans="2:17" ht="13.5" customHeight="1" thickBot="1" x14ac:dyDescent="0.3">
      <c r="D44" s="1"/>
      <c r="E44" s="1"/>
      <c r="F44" s="1"/>
      <c r="G44" s="1"/>
      <c r="H44" s="1"/>
      <c r="I44" s="1"/>
      <c r="J44" s="1"/>
      <c r="K44" s="1"/>
      <c r="L44" s="1"/>
      <c r="P44" s="219"/>
    </row>
    <row r="45" spans="2:17" ht="15" customHeight="1" x14ac:dyDescent="0.25">
      <c r="B45" s="233"/>
      <c r="C45" s="207" t="s">
        <v>105</v>
      </c>
      <c r="D45" s="209"/>
      <c r="E45" s="209"/>
      <c r="F45" s="234"/>
      <c r="G45" s="198" t="s">
        <v>145</v>
      </c>
      <c r="H45" s="199"/>
      <c r="I45" s="199"/>
      <c r="J45" s="200"/>
      <c r="K45" s="207" t="s">
        <v>106</v>
      </c>
      <c r="L45" s="208"/>
      <c r="M45" s="209"/>
      <c r="N45" s="209"/>
      <c r="O45" s="209"/>
      <c r="P45" s="209"/>
    </row>
    <row r="46" spans="2:17" ht="15" customHeight="1" x14ac:dyDescent="0.25">
      <c r="B46" s="233"/>
      <c r="C46" s="210"/>
      <c r="D46" s="212"/>
      <c r="E46" s="212"/>
      <c r="F46" s="235"/>
      <c r="G46" s="201"/>
      <c r="H46" s="202"/>
      <c r="I46" s="202"/>
      <c r="J46" s="203"/>
      <c r="K46" s="210"/>
      <c r="L46" s="211"/>
      <c r="M46" s="212"/>
      <c r="N46" s="212"/>
      <c r="O46" s="212"/>
      <c r="P46" s="212"/>
    </row>
    <row r="47" spans="2:17" ht="15" customHeight="1" x14ac:dyDescent="0.25">
      <c r="B47" s="233"/>
      <c r="C47" s="210"/>
      <c r="D47" s="212"/>
      <c r="E47" s="212"/>
      <c r="F47" s="235"/>
      <c r="G47" s="201"/>
      <c r="H47" s="202"/>
      <c r="I47" s="202"/>
      <c r="J47" s="203"/>
      <c r="K47" s="210"/>
      <c r="L47" s="211"/>
      <c r="M47" s="212"/>
      <c r="N47" s="212"/>
      <c r="O47" s="212"/>
      <c r="P47" s="212"/>
    </row>
    <row r="48" spans="2:17" ht="15.75" customHeight="1" thickBot="1" x14ac:dyDescent="0.3">
      <c r="B48" s="233"/>
      <c r="C48" s="213"/>
      <c r="D48" s="215"/>
      <c r="E48" s="215"/>
      <c r="F48" s="236"/>
      <c r="G48" s="204"/>
      <c r="H48" s="205"/>
      <c r="I48" s="205"/>
      <c r="J48" s="206"/>
      <c r="K48" s="213"/>
      <c r="L48" s="214"/>
      <c r="M48" s="215"/>
      <c r="N48" s="215"/>
      <c r="O48" s="215"/>
      <c r="P48" s="215"/>
    </row>
    <row r="49" spans="1:16" ht="90.75" thickBot="1" x14ac:dyDescent="0.3">
      <c r="B49" s="76" t="s">
        <v>146</v>
      </c>
      <c r="C49" s="77" t="s">
        <v>328</v>
      </c>
      <c r="D49" s="77" t="s">
        <v>104</v>
      </c>
      <c r="E49" s="78" t="s">
        <v>325</v>
      </c>
      <c r="F49" s="78" t="s">
        <v>397</v>
      </c>
      <c r="G49" s="77" t="s">
        <v>329</v>
      </c>
      <c r="H49" s="77" t="s">
        <v>1</v>
      </c>
      <c r="I49" s="77" t="s">
        <v>147</v>
      </c>
      <c r="J49" s="78" t="s">
        <v>148</v>
      </c>
      <c r="K49" s="78" t="s">
        <v>255</v>
      </c>
      <c r="L49" s="78" t="s">
        <v>75</v>
      </c>
      <c r="M49" s="77" t="s">
        <v>256</v>
      </c>
      <c r="N49" s="77" t="s">
        <v>495</v>
      </c>
      <c r="O49" s="77" t="s">
        <v>257</v>
      </c>
      <c r="P49" s="77" t="s">
        <v>258</v>
      </c>
    </row>
    <row r="50" spans="1:16" ht="130.15" customHeight="1" x14ac:dyDescent="0.25">
      <c r="A50" s="3">
        <v>1</v>
      </c>
      <c r="B50" s="79">
        <f ca="1">IF('PR-tampon'!$E13="","",IF('PR-tampon'!$E13=0,"",IF(INDIRECT(NOM_FR&amp;ADDRESS('PR-tampon'!$E13,COLUMN(REFERENCEMENT_ISOLANT[[#Headers],[DATE REFERENCEMENT]])))=0,"",INDIRECT(NOM_FR&amp;ADDRESS('PR-tampon'!$E13,COLUMN(REFERENCEMENT_ISOLANT[[#Headers],[DATE REFERENCEMENT]]))))))</f>
        <v>45789</v>
      </c>
      <c r="C50" s="79" t="str">
        <f ca="1">IF('PR-tampon'!$E13="","",IF('PR-tampon'!$E13=0,"",IF(INDIRECT(NOM_FR&amp;ADDRESS('PR-tampon'!$E13,COLUMN(REFERENCEMENT_ISOLANT[[#Headers],[TYPE DE PROCEDE]])))=0,"",INDIRECT(NOM_FR&amp;ADDRESS('PR-tampon'!$E13,COLUMN(REFERENCEMENT_ISOLANT[[#Headers],[TYPE DE PROCEDE]]))))))</f>
        <v>Béton végétal</v>
      </c>
      <c r="D50" s="79" t="str">
        <f ca="1">IF('PR-tampon'!$E13="","",IF('PR-tampon'!$E13=0,"",IF(INDIRECT(NOM_FR&amp;ADDRESS('PR-tampon'!$E13,COLUMN(REFERENCEMENT_ISOLANT[[#Headers],[MATIERE]])))=0,"",INDIRECT(NOM_FR&amp;ADDRESS('PR-tampon'!$E13,COLUMN(REFERENCEMENT_ISOLANT[[#Headers],[MATIERE]]))))))</f>
        <v>Béton de chanvre</v>
      </c>
      <c r="E50" s="3" t="str">
        <f ca="1">IF('PR-tampon'!$E13="","",IF('PR-tampon'!$E13=0,"",IF(INDIRECT(NOM_FR&amp;ADDRESS('PR-tampon'!$E13,COLUMN(REFERENCEMENT_ISOLANT[[#Headers],[NOM COMMERCIAL DU PROCEDE]])))=0,"",INDIRECT(NOM_FR&amp;ADDRESS('PR-tampon'!$E13,COLUMN(REFERENCEMENT_ISOLANT[[#Headers],[NOM COMMERCIAL DU PROCEDE]]))))))</f>
        <v>Isolation en béton de chanvre (hors application de l'enduit extérieur sur l'isolant)</v>
      </c>
      <c r="F50" s="3" t="str">
        <f ca="1">IF('PR-tampon'!$E13="","",IF('PR-tampon'!$E13=0,"",IF(INDIRECT(NOM_FR&amp;ADDRESS('PR-tampon'!$E13,COLUMN(REFERENCEMENT_ISOLANT[[#Headers],[FABRICANT / TITULAIRE / DISTRIBUTEUR]])))=0,"",INDIRECT(NOM_FR&amp;ADDRESS('PR-tampon'!$E13,COLUMN(REFERENCEMENT_ISOLANT[[#Headers],[FABRICANT / TITULAIRE / DISTRIBUTEUR]]))))))</f>
        <v>-</v>
      </c>
      <c r="G50" s="3" t="str">
        <f ca="1">IF('PR-tampon'!$E13="","",IF('PR-tampon'!$E13=0,"",IF(INDIRECT(NOM_FR&amp;ADDRESS('PR-tampon'!$E13,COLUMN(REFERENCEMENT_ISOLANT[[#Headers],[TYPE DE DOCUMENT DE REFERENCE]])))=0,"",INDIRECT(NOM_FR&amp;ADDRESS('PR-tampon'!$E13,COLUMN(REFERENCEMENT_ISOLANT[[#Headers],[TYPE DE DOCUMENT DE REFERENCE]]))))))</f>
        <v>Règles professionnelles</v>
      </c>
      <c r="H50" s="3" t="str">
        <f ca="1">IF('PR-tampon'!$E13="","",IF('PR-tampon'!$E13=0,"",IF(INDIRECT(NOM_FR&amp;ADDRESS('PR-tampon'!$E13,COLUMN(REFERENCEMENT_ISOLANT[[#Headers],[REF]])))=0,"",INDIRECT(NOM_FR&amp;ADDRESS('PR-tampon'!$E13,COLUMN(REFERENCEMENT_ISOLANT[[#Headers],[REF]]))))))</f>
        <v>Exécution de parois verticales (murs, cloisons et doublages) en bétons de chanvre.</v>
      </c>
      <c r="I50" s="73" t="str">
        <f ca="1">IF('PR-tampon'!$E13="","",IF('PR-tampon'!$E13=0,"",IF(INDIRECT(NOM_FR&amp;ADDRESS('PR-tampon'!$E13,COLUMN(REFERENCEMENT_ISOLANT[[#Headers],[AVIS LIMITE AU / VALIDITE]])))=0,"",INDIRECT(NOM_FR&amp;ADDRESS('PR-tampon'!$E13,COLUMN(REFERENCEMENT_ISOLANT[[#Headers],[AVIS LIMITE AU / VALIDITE]]))))))</f>
        <v>-</v>
      </c>
      <c r="J50" s="3" t="str">
        <f ca="1">IF('PR-tampon'!$E13="","",IF('PR-tampon'!$E13=0,"",IF(INDIRECT(NOM_FR&amp;ADDRESS('PR-tampon'!$E13,COLUMN(REFERENCEMENT_ISOLANT[[#Headers],[TC/TNC
dans le domaine d''emploi visé]])))=0,"",INDIRECT(NOM_FR&amp;ADDRESS('PR-tampon'!$E13,COLUMN(REFERENCEMENT_ISOLANT[[#Headers],[TC/TNC
dans le domaine d''emploi visé]]))))))</f>
        <v>TC AVEC UN SUIVI DU RETOUR D'EXPERIENCE</v>
      </c>
      <c r="K50" s="102" t="str">
        <f ca="1">IF('PR-tampon'!$E13="","",IF('PR-tampon'!$E13=0,"",IF(INDIRECT(NOM_FR&amp;ADDRESS('PR-tampon'!$E13,COLUMN(REFERENCEMENT_ISOLANT[[#Headers],[SYNTHESE DES APPLICATIONS VISEES]])))=0,"",INDIRECT(NOM_FR&amp;ADDRESS('PR-tampon'!$E13,COLUMN(REFERENCEMENT_ISOLANT[[#Headers],[SYNTHESE DES APPLICATIONS VISEES]]))))))</f>
        <v xml:space="preserve"> - MUR EXTERIEUR : ISOLATION ENTRE MONTANTS DE MUR CONFORME AU NF DTU 31.2 AVEC PAREMENT EXTERIEUR VENTILE
 - FACADE :  ISOLATION ENTRE MONTANTS DE FACADE CONFORME AU NF DTU 31.4 AVEC PAREMENT EXTERIEUR VENTILE</v>
      </c>
      <c r="L50" s="75" t="str">
        <f ca="1">IF('PR-tampon'!$E13="","",IF('PR-tampon'!$E13=0,"",IF(INDIRECT(NOM_FR&amp;ADDRESS('PR-tampon'!$E13,COLUMN(REFERENCEMENT_ISOLANT[[#Headers],[CONCATENATION DES OBSERVATIONS]])))=0,"",INDIRECT(NOM_FR&amp;ADDRESS('PR-tampon'!$E13,COLUMN(REFERENCEMENT_ISOLANT[[#Headers],[CONCATENATION DES OBSERVATIONS]]))))))</f>
        <v xml:space="preserve"> - Façade à ossatures bois relevant du NF DTU 31.4 n'excédant pas une hauteur maximale de façade de 33m
 - Construction à ossatures bois relavant du NF DTU 31.2 n'excédant pas R+1+Combles 
 - La limite d'emploi donnée en locaux rafraichis est induite par celle donnée dans le référentiel du support.
 - La limite d'emploi donnée en hygrométrie des locaux moyenne est induite par celle donnée dans le référentiel du support.</v>
      </c>
      <c r="M50" s="3" t="str">
        <f ca="1">IF('PR-tampon'!$E13="","",IF('PR-tampon'!$E13=0,"",IF(INDIRECT(NOM_FR&amp;ADDRESS('PR-tampon'!$E13,COLUMN(REFERENCEMENT_ISOLANT[[#Headers],[Hygrométrie des locaux]])))=0,"",INDIRECT(NOM_FR&amp;ADDRESS('PR-tampon'!$E13,COLUMN(REFERENCEMENT_ISOLANT[[#Headers],[Hygrométrie des locaux]]))))))</f>
        <v>MOYENNE</v>
      </c>
      <c r="N50" s="3" t="str">
        <f ca="1">IF('PR-tampon'!$E13="","",IF('PR-tampon'!$E13=0,"",IF(INDIRECT(NOM_FR&amp;ADDRESS('PR-tampon'!$E13,COLUMN(REFERENCEMENT_ISOLANT[[#Headers],[classement locaux au sens 20.1 P3]])))=0,"",INDIRECT(NOM_FR&amp;ADDRESS('PR-tampon'!$E13,COLUMN(REFERENCEMENT_ISOLANT[[#Headers],[classement locaux au sens 20.1 P3]]))))))</f>
        <v>EB+ Locaux Privatifs</v>
      </c>
      <c r="O50" s="3" t="str">
        <f ca="1">IF('PR-tampon'!$E13="","",IF('PR-tampon'!$E13=0,"",IF(INDIRECT(NOM_FR&amp;ADDRESS('PR-tampon'!$E13,COLUMN(REFERENCEMENT_ISOLANT[[#Headers],[Climat max]])))=0,"",INDIRECT(NOM_FR&amp;ADDRESS('PR-tampon'!$E13,COLUMN(REFERENCEMENT_ISOLANT[[#Headers],[Climat max]]))))))</f>
        <v>PLAINE (Altitude ≤ 900m)
En zone très froide</v>
      </c>
      <c r="P50" s="3" t="str">
        <f ca="1">IF('PR-tampon'!$E13="","",IF('PR-tampon'!$E13=0,"",IF(INDIRECT(NOM_FR&amp;ADDRESS('PR-tampon'!$E13,COLUMN(REFERENCEMENT_ISOLANT[[#Headers],[Locaux climatisés ou raffraichis]])))=0,"",INDIRECT(NOM_FR&amp;ADDRESS('PR-tampon'!$E13,COLUMN(REFERENCEMENT_ISOLANT[[#Headers],[Locaux climatisés ou raffraichis]]))))))</f>
        <v>RAFRAICHIS</v>
      </c>
    </row>
    <row r="51" spans="1:16" ht="130.15" customHeight="1" x14ac:dyDescent="0.25">
      <c r="A51" s="3" t="e">
        <v>#VALUE!</v>
      </c>
      <c r="B51" s="79">
        <f ca="1">IF('PR-tampon'!$E14="","",IF('PR-tampon'!$E14=0,"",IF(INDIRECT(NOM_FR&amp;ADDRESS('PR-tampon'!$E14,COLUMN(REFERENCEMENT_ISOLANT[[#Headers],[DATE REFERENCEMENT]])))=0,"",INDIRECT(NOM_FR&amp;ADDRESS('PR-tampon'!$E14,COLUMN(REFERENCEMENT_ISOLANT[[#Headers],[DATE REFERENCEMENT]]))))))</f>
        <v>45789</v>
      </c>
      <c r="C51" s="79" t="str">
        <f ca="1">IF('PR-tampon'!$E14="","",IF('PR-tampon'!$E14=0,"",IF(INDIRECT(NOM_FR&amp;ADDRESS('PR-tampon'!$E14,COLUMN(REFERENCEMENT_ISOLANT[[#Headers],[TYPE DE PROCEDE]])))=0,"",INDIRECT(NOM_FR&amp;ADDRESS('PR-tampon'!$E14,COLUMN(REFERENCEMENT_ISOLANT[[#Headers],[TYPE DE PROCEDE]]))))))</f>
        <v>Béton végétal</v>
      </c>
      <c r="D51" s="79" t="str">
        <f ca="1">IF('PR-tampon'!$E14="","",IF('PR-tampon'!$E14=0,"",IF(INDIRECT(NOM_FR&amp;ADDRESS('PR-tampon'!$E14,COLUMN(REFERENCEMENT_ISOLANT[[#Headers],[MATIERE]])))=0,"",INDIRECT(NOM_FR&amp;ADDRESS('PR-tampon'!$E14,COLUMN(REFERENCEMENT_ISOLANT[[#Headers],[MATIERE]]))))))</f>
        <v>Béton de chanvre</v>
      </c>
      <c r="E51" s="3" t="str">
        <f ca="1">IF('PR-tampon'!$E14="","",IF('PR-tampon'!$E14=0,"",IF(INDIRECT(NOM_FR&amp;ADDRESS('PR-tampon'!$E14,COLUMN(REFERENCEMENT_ISOLANT[[#Headers],[NOM COMMERCIAL DU PROCEDE]])))=0,"",INDIRECT(NOM_FR&amp;ADDRESS('PR-tampon'!$E14,COLUMN(REFERENCEMENT_ISOLANT[[#Headers],[NOM COMMERCIAL DU PROCEDE]]))))))</f>
        <v>Isolation en béton de chanvre (hors application de l'enduit extérieur sur l'isolant)</v>
      </c>
      <c r="F51" s="3" t="str">
        <f ca="1">IF('PR-tampon'!$E14="","",IF('PR-tampon'!$E14=0,"",IF(INDIRECT(NOM_FR&amp;ADDRESS('PR-tampon'!$E14,COLUMN(REFERENCEMENT_ISOLANT[[#Headers],[FABRICANT / TITULAIRE / DISTRIBUTEUR]])))=0,"",INDIRECT(NOM_FR&amp;ADDRESS('PR-tampon'!$E14,COLUMN(REFERENCEMENT_ISOLANT[[#Headers],[FABRICANT / TITULAIRE / DISTRIBUTEUR]]))))))</f>
        <v>-</v>
      </c>
      <c r="G51" s="3" t="str">
        <f ca="1">IF('PR-tampon'!$E14="","",IF('PR-tampon'!$E14=0,"",IF(INDIRECT(NOM_FR&amp;ADDRESS('PR-tampon'!$E14,COLUMN(REFERENCEMENT_ISOLANT[[#Headers],[TYPE DE DOCUMENT DE REFERENCE]])))=0,"",INDIRECT(NOM_FR&amp;ADDRESS('PR-tampon'!$E14,COLUMN(REFERENCEMENT_ISOLANT[[#Headers],[TYPE DE DOCUMENT DE REFERENCE]]))))))</f>
        <v>Règles professionnelles</v>
      </c>
      <c r="H51" s="3" t="str">
        <f ca="1">IF('PR-tampon'!$E14="","",IF('PR-tampon'!$E14=0,"",IF(INDIRECT(NOM_FR&amp;ADDRESS('PR-tampon'!$E14,COLUMN(REFERENCEMENT_ISOLANT[[#Headers],[REF]])))=0,"",INDIRECT(NOM_FR&amp;ADDRESS('PR-tampon'!$E14,COLUMN(REFERENCEMENT_ISOLANT[[#Headers],[REF]]))))))</f>
        <v>Exécution de parois verticales (murs, cloisons et doublages) en bétons de chanvre.</v>
      </c>
      <c r="I51" s="73" t="str">
        <f ca="1">IF('PR-tampon'!$E14="","",IF('PR-tampon'!$E14=0,"",IF(INDIRECT(NOM_FR&amp;ADDRESS('PR-tampon'!$E14,COLUMN(REFERENCEMENT_ISOLANT[[#Headers],[AVIS LIMITE AU / VALIDITE]])))=0,"",INDIRECT(NOM_FR&amp;ADDRESS('PR-tampon'!$E14,COLUMN(REFERENCEMENT_ISOLANT[[#Headers],[AVIS LIMITE AU / VALIDITE]]))))))</f>
        <v>-</v>
      </c>
      <c r="J51" s="3" t="str">
        <f ca="1">IF('PR-tampon'!$E14="","",IF('PR-tampon'!$E14=0,"",IF(INDIRECT(NOM_FR&amp;ADDRESS('PR-tampon'!$E14,COLUMN(REFERENCEMENT_ISOLANT[[#Headers],[TC/TNC
dans le domaine d''emploi visé]])))=0,"",INDIRECT(NOM_FR&amp;ADDRESS('PR-tampon'!$E14,COLUMN(REFERENCEMENT_ISOLANT[[#Headers],[TC/TNC
dans le domaine d''emploi visé]]))))))</f>
        <v>TC AVEC UN SUIVI DU RETOUR D'EXPERIENCE</v>
      </c>
      <c r="K51" s="102" t="str">
        <f ca="1">IF('PR-tampon'!$E14="","",IF('PR-tampon'!$E14=0,"",IF(INDIRECT(NOM_FR&amp;ADDRESS('PR-tampon'!$E14,COLUMN(REFERENCEMENT_ISOLANT[[#Headers],[SYNTHESE DES APPLICATIONS VISEES]])))=0,"",INDIRECT(NOM_FR&amp;ADDRESS('PR-tampon'!$E14,COLUMN(REFERENCEMENT_ISOLANT[[#Headers],[SYNTHESE DES APPLICATIONS VISEES]]))))))</f>
        <v xml:space="preserve"> - DISTRIBUTION INTERIEURE : ISOLATION DE DISTRIBUTION INTERIEURE CONFORME AU NF DTU 31.2</v>
      </c>
      <c r="L51" s="75" t="str">
        <f ca="1">IF('PR-tampon'!$E14="","",IF('PR-tampon'!$E14=0,"",IF(INDIRECT(NOM_FR&amp;ADDRESS('PR-tampon'!$E14,COLUMN(REFERENCEMENT_ISOLANT[[#Headers],[CONCATENATION DES OBSERVATIONS]])))=0,"",INDIRECT(NOM_FR&amp;ADDRESS('PR-tampon'!$E14,COLUMN(REFERENCEMENT_ISOLANT[[#Headers],[CONCATENATION DES OBSERVATIONS]]))))))</f>
        <v xml:space="preserve"> - La limite d'emploi donnée en locaux rafraichis est induite par celle donnée dans le référentiel du support.
 - La limite d'emploi donnée en hygrométrie des locaux moyenne est induite par celle donnée dans le référentiel du support.</v>
      </c>
      <c r="M51" s="3" t="str">
        <f ca="1">IF('PR-tampon'!$E14="","",IF('PR-tampon'!$E14=0,"",IF(INDIRECT(NOM_FR&amp;ADDRESS('PR-tampon'!$E14,COLUMN(REFERENCEMENT_ISOLANT[[#Headers],[Hygrométrie des locaux]])))=0,"",INDIRECT(NOM_FR&amp;ADDRESS('PR-tampon'!$E14,COLUMN(REFERENCEMENT_ISOLANT[[#Headers],[Hygrométrie des locaux]]))))))</f>
        <v>MOYENNE</v>
      </c>
      <c r="N51" s="3" t="str">
        <f ca="1">IF('PR-tampon'!$E14="","",IF('PR-tampon'!$E14=0,"",IF(INDIRECT(NOM_FR&amp;ADDRESS('PR-tampon'!$E14,COLUMN(REFERENCEMENT_ISOLANT[[#Headers],[classement locaux au sens 20.1 P3]])))=0,"",INDIRECT(NOM_FR&amp;ADDRESS('PR-tampon'!$E14,COLUMN(REFERENCEMENT_ISOLANT[[#Headers],[classement locaux au sens 20.1 P3]]))))))</f>
        <v>EB+ Locaux Privatifs</v>
      </c>
      <c r="O51" s="3" t="str">
        <f ca="1">IF('PR-tampon'!$E14="","",IF('PR-tampon'!$E14=0,"",IF(INDIRECT(NOM_FR&amp;ADDRESS('PR-tampon'!$E14,COLUMN(REFERENCEMENT_ISOLANT[[#Headers],[Climat max]])))=0,"",INDIRECT(NOM_FR&amp;ADDRESS('PR-tampon'!$E14,COLUMN(REFERENCEMENT_ISOLANT[[#Headers],[Climat max]]))))))</f>
        <v>MONTAGNE
(Altitude ≥ 900m &amp; En zone très froide)</v>
      </c>
      <c r="P51" s="3" t="str">
        <f ca="1">IF('PR-tampon'!$E14="","",IF('PR-tampon'!$E14=0,"",IF(INDIRECT(NOM_FR&amp;ADDRESS('PR-tampon'!$E14,COLUMN(REFERENCEMENT_ISOLANT[[#Headers],[Locaux climatisés ou raffraichis]])))=0,"",INDIRECT(NOM_FR&amp;ADDRESS('PR-tampon'!$E14,COLUMN(REFERENCEMENT_ISOLANT[[#Headers],[Locaux climatisés ou raffraichis]]))))))</f>
        <v>RAFRAICHIS</v>
      </c>
    </row>
    <row r="52" spans="1:16" ht="130.15" customHeight="1" x14ac:dyDescent="0.25">
      <c r="A52" s="3" t="e">
        <v>#VALUE!</v>
      </c>
      <c r="B52" s="79">
        <f ca="1">IF('PR-tampon'!$E15="","",IF('PR-tampon'!$E15=0,"",IF(INDIRECT(NOM_FR&amp;ADDRESS('PR-tampon'!$E15,COLUMN(REFERENCEMENT_ISOLANT[[#Headers],[DATE REFERENCEMENT]])))=0,"",INDIRECT(NOM_FR&amp;ADDRESS('PR-tampon'!$E15,COLUMN(REFERENCEMENT_ISOLANT[[#Headers],[DATE REFERENCEMENT]]))))))</f>
        <v>45330</v>
      </c>
      <c r="C52" s="79" t="str">
        <f ca="1">IF('PR-tampon'!$E15="","",IF('PR-tampon'!$E15=0,"",IF(INDIRECT(NOM_FR&amp;ADDRESS('PR-tampon'!$E15,COLUMN(REFERENCEMENT_ISOLANT[[#Headers],[TYPE DE PROCEDE]])))=0,"",INDIRECT(NOM_FR&amp;ADDRESS('PR-tampon'!$E15,COLUMN(REFERENCEMENT_ISOLANT[[#Headers],[TYPE DE PROCEDE]]))))))</f>
        <v>Béton végétal</v>
      </c>
      <c r="D52" s="79" t="str">
        <f ca="1">IF('PR-tampon'!$E15="","",IF('PR-tampon'!$E15=0,"",IF(INDIRECT(NOM_FR&amp;ADDRESS('PR-tampon'!$E15,COLUMN(REFERENCEMENT_ISOLANT[[#Headers],[MATIERE]])))=0,"",INDIRECT(NOM_FR&amp;ADDRESS('PR-tampon'!$E15,COLUMN(REFERENCEMENT_ISOLANT[[#Headers],[MATIERE]]))))))</f>
        <v>Terre + Chanvre</v>
      </c>
      <c r="E52" s="3" t="str">
        <f ca="1">IF('PR-tampon'!$E15="","",IF('PR-tampon'!$E15=0,"",IF(INDIRECT(NOM_FR&amp;ADDRESS('PR-tampon'!$E15,COLUMN(REFERENCEMENT_ISOLANT[[#Headers],[NOM COMMERCIAL DU PROCEDE]])))=0,"",INDIRECT(NOM_FR&amp;ADDRESS('PR-tampon'!$E15,COLUMN(REFERENCEMENT_ISOLANT[[#Headers],[NOM COMMERCIAL DU PROCEDE]]))))))</f>
        <v xml:space="preserve">TERLIAN MUR PREFA BOIS </v>
      </c>
      <c r="F52" s="3" t="str">
        <f ca="1">IF('PR-tampon'!$E15="","",IF('PR-tampon'!$E15=0,"",IF(INDIRECT(NOM_FR&amp;ADDRESS('PR-tampon'!$E15,COLUMN(REFERENCEMENT_ISOLANT[[#Headers],[FABRICANT / TITULAIRE / DISTRIBUTEUR]])))=0,"",INDIRECT(NOM_FR&amp;ADDRESS('PR-tampon'!$E15,COLUMN(REFERENCEMENT_ISOLANT[[#Headers],[FABRICANT / TITULAIRE / DISTRIBUTEUR]]))))))</f>
        <v>POINT P SAS</v>
      </c>
      <c r="G52" s="3" t="str">
        <f ca="1">IF('PR-tampon'!$E15="","",IF('PR-tampon'!$E15=0,"",IF(INDIRECT(NOM_FR&amp;ADDRESS('PR-tampon'!$E15,COLUMN(REFERENCEMENT_ISOLANT[[#Headers],[TYPE DE DOCUMENT DE REFERENCE]])))=0,"",INDIRECT(NOM_FR&amp;ADDRESS('PR-tampon'!$E15,COLUMN(REFERENCEMENT_ISOLANT[[#Headers],[TYPE DE DOCUMENT DE REFERENCE]]))))))</f>
        <v>Appréciation Technique d'Expérimentation (ATEx cas a)</v>
      </c>
      <c r="H52" s="3" t="str">
        <f ca="1">IF('PR-tampon'!$E15="","",IF('PR-tampon'!$E15=0,"",IF(INDIRECT(NOM_FR&amp;ADDRESS('PR-tampon'!$E15,COLUMN(REFERENCEMENT_ISOLANT[[#Headers],[REF]])))=0,"",INDIRECT(NOM_FR&amp;ADDRESS('PR-tampon'!$E15,COLUMN(REFERENCEMENT_ISOLANT[[#Headers],[REF]]))))))</f>
        <v>3277_v1</v>
      </c>
      <c r="I52" s="73">
        <f ca="1">IF('PR-tampon'!$E15="","",IF('PR-tampon'!$E15=0,"",IF(INDIRECT(NOM_FR&amp;ADDRESS('PR-tampon'!$E15,COLUMN(REFERENCEMENT_ISOLANT[[#Headers],[AVIS LIMITE AU / VALIDITE]])))=0,"",INDIRECT(NOM_FR&amp;ADDRESS('PR-tampon'!$E15,COLUMN(REFERENCEMENT_ISOLANT[[#Headers],[AVIS LIMITE AU / VALIDITE]]))))))</f>
        <v>46022</v>
      </c>
      <c r="J52" s="3" t="str">
        <f ca="1">IF('PR-tampon'!$E15="","",IF('PR-tampon'!$E15=0,"",IF(INDIRECT(NOM_FR&amp;ADDRESS('PR-tampon'!$E15,COLUMN(REFERENCEMENT_ISOLANT[[#Headers],[TC/TNC
dans le domaine d''emploi visé]])))=0,"",INDIRECT(NOM_FR&amp;ADDRESS('PR-tampon'!$E15,COLUMN(REFERENCEMENT_ISOLANT[[#Headers],[TC/TNC
dans le domaine d''emploi visé]]))))))</f>
        <v>TC</v>
      </c>
      <c r="K52" s="102" t="str">
        <f ca="1">IF('PR-tampon'!$E15="","",IF('PR-tampon'!$E15=0,"",IF(INDIRECT(NOM_FR&amp;ADDRESS('PR-tampon'!$E15,COLUMN(REFERENCEMENT_ISOLANT[[#Headers],[SYNTHESE DES APPLICATIONS VISEES]])))=0,"",INDIRECT(NOM_FR&amp;ADDRESS('PR-tampon'!$E15,COLUMN(REFERENCEMENT_ISOLANT[[#Headers],[SYNTHESE DES APPLICATIONS VISEES]]))))))</f>
        <v xml:space="preserve"> - MUR EXTERIEUR : ISOLATION ENTRE MONTANTS DE MUR CONFORME AU NF DTU 31.2 AVEC PAREMENT EXTERIEUR ENDUIT DE TYPE ETICS
 - FACADE :  ISOLATION ENTRE MONTANTS DE FACADE CONFORME AU NF DTU 31.4 AVEC PAREMENT EXTERIEUR ENDUIT DE TYPE ETICS</v>
      </c>
      <c r="L52" s="75" t="str">
        <f ca="1">IF('PR-tampon'!$E15="","",IF('PR-tampon'!$E15=0,"",IF(INDIRECT(NOM_FR&amp;ADDRESS('PR-tampon'!$E15,COLUMN(REFERENCEMENT_ISOLANT[[#Headers],[CONCATENATION DES OBSERVATIONS]])))=0,"",INDIRECT(NOM_FR&amp;ADDRESS('PR-tampon'!$E15,COLUMN(REFERENCEMENT_ISOLANT[[#Headers],[CONCATENATION DES OBSERVATIONS]]))))))</f>
        <v xml:space="preserve"> - Le mélange ainsi que la mise en œuvre du remplissage sont réalisés hors site selon une formulation prédéfinie, exclusivement à partir d’un lot de terre préalablement qualifié par BULBAT, avec le liant et les fibres végétales visés.
 - Façade à ossature bois non porteuse (FOB) filante appuyée en pied uniquement, relevant du NF DTU 31.4 et n’excédant pas R+1</v>
      </c>
      <c r="M52" s="3" t="str">
        <f ca="1">IF('PR-tampon'!$E15="","",IF('PR-tampon'!$E15=0,"",IF(INDIRECT(NOM_FR&amp;ADDRESS('PR-tampon'!$E15,COLUMN(REFERENCEMENT_ISOLANT[[#Headers],[Hygrométrie des locaux]])))=0,"",INDIRECT(NOM_FR&amp;ADDRESS('PR-tampon'!$E15,COLUMN(REFERENCEMENT_ISOLANT[[#Headers],[Hygrométrie des locaux]]))))))</f>
        <v>MOYENNE</v>
      </c>
      <c r="N52" s="3" t="str">
        <f ca="1">IF('PR-tampon'!$E15="","",IF('PR-tampon'!$E15=0,"",IF(INDIRECT(NOM_FR&amp;ADDRESS('PR-tampon'!$E15,COLUMN(REFERENCEMENT_ISOLANT[[#Headers],[classement locaux au sens 20.1 P3]])))=0,"",INDIRECT(NOM_FR&amp;ADDRESS('PR-tampon'!$E15,COLUMN(REFERENCEMENT_ISOLANT[[#Headers],[classement locaux au sens 20.1 P3]]))))))</f>
        <v>EB+ Locaux Privatifs</v>
      </c>
      <c r="O52" s="3" t="str">
        <f ca="1">IF('PR-tampon'!$E15="","",IF('PR-tampon'!$E15=0,"",IF(INDIRECT(NOM_FR&amp;ADDRESS('PR-tampon'!$E15,COLUMN(REFERENCEMENT_ISOLANT[[#Headers],[Climat max]])))=0,"",INDIRECT(NOM_FR&amp;ADDRESS('PR-tampon'!$E15,COLUMN(REFERENCEMENT_ISOLANT[[#Headers],[Climat max]]))))))</f>
        <v>MONTAGNE
(Altitude ≥ 900m &amp; En zone très froide)</v>
      </c>
      <c r="P52" s="3" t="str">
        <f ca="1">IF('PR-tampon'!$E15="","",IF('PR-tampon'!$E15=0,"",IF(INDIRECT(NOM_FR&amp;ADDRESS('PR-tampon'!$E15,COLUMN(REFERENCEMENT_ISOLANT[[#Headers],[Locaux climatisés ou raffraichis]])))=0,"",INDIRECT(NOM_FR&amp;ADDRESS('PR-tampon'!$E15,COLUMN(REFERENCEMENT_ISOLANT[[#Headers],[Locaux climatisés ou raffraichis]]))))))</f>
        <v>RAFRAICHIS</v>
      </c>
    </row>
    <row r="53" spans="1:16" ht="130.15" customHeight="1" x14ac:dyDescent="0.25">
      <c r="A53" s="3" t="e">
        <v>#VALUE!</v>
      </c>
      <c r="B53" s="79">
        <f ca="1">IF('PR-tampon'!$E16="","",IF('PR-tampon'!$E16=0,"",IF(INDIRECT(NOM_FR&amp;ADDRESS('PR-tampon'!$E16,COLUMN(REFERENCEMENT_ISOLANT[[#Headers],[DATE REFERENCEMENT]])))=0,"",INDIRECT(NOM_FR&amp;ADDRESS('PR-tampon'!$E16,COLUMN(REFERENCEMENT_ISOLANT[[#Headers],[DATE REFERENCEMENT]]))))))</f>
        <v>45218</v>
      </c>
      <c r="C53" s="79" t="str">
        <f ca="1">IF('PR-tampon'!$E16="","",IF('PR-tampon'!$E16=0,"",IF(INDIRECT(NOM_FR&amp;ADDRESS('PR-tampon'!$E16,COLUMN(REFERENCEMENT_ISOLANT[[#Headers],[TYPE DE PROCEDE]])))=0,"",INDIRECT(NOM_FR&amp;ADDRESS('PR-tampon'!$E16,COLUMN(REFERENCEMENT_ISOLANT[[#Headers],[TYPE DE PROCEDE]]))))))</f>
        <v>Béton végétal</v>
      </c>
      <c r="D53" s="79" t="str">
        <f ca="1">IF('PR-tampon'!$E16="","",IF('PR-tampon'!$E16=0,"",IF(INDIRECT(NOM_FR&amp;ADDRESS('PR-tampon'!$E16,COLUMN(REFERENCEMENT_ISOLANT[[#Headers],[MATIERE]])))=0,"",INDIRECT(NOM_FR&amp;ADDRESS('PR-tampon'!$E16,COLUMN(REFERENCEMENT_ISOLANT[[#Headers],[MATIERE]]))))))</f>
        <v>Terre + Chanvre</v>
      </c>
      <c r="E53" s="3" t="str">
        <f ca="1">IF('PR-tampon'!$E16="","",IF('PR-tampon'!$E16=0,"",IF(INDIRECT(NOM_FR&amp;ADDRESS('PR-tampon'!$E16,COLUMN(REFERENCEMENT_ISOLANT[[#Headers],[NOM COMMERCIAL DU PROCEDE]])))=0,"",INDIRECT(NOM_FR&amp;ADDRESS('PR-tampon'!$E16,COLUMN(REFERENCEMENT_ISOLANT[[#Headers],[NOM COMMERCIAL DU PROCEDE]]))))))</f>
        <v>TERLIAN MUR CONFORT 4S et 4S+</v>
      </c>
      <c r="F53" s="3" t="str">
        <f ca="1">IF('PR-tampon'!$E16="","",IF('PR-tampon'!$E16=0,"",IF(INDIRECT(NOM_FR&amp;ADDRESS('PR-tampon'!$E16,COLUMN(REFERENCEMENT_ISOLANT[[#Headers],[FABRICANT / TITULAIRE / DISTRIBUTEUR]])))=0,"",INDIRECT(NOM_FR&amp;ADDRESS('PR-tampon'!$E16,COLUMN(REFERENCEMENT_ISOLANT[[#Headers],[FABRICANT / TITULAIRE / DISTRIBUTEUR]]))))))</f>
        <v>POINT P SAS</v>
      </c>
      <c r="G53" s="3" t="str">
        <f ca="1">IF('PR-tampon'!$E16="","",IF('PR-tampon'!$E16=0,"",IF(INDIRECT(NOM_FR&amp;ADDRESS('PR-tampon'!$E16,COLUMN(REFERENCEMENT_ISOLANT[[#Headers],[TYPE DE DOCUMENT DE REFERENCE]])))=0,"",INDIRECT(NOM_FR&amp;ADDRESS('PR-tampon'!$E16,COLUMN(REFERENCEMENT_ISOLANT[[#Headers],[TYPE DE DOCUMENT DE REFERENCE]]))))))</f>
        <v>Appréciation Technique d'Expérimentation (ATEx cas a)</v>
      </c>
      <c r="H53" s="3" t="str">
        <f ca="1">IF('PR-tampon'!$E16="","",IF('PR-tampon'!$E16=0,"",IF(INDIRECT(NOM_FR&amp;ADDRESS('PR-tampon'!$E16,COLUMN(REFERENCEMENT_ISOLANT[[#Headers],[REF]])))=0,"",INDIRECT(NOM_FR&amp;ADDRESS('PR-tampon'!$E16,COLUMN(REFERENCEMENT_ISOLANT[[#Headers],[REF]]))))))</f>
        <v>3221_v1</v>
      </c>
      <c r="I53" s="73">
        <f ca="1">IF('PR-tampon'!$E16="","",IF('PR-tampon'!$E16=0,"",IF(INDIRECT(NOM_FR&amp;ADDRESS('PR-tampon'!$E16,COLUMN(REFERENCEMENT_ISOLANT[[#Headers],[AVIS LIMITE AU / VALIDITE]])))=0,"",INDIRECT(NOM_FR&amp;ADDRESS('PR-tampon'!$E16,COLUMN(REFERENCEMENT_ISOLANT[[#Headers],[AVIS LIMITE AU / VALIDITE]]))))))</f>
        <v>45869</v>
      </c>
      <c r="J53" s="3" t="str">
        <f ca="1">IF('PR-tampon'!$E16="","",IF('PR-tampon'!$E16=0,"",IF(INDIRECT(NOM_FR&amp;ADDRESS('PR-tampon'!$E16,COLUMN(REFERENCEMENT_ISOLANT[[#Headers],[TC/TNC
dans le domaine d''emploi visé]])))=0,"",INDIRECT(NOM_FR&amp;ADDRESS('PR-tampon'!$E16,COLUMN(REFERENCEMENT_ISOLANT[[#Headers],[TC/TNC
dans le domaine d''emploi visé]]))))))</f>
        <v>TC</v>
      </c>
      <c r="K53" s="102" t="str">
        <f ca="1">IF('PR-tampon'!$E16="","",IF('PR-tampon'!$E16=0,"",IF(INDIRECT(NOM_FR&amp;ADDRESS('PR-tampon'!$E16,COLUMN(REFERENCEMENT_ISOLANT[[#Headers],[SYNTHESE DES APPLICATIONS VISEES]])))=0,"",INDIRECT(NOM_FR&amp;ADDRESS('PR-tampon'!$E16,COLUMN(REFERENCEMENT_ISOLANT[[#Headers],[SYNTHESE DES APPLICATIONS VISEES]]))))))</f>
        <v xml:space="preserve"> - MUR EXTERIEUR : ISOLATION ENTRE MONTANTS DE MUR CONFORME AU NF DTU 31.2 AVEC PAREMENT EXTERIEUR VENTILE
 - MUR EXTERIEUR : ISOLATION ENTRE MONTANTS DE MUR CONFORME AU NF DTU 31.2 AVEC PAREMENT EXTERIEUR ENDUIT DE TYPE ETICS
 - FACADE :  ISOLATION ENTRE MONTANTS DE FACADE CONFORME AU NF DTU 31.4 AVEC PAREMENT EXTERIEUR VENTILE
 - FACADE :  ISOLATION ENTRE MONTANTS DE FACADE CONFORME AU NF DTU 31.4 AVEC PAREMENT EXTERIEUR ENDUIT DE TYPE ETICS</v>
      </c>
      <c r="L53" s="75" t="str">
        <f ca="1">IF('PR-tampon'!$E16="","",IF('PR-tampon'!$E16=0,"",IF(INDIRECT(NOM_FR&amp;ADDRESS('PR-tampon'!$E16,COLUMN(REFERENCEMENT_ISOLANT[[#Headers],[CONCATENATION DES OBSERVATIONS]])))=0,"",INDIRECT(NOM_FR&amp;ADDRESS('PR-tampon'!$E16,COLUMN(REFERENCEMENT_ISOLANT[[#Headers],[CONCATENATION DES OBSERVATIONS]]))))))</f>
        <v xml:space="preserve"> - Le mélange (au godet malaxeur) ainsi que la projection sont réalisés sur site selon une formulation prédéfinie, exclusivement à partir d’un lot de terre préalablement qualifié par POINT P, avec le liant et les fibres végétales visés. 
 - Façade à ossature bois non porteuse (FOB) filante appuyée en pied uniquement, relevant du NF DTU 31.4 et n’excédant pas R+1</v>
      </c>
      <c r="M53" s="3" t="str">
        <f ca="1">IF('PR-tampon'!$E16="","",IF('PR-tampon'!$E16=0,"",IF(INDIRECT(NOM_FR&amp;ADDRESS('PR-tampon'!$E16,COLUMN(REFERENCEMENT_ISOLANT[[#Headers],[Hygrométrie des locaux]])))=0,"",INDIRECT(NOM_FR&amp;ADDRESS('PR-tampon'!$E16,COLUMN(REFERENCEMENT_ISOLANT[[#Headers],[Hygrométrie des locaux]]))))))</f>
        <v>MOYENNE</v>
      </c>
      <c r="N53" s="3" t="str">
        <f ca="1">IF('PR-tampon'!$E16="","",IF('PR-tampon'!$E16=0,"",IF(INDIRECT(NOM_FR&amp;ADDRESS('PR-tampon'!$E16,COLUMN(REFERENCEMENT_ISOLANT[[#Headers],[classement locaux au sens 20.1 P3]])))=0,"",INDIRECT(NOM_FR&amp;ADDRESS('PR-tampon'!$E16,COLUMN(REFERENCEMENT_ISOLANT[[#Headers],[classement locaux au sens 20.1 P3]]))))))</f>
        <v>EB+ Locaux Privatifs</v>
      </c>
      <c r="O53" s="3" t="str">
        <f ca="1">IF('PR-tampon'!$E16="","",IF('PR-tampon'!$E16=0,"",IF(INDIRECT(NOM_FR&amp;ADDRESS('PR-tampon'!$E16,COLUMN(REFERENCEMENT_ISOLANT[[#Headers],[Climat max]])))=0,"",INDIRECT(NOM_FR&amp;ADDRESS('PR-tampon'!$E16,COLUMN(REFERENCEMENT_ISOLANT[[#Headers],[Climat max]]))))))</f>
        <v>MONTAGNE
(Altitude ≥ 900m &amp; En zone très froide)</v>
      </c>
      <c r="P53" s="3" t="str">
        <f ca="1">IF('PR-tampon'!$E16="","",IF('PR-tampon'!$E16=0,"",IF(INDIRECT(NOM_FR&amp;ADDRESS('PR-tampon'!$E16,COLUMN(REFERENCEMENT_ISOLANT[[#Headers],[Locaux climatisés ou raffraichis]])))=0,"",INDIRECT(NOM_FR&amp;ADDRESS('PR-tampon'!$E16,COLUMN(REFERENCEMENT_ISOLANT[[#Headers],[Locaux climatisés ou raffraichis]]))))))</f>
        <v>RAFRAICHIS</v>
      </c>
    </row>
    <row r="54" spans="1:16" ht="130.15" customHeight="1" x14ac:dyDescent="0.25">
      <c r="A54" s="3" t="e">
        <v>#VALUE!</v>
      </c>
      <c r="B54" s="79">
        <f ca="1">IF('PR-tampon'!$E17="","",IF('PR-tampon'!$E17=0,"",IF(INDIRECT(NOM_FR&amp;ADDRESS('PR-tampon'!$E17,COLUMN(REFERENCEMENT_ISOLANT[[#Headers],[DATE REFERENCEMENT]])))=0,"",INDIRECT(NOM_FR&amp;ADDRESS('PR-tampon'!$E17,COLUMN(REFERENCEMENT_ISOLANT[[#Headers],[DATE REFERENCEMENT]]))))))</f>
        <v>45085</v>
      </c>
      <c r="C54" s="79" t="str">
        <f ca="1">IF('PR-tampon'!$E17="","",IF('PR-tampon'!$E17=0,"",IF(INDIRECT(NOM_FR&amp;ADDRESS('PR-tampon'!$E17,COLUMN(REFERENCEMENT_ISOLANT[[#Headers],[TYPE DE PROCEDE]])))=0,"",INDIRECT(NOM_FR&amp;ADDRESS('PR-tampon'!$E17,COLUMN(REFERENCEMENT_ISOLANT[[#Headers],[TYPE DE PROCEDE]]))))))</f>
        <v>Botte</v>
      </c>
      <c r="D54" s="79" t="str">
        <f ca="1">IF('PR-tampon'!$E17="","",IF('PR-tampon'!$E17=0,"",IF(INDIRECT(NOM_FR&amp;ADDRESS('PR-tampon'!$E17,COLUMN(REFERENCEMENT_ISOLANT[[#Headers],[MATIERE]])))=0,"",INDIRECT(NOM_FR&amp;ADDRESS('PR-tampon'!$E17,COLUMN(REFERENCEMENT_ISOLANT[[#Headers],[MATIERE]]))))))</f>
        <v>Botte de paille</v>
      </c>
      <c r="E54" s="3" t="str">
        <f ca="1">IF('PR-tampon'!$E17="","",IF('PR-tampon'!$E17=0,"",IF(INDIRECT(NOM_FR&amp;ADDRESS('PR-tampon'!$E17,COLUMN(REFERENCEMENT_ISOLANT[[#Headers],[NOM COMMERCIAL DU PROCEDE]])))=0,"",INDIRECT(NOM_FR&amp;ADDRESS('PR-tampon'!$E17,COLUMN(REFERENCEMENT_ISOLANT[[#Headers],[NOM COMMERCIAL DU PROCEDE]]))))))</f>
        <v>Isolation en botte de paille  (hors application de l'enduit extérieur sur l'isolant)</v>
      </c>
      <c r="F54" s="3" t="str">
        <f ca="1">IF('PR-tampon'!$E17="","",IF('PR-tampon'!$E17=0,"",IF(INDIRECT(NOM_FR&amp;ADDRESS('PR-tampon'!$E17,COLUMN(REFERENCEMENT_ISOLANT[[#Headers],[FABRICANT / TITULAIRE / DISTRIBUTEUR]])))=0,"",INDIRECT(NOM_FR&amp;ADDRESS('PR-tampon'!$E17,COLUMN(REFERENCEMENT_ISOLANT[[#Headers],[FABRICANT / TITULAIRE / DISTRIBUTEUR]]))))))</f>
        <v>-</v>
      </c>
      <c r="G54" s="3" t="str">
        <f ca="1">IF('PR-tampon'!$E17="","",IF('PR-tampon'!$E17=0,"",IF(INDIRECT(NOM_FR&amp;ADDRESS('PR-tampon'!$E17,COLUMN(REFERENCEMENT_ISOLANT[[#Headers],[TYPE DE DOCUMENT DE REFERENCE]])))=0,"",INDIRECT(NOM_FR&amp;ADDRESS('PR-tampon'!$E17,COLUMN(REFERENCEMENT_ISOLANT[[#Headers],[TYPE DE DOCUMENT DE REFERENCE]]))))))</f>
        <v>Règles professionnelles</v>
      </c>
      <c r="H54" s="3" t="str">
        <f ca="1">IF('PR-tampon'!$E17="","",IF('PR-tampon'!$E17=0,"",IF(INDIRECT(NOM_FR&amp;ADDRESS('PR-tampon'!$E17,COLUMN(REFERENCEMENT_ISOLANT[[#Headers],[REF]])))=0,"",INDIRECT(NOM_FR&amp;ADDRESS('PR-tampon'!$E17,COLUMN(REFERENCEMENT_ISOLANT[[#Headers],[REF]]))))))</f>
        <v>Construction en paille, remplissage isolant et support d'enduit</v>
      </c>
      <c r="I54" s="73" t="str">
        <f ca="1">IF('PR-tampon'!$E17="","",IF('PR-tampon'!$E17=0,"",IF(INDIRECT(NOM_FR&amp;ADDRESS('PR-tampon'!$E17,COLUMN(REFERENCEMENT_ISOLANT[[#Headers],[AVIS LIMITE AU / VALIDITE]])))=0,"",INDIRECT(NOM_FR&amp;ADDRESS('PR-tampon'!$E17,COLUMN(REFERENCEMENT_ISOLANT[[#Headers],[AVIS LIMITE AU / VALIDITE]]))))))</f>
        <v>-</v>
      </c>
      <c r="J54" s="3" t="str">
        <f ca="1">IF('PR-tampon'!$E17="","",IF('PR-tampon'!$E17=0,"",IF(INDIRECT(NOM_FR&amp;ADDRESS('PR-tampon'!$E17,COLUMN(REFERENCEMENT_ISOLANT[[#Headers],[TC/TNC
dans le domaine d''emploi visé]])))=0,"",INDIRECT(NOM_FR&amp;ADDRESS('PR-tampon'!$E17,COLUMN(REFERENCEMENT_ISOLANT[[#Headers],[TC/TNC
dans le domaine d''emploi visé]]))))))</f>
        <v>TC</v>
      </c>
      <c r="K54" s="102" t="str">
        <f ca="1">IF('PR-tampon'!$E17="","",IF('PR-tampon'!$E17=0,"",IF(INDIRECT(NOM_FR&amp;ADDRESS('PR-tampon'!$E17,COLUMN(REFERENCEMENT_ISOLANT[[#Headers],[SYNTHESE DES APPLICATIONS VISEES]])))=0,"",INDIRECT(NOM_FR&amp;ADDRESS('PR-tampon'!$E17,COLUMN(REFERENCEMENT_ISOLANT[[#Headers],[SYNTHESE DES APPLICATIONS VISEES]]))))))</f>
        <v xml:space="preserve"> - MUR EXTERIEUR : ISOLATION ENTRE MONTANTS DE MUR CONFORME AU NF DTU 31.2 AVEC PAREMENT EXTERIEUR VENTILE
 - TOITURE VENTILEE : ISOLATION DE TOITURE EN RAMPANT (CHARPENTES DU DTU 31.1 ou DTU 31.2 ou DTU 31.3)</v>
      </c>
      <c r="L54" s="75" t="str">
        <f ca="1">IF('PR-tampon'!$E17="","",IF('PR-tampon'!$E17=0,"",IF(INDIRECT(NOM_FR&amp;ADDRESS('PR-tampon'!$E17,COLUMN(REFERENCEMENT_ISOLANT[[#Headers],[CONCATENATION DES OBSERVATIONS]])))=0,"",INDIRECT(NOM_FR&amp;ADDRESS('PR-tampon'!$E17,COLUMN(REFERENCEMENT_ISOLANT[[#Headers],[CONCATENATION DES OBSERVATIONS]]))))))</f>
        <v xml:space="preserve"> - Emploi limité à des bâtiments dont la hauteur du plancher bas du dernier niveau est inférieure ou égale à 8m.
 - La limite d'emploi donnée en locaux rafraichis est induite par celle donnée dans le référentiel du support.</v>
      </c>
      <c r="M54" s="3" t="str">
        <f ca="1">IF('PR-tampon'!$E17="","",IF('PR-tampon'!$E17=0,"",IF(INDIRECT(NOM_FR&amp;ADDRESS('PR-tampon'!$E17,COLUMN(REFERENCEMENT_ISOLANT[[#Headers],[Hygrométrie des locaux]])))=0,"",INDIRECT(NOM_FR&amp;ADDRESS('PR-tampon'!$E17,COLUMN(REFERENCEMENT_ISOLANT[[#Headers],[Hygrométrie des locaux]]))))))</f>
        <v>MOYENNE</v>
      </c>
      <c r="N54" s="3" t="str">
        <f ca="1">IF('PR-tampon'!$E17="","",IF('PR-tampon'!$E17=0,"",IF(INDIRECT(NOM_FR&amp;ADDRESS('PR-tampon'!$E17,COLUMN(REFERENCEMENT_ISOLANT[[#Headers],[classement locaux au sens 20.1 P3]])))=0,"",INDIRECT(NOM_FR&amp;ADDRESS('PR-tampon'!$E17,COLUMN(REFERENCEMENT_ISOLANT[[#Headers],[classement locaux au sens 20.1 P3]]))))))</f>
        <v>EB+ Locaux Privatifs</v>
      </c>
      <c r="O54" s="3" t="str">
        <f ca="1">IF('PR-tampon'!$E17="","",IF('PR-tampon'!$E17=0,"",IF(INDIRECT(NOM_FR&amp;ADDRESS('PR-tampon'!$E17,COLUMN(REFERENCEMENT_ISOLANT[[#Headers],[Climat max]])))=0,"",INDIRECT(NOM_FR&amp;ADDRESS('PR-tampon'!$E17,COLUMN(REFERENCEMENT_ISOLANT[[#Headers],[Climat max]]))))))</f>
        <v>MONTAGNE
(Altitude ≥ 900m &amp; En zone très froide)</v>
      </c>
      <c r="P54" s="3" t="str">
        <f ca="1">IF('PR-tampon'!$E17="","",IF('PR-tampon'!$E17=0,"",IF(INDIRECT(NOM_FR&amp;ADDRESS('PR-tampon'!$E17,COLUMN(REFERENCEMENT_ISOLANT[[#Headers],[Locaux climatisés ou raffraichis]])))=0,"",INDIRECT(NOM_FR&amp;ADDRESS('PR-tampon'!$E17,COLUMN(REFERENCEMENT_ISOLANT[[#Headers],[Locaux climatisés ou raffraichis]]))))))</f>
        <v>RAFRAICHIS</v>
      </c>
    </row>
    <row r="55" spans="1:16" ht="130.15" customHeight="1" x14ac:dyDescent="0.25">
      <c r="A55" s="3" t="e">
        <v>#VALUE!</v>
      </c>
      <c r="B55" s="79">
        <f ca="1">IF('PR-tampon'!$E18="","",IF('PR-tampon'!$E18=0,"",IF(INDIRECT(NOM_FR&amp;ADDRESS('PR-tampon'!$E18,COLUMN(REFERENCEMENT_ISOLANT[[#Headers],[DATE REFERENCEMENT]])))=0,"",INDIRECT(NOM_FR&amp;ADDRESS('PR-tampon'!$E18,COLUMN(REFERENCEMENT_ISOLANT[[#Headers],[DATE REFERENCEMENT]]))))))</f>
        <v>45789</v>
      </c>
      <c r="C55" s="79" t="str">
        <f ca="1">IF('PR-tampon'!$E18="","",IF('PR-tampon'!$E18=0,"",IF(INDIRECT(NOM_FR&amp;ADDRESS('PR-tampon'!$E18,COLUMN(REFERENCEMENT_ISOLANT[[#Headers],[TYPE DE PROCEDE]])))=0,"",INDIRECT(NOM_FR&amp;ADDRESS('PR-tampon'!$E18,COLUMN(REFERENCEMENT_ISOLANT[[#Headers],[TYPE DE PROCEDE]]))))))</f>
        <v>Panneaux ou rouleaux</v>
      </c>
      <c r="D55" s="79" t="str">
        <f ca="1">IF('PR-tampon'!$E18="","",IF('PR-tampon'!$E18=0,"",IF(INDIRECT(NOM_FR&amp;ADDRESS('PR-tampon'!$E18,COLUMN(REFERENCEMENT_ISOLANT[[#Headers],[MATIERE]])))=0,"",INDIRECT(NOM_FR&amp;ADDRESS('PR-tampon'!$E18,COLUMN(REFERENCEMENT_ISOLANT[[#Headers],[MATIERE]]))))))</f>
        <v>fibre de carton recyclé</v>
      </c>
      <c r="E55" s="3" t="str">
        <f ca="1">IF('PR-tampon'!$E18="","",IF('PR-tampon'!$E18=0,"",IF(INDIRECT(NOM_FR&amp;ADDRESS('PR-tampon'!$E18,COLUMN(REFERENCEMENT_ISOLANT[[#Headers],[NOM COMMERCIAL DU PROCEDE]])))=0,"",INDIRECT(NOM_FR&amp;ADDRESS('PR-tampon'!$E18,COLUMN(REFERENCEMENT_ISOLANT[[#Headers],[NOM COMMERCIAL DU PROCEDE]]))))))</f>
        <v>Valosense – Application comble</v>
      </c>
      <c r="F55" s="3" t="str">
        <f ca="1">IF('PR-tampon'!$E18="","",IF('PR-tampon'!$E18=0,"",IF(INDIRECT(NOM_FR&amp;ADDRESS('PR-tampon'!$E18,COLUMN(REFERENCEMENT_ISOLANT[[#Headers],[FABRICANT / TITULAIRE / DISTRIBUTEUR]])))=0,"",INDIRECT(NOM_FR&amp;ADDRESS('PR-tampon'!$E18,COLUMN(REFERENCEMENT_ISOLANT[[#Headers],[FABRICANT / TITULAIRE / DISTRIBUTEUR]]))))))</f>
        <v>GREENFAB SAS</v>
      </c>
      <c r="G55" s="3" t="str">
        <f ca="1">IF('PR-tampon'!$E18="","",IF('PR-tampon'!$E18=0,"",IF(INDIRECT(NOM_FR&amp;ADDRESS('PR-tampon'!$E18,COLUMN(REFERENCEMENT_ISOLANT[[#Headers],[TYPE DE DOCUMENT DE REFERENCE]])))=0,"",INDIRECT(NOM_FR&amp;ADDRESS('PR-tampon'!$E18,COLUMN(REFERENCEMENT_ISOLANT[[#Headers],[TYPE DE DOCUMENT DE REFERENCE]]))))))</f>
        <v>Appréciation Technique d'Expérimentation (ATEx cas a)</v>
      </c>
      <c r="H55" s="3" t="str">
        <f ca="1">IF('PR-tampon'!$E18="","",IF('PR-tampon'!$E18=0,"",IF(INDIRECT(NOM_FR&amp;ADDRESS('PR-tampon'!$E18,COLUMN(REFERENCEMENT_ISOLANT[[#Headers],[REF]])))=0,"",INDIRECT(NOM_FR&amp;ADDRESS('PR-tampon'!$E18,COLUMN(REFERENCEMENT_ISOLANT[[#Headers],[REF]]))))))</f>
        <v>3366_V1</v>
      </c>
      <c r="I55" s="73">
        <f ca="1">IF('PR-tampon'!$E18="","",IF('PR-tampon'!$E18=0,"",IF(INDIRECT(NOM_FR&amp;ADDRESS('PR-tampon'!$E18,COLUMN(REFERENCEMENT_ISOLANT[[#Headers],[AVIS LIMITE AU / VALIDITE]])))=0,"",INDIRECT(NOM_FR&amp;ADDRESS('PR-tampon'!$E18,COLUMN(REFERENCEMENT_ISOLANT[[#Headers],[AVIS LIMITE AU / VALIDITE]]))))))</f>
        <v>46691</v>
      </c>
      <c r="J55" s="3" t="str">
        <f ca="1">IF('PR-tampon'!$E18="","",IF('PR-tampon'!$E18=0,"",IF(INDIRECT(NOM_FR&amp;ADDRESS('PR-tampon'!$E18,COLUMN(REFERENCEMENT_ISOLANT[[#Headers],[TC/TNC
dans le domaine d''emploi visé]])))=0,"",INDIRECT(NOM_FR&amp;ADDRESS('PR-tampon'!$E18,COLUMN(REFERENCEMENT_ISOLANT[[#Headers],[TC/TNC
dans le domaine d''emploi visé]]))))))</f>
        <v>TC</v>
      </c>
      <c r="K55" s="102" t="str">
        <f ca="1">IF('PR-tampon'!$E18="","",IF('PR-tampon'!$E18=0,"",IF(INDIRECT(NOM_FR&amp;ADDRESS('PR-tampon'!$E18,COLUMN(REFERENCEMENT_ISOLANT[[#Headers],[SYNTHESE DES APPLICATIONS VISEES]])))=0,"",INDIRECT(NOM_FR&amp;ADDRESS('PR-tampon'!$E18,COLUMN(REFERENCEMENT_ISOLANT[[#Headers],[SYNTHESE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55" s="75" t="str">
        <f ca="1">IF('PR-tampon'!$E18="","",IF('PR-tampon'!$E18=0,"",IF(INDIRECT(NOM_FR&amp;ADDRESS('PR-tampon'!$E18,COLUMN(REFERENCEMENT_ISOLANT[[#Headers],[CONCATENATION DES OBSERVATIONS]])))=0,"",INDIRECT(NOM_FR&amp;ADDRESS('PR-tampon'!$E18,COLUMN(REFERENCEMENT_ISOLANT[[#Headers],[CONCATENATION DES OBSERVATIONS]]))))))</f>
        <v xml:space="preserve"> - Les bâtiments de process industriel, agricoles, agroalimentaires, frigorifiques et à ossature porteuse métallique ne sont pas visés.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55" s="3" t="str">
        <f ca="1">IF('PR-tampon'!$E18="","",IF('PR-tampon'!$E18=0,"",IF(INDIRECT(NOM_FR&amp;ADDRESS('PR-tampon'!$E18,COLUMN(REFERENCEMENT_ISOLANT[[#Headers],[Hygrométrie des locaux]])))=0,"",INDIRECT(NOM_FR&amp;ADDRESS('PR-tampon'!$E18,COLUMN(REFERENCEMENT_ISOLANT[[#Headers],[Hygrométrie des locaux]]))))))</f>
        <v>MOYENNE</v>
      </c>
      <c r="N55" s="3" t="str">
        <f ca="1">IF('PR-tampon'!$E18="","",IF('PR-tampon'!$E18=0,"",IF(INDIRECT(NOM_FR&amp;ADDRESS('PR-tampon'!$E18,COLUMN(REFERENCEMENT_ISOLANT[[#Headers],[classement locaux au sens 20.1 P3]])))=0,"",INDIRECT(NOM_FR&amp;ADDRESS('PR-tampon'!$E18,COLUMN(REFERENCEMENT_ISOLANT[[#Headers],[classement locaux au sens 20.1 P3]]))))))</f>
        <v>EB+ Locaux Privatifs</v>
      </c>
      <c r="O55" s="3" t="str">
        <f ca="1">IF('PR-tampon'!$E18="","",IF('PR-tampon'!$E18=0,"",IF(INDIRECT(NOM_FR&amp;ADDRESS('PR-tampon'!$E18,COLUMN(REFERENCEMENT_ISOLANT[[#Headers],[Climat max]])))=0,"",INDIRECT(NOM_FR&amp;ADDRESS('PR-tampon'!$E18,COLUMN(REFERENCEMENT_ISOLANT[[#Headers],[Climat max]]))))))</f>
        <v>MONTAGNE
(Altitude ≥ 900m &amp; En zone très froide)</v>
      </c>
      <c r="P55" s="3" t="str">
        <f ca="1">IF('PR-tampon'!$E18="","",IF('PR-tampon'!$E18=0,"",IF(INDIRECT(NOM_FR&amp;ADDRESS('PR-tampon'!$E18,COLUMN(REFERENCEMENT_ISOLANT[[#Headers],[Locaux climatisés ou raffraichis]])))=0,"",INDIRECT(NOM_FR&amp;ADDRESS('PR-tampon'!$E18,COLUMN(REFERENCEMENT_ISOLANT[[#Headers],[Locaux climatisés ou raffraichis]]))))))</f>
        <v>RAFRAICHIS</v>
      </c>
    </row>
    <row r="56" spans="1:16" ht="130.15" customHeight="1" x14ac:dyDescent="0.25">
      <c r="A56" s="3" t="e">
        <v>#VALUE!</v>
      </c>
      <c r="B56" s="79">
        <f ca="1">IF('PR-tampon'!$E19="","",IF('PR-tampon'!$E19=0,"",IF(INDIRECT(NOM_FR&amp;ADDRESS('PR-tampon'!$E19,COLUMN(REFERENCEMENT_ISOLANT[[#Headers],[DATE REFERENCEMENT]])))=0,"",INDIRECT(NOM_FR&amp;ADDRESS('PR-tampon'!$E19,COLUMN(REFERENCEMENT_ISOLANT[[#Headers],[DATE REFERENCEMENT]]))))))</f>
        <v>45789</v>
      </c>
      <c r="C56" s="79" t="str">
        <f ca="1">IF('PR-tampon'!$E19="","",IF('PR-tampon'!$E19=0,"",IF(INDIRECT(NOM_FR&amp;ADDRESS('PR-tampon'!$E19,COLUMN(REFERENCEMENT_ISOLANT[[#Headers],[TYPE DE PROCEDE]])))=0,"",INDIRECT(NOM_FR&amp;ADDRESS('PR-tampon'!$E19,COLUMN(REFERENCEMENT_ISOLANT[[#Headers],[TYPE DE PROCEDE]]))))))</f>
        <v>Panneaux ou rouleaux</v>
      </c>
      <c r="D56" s="79" t="str">
        <f ca="1">IF('PR-tampon'!$E19="","",IF('PR-tampon'!$E19=0,"",IF(INDIRECT(NOM_FR&amp;ADDRESS('PR-tampon'!$E19,COLUMN(REFERENCEMENT_ISOLANT[[#Headers],[MATIERE]])))=0,"",INDIRECT(NOM_FR&amp;ADDRESS('PR-tampon'!$E19,COLUMN(REFERENCEMENT_ISOLANT[[#Headers],[MATIERE]]))))))</f>
        <v>fibre de carton recyclé</v>
      </c>
      <c r="E56" s="3" t="str">
        <f ca="1">IF('PR-tampon'!$E19="","",IF('PR-tampon'!$E19=0,"",IF(INDIRECT(NOM_FR&amp;ADDRESS('PR-tampon'!$E19,COLUMN(REFERENCEMENT_ISOLANT[[#Headers],[NOM COMMERCIAL DU PROCEDE]])))=0,"",INDIRECT(NOM_FR&amp;ADDRESS('PR-tampon'!$E19,COLUMN(REFERENCEMENT_ISOLANT[[#Headers],[NOM COMMERCIAL DU PROCEDE]]))))))</f>
        <v>Valosense – Application murs</v>
      </c>
      <c r="F56" s="3" t="str">
        <f ca="1">IF('PR-tampon'!$E19="","",IF('PR-tampon'!$E19=0,"",IF(INDIRECT(NOM_FR&amp;ADDRESS('PR-tampon'!$E19,COLUMN(REFERENCEMENT_ISOLANT[[#Headers],[FABRICANT / TITULAIRE / DISTRIBUTEUR]])))=0,"",INDIRECT(NOM_FR&amp;ADDRESS('PR-tampon'!$E19,COLUMN(REFERENCEMENT_ISOLANT[[#Headers],[FABRICANT / TITULAIRE / DISTRIBUTEUR]]))))))</f>
        <v>GREENFAB SAS</v>
      </c>
      <c r="G56" s="3" t="str">
        <f ca="1">IF('PR-tampon'!$E19="","",IF('PR-tampon'!$E19=0,"",IF(INDIRECT(NOM_FR&amp;ADDRESS('PR-tampon'!$E19,COLUMN(REFERENCEMENT_ISOLANT[[#Headers],[TYPE DE DOCUMENT DE REFERENCE]])))=0,"",INDIRECT(NOM_FR&amp;ADDRESS('PR-tampon'!$E19,COLUMN(REFERENCEMENT_ISOLANT[[#Headers],[TYPE DE DOCUMENT DE REFERENCE]]))))))</f>
        <v>Appréciation Technique d'Expérimentation (ATEx cas a)</v>
      </c>
      <c r="H56" s="3" t="str">
        <f ca="1">IF('PR-tampon'!$E19="","",IF('PR-tampon'!$E19=0,"",IF(INDIRECT(NOM_FR&amp;ADDRESS('PR-tampon'!$E19,COLUMN(REFERENCEMENT_ISOLANT[[#Headers],[REF]])))=0,"",INDIRECT(NOM_FR&amp;ADDRESS('PR-tampon'!$E19,COLUMN(REFERENCEMENT_ISOLANT[[#Headers],[REF]]))))))</f>
        <v>3385_V1</v>
      </c>
      <c r="I56" s="73">
        <f ca="1">IF('PR-tampon'!$E19="","",IF('PR-tampon'!$E19=0,"",IF(INDIRECT(NOM_FR&amp;ADDRESS('PR-tampon'!$E19,COLUMN(REFERENCEMENT_ISOLANT[[#Headers],[AVIS LIMITE AU / VALIDITE]])))=0,"",INDIRECT(NOM_FR&amp;ADDRESS('PR-tampon'!$E19,COLUMN(REFERENCEMENT_ISOLANT[[#Headers],[AVIS LIMITE AU / VALIDITE]]))))))</f>
        <v>46691</v>
      </c>
      <c r="J56" s="3" t="str">
        <f ca="1">IF('PR-tampon'!$E19="","",IF('PR-tampon'!$E19=0,"",IF(INDIRECT(NOM_FR&amp;ADDRESS('PR-tampon'!$E19,COLUMN(REFERENCEMENT_ISOLANT[[#Headers],[TC/TNC
dans le domaine d''emploi visé]])))=0,"",INDIRECT(NOM_FR&amp;ADDRESS('PR-tampon'!$E19,COLUMN(REFERENCEMENT_ISOLANT[[#Headers],[TC/TNC
dans le domaine d''emploi visé]]))))))</f>
        <v>TC</v>
      </c>
      <c r="K56" s="102" t="str">
        <f ca="1">IF('PR-tampon'!$E19="","",IF('PR-tampon'!$E19=0,"",IF(INDIRECT(NOM_FR&amp;ADDRESS('PR-tampon'!$E19,COLUMN(REFERENCEMENT_ISOLANT[[#Headers],[SYNTHESE DES APPLICATIONS VISEES]])))=0,"",INDIRECT(NOM_FR&amp;ADDRESS('PR-tampon'!$E19,COLUMN(REFERENCEMENT_ISOLANT[[#Headers],[SYNTHESE DES APPLICATIONS VISEES]]))))))</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v>
      </c>
      <c r="L56" s="75" t="str">
        <f ca="1">IF('PR-tampon'!$E19="","",IF('PR-tampon'!$E19=0,"",IF(INDIRECT(NOM_FR&amp;ADDRESS('PR-tampon'!$E19,COLUMN(REFERENCEMENT_ISOLANT[[#Headers],[CONCATENATION DES OBSERVATIONS]])))=0,"",INDIRECT(NOM_FR&amp;ADDRESS('PR-tampon'!$E19,COLUMN(REFERENCEMENT_ISOLANT[[#Headers],[CONCATENATION DES OBSERVATIONS]]))))))</f>
        <v xml:space="preserve"> - Les bâtiments de process industriel, agricoles, agroalimentaires, frigorifiques et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La mise en œuvre du produit ne peut s'effectuer qu'entre deux locaux chauffés </v>
      </c>
      <c r="M56" s="3" t="str">
        <f ca="1">IF('PR-tampon'!$E19="","",IF('PR-tampon'!$E19=0,"",IF(INDIRECT(NOM_FR&amp;ADDRESS('PR-tampon'!$E19,COLUMN(REFERENCEMENT_ISOLANT[[#Headers],[Hygrométrie des locaux]])))=0,"",INDIRECT(NOM_FR&amp;ADDRESS('PR-tampon'!$E19,COLUMN(REFERENCEMENT_ISOLANT[[#Headers],[Hygrométrie des locaux]]))))))</f>
        <v>MOYENNE</v>
      </c>
      <c r="N56" s="3" t="str">
        <f ca="1">IF('PR-tampon'!$E19="","",IF('PR-tampon'!$E19=0,"",IF(INDIRECT(NOM_FR&amp;ADDRESS('PR-tampon'!$E19,COLUMN(REFERENCEMENT_ISOLANT[[#Headers],[classement locaux au sens 20.1 P3]])))=0,"",INDIRECT(NOM_FR&amp;ADDRESS('PR-tampon'!$E19,COLUMN(REFERENCEMENT_ISOLANT[[#Headers],[classement locaux au sens 20.1 P3]]))))))</f>
        <v>EB+ Locaux Privatifs</v>
      </c>
      <c r="O56" s="3" t="str">
        <f ca="1">IF('PR-tampon'!$E19="","",IF('PR-tampon'!$E19=0,"",IF(INDIRECT(NOM_FR&amp;ADDRESS('PR-tampon'!$E19,COLUMN(REFERENCEMENT_ISOLANT[[#Headers],[Climat max]])))=0,"",INDIRECT(NOM_FR&amp;ADDRESS('PR-tampon'!$E19,COLUMN(REFERENCEMENT_ISOLANT[[#Headers],[Climat max]]))))))</f>
        <v>MONTAGNE
(Altitude ≥ 900m &amp; En zone très froide)</v>
      </c>
      <c r="P56" s="3" t="str">
        <f ca="1">IF('PR-tampon'!$E19="","",IF('PR-tampon'!$E19=0,"",IF(INDIRECT(NOM_FR&amp;ADDRESS('PR-tampon'!$E19,COLUMN(REFERENCEMENT_ISOLANT[[#Headers],[Locaux climatisés ou raffraichis]])))=0,"",INDIRECT(NOM_FR&amp;ADDRESS('PR-tampon'!$E19,COLUMN(REFERENCEMENT_ISOLANT[[#Headers],[Locaux climatisés ou raffraichis]]))))))</f>
        <v>RAFRAICHIS</v>
      </c>
    </row>
    <row r="57" spans="1:16" ht="130.15" customHeight="1" x14ac:dyDescent="0.25">
      <c r="A57" s="3" t="e">
        <v>#VALUE!</v>
      </c>
      <c r="B57" s="79">
        <f ca="1">IF('PR-tampon'!$E20="","",IF('PR-tampon'!$E20=0,"",IF(INDIRECT(NOM_FR&amp;ADDRESS('PR-tampon'!$E20,COLUMN(REFERENCEMENT_ISOLANT[[#Headers],[DATE REFERENCEMENT]])))=0,"",INDIRECT(NOM_FR&amp;ADDRESS('PR-tampon'!$E20,COLUMN(REFERENCEMENT_ISOLANT[[#Headers],[DATE REFERENCEMENT]]))))))</f>
        <v>45789</v>
      </c>
      <c r="C57" s="79" t="str">
        <f ca="1">IF('PR-tampon'!$E20="","",IF('PR-tampon'!$E20=0,"",IF(INDIRECT(NOM_FR&amp;ADDRESS('PR-tampon'!$E20,COLUMN(REFERENCEMENT_ISOLANT[[#Headers],[TYPE DE PROCEDE]])))=0,"",INDIRECT(NOM_FR&amp;ADDRESS('PR-tampon'!$E20,COLUMN(REFERENCEMENT_ISOLANT[[#Headers],[TYPE DE PROCEDE]]))))))</f>
        <v>Panneaux ou rouleaux</v>
      </c>
      <c r="D57" s="79" t="str">
        <f ca="1">IF('PR-tampon'!$E20="","",IF('PR-tampon'!$E20=0,"",IF(INDIRECT(NOM_FR&amp;ADDRESS('PR-tampon'!$E20,COLUMN(REFERENCEMENT_ISOLANT[[#Headers],[MATIERE]])))=0,"",INDIRECT(NOM_FR&amp;ADDRESS('PR-tampon'!$E20,COLUMN(REFERENCEMENT_ISOLANT[[#Headers],[MATIERE]]))))))</f>
        <v>fibres de chanvre</v>
      </c>
      <c r="E57" s="3" t="str">
        <f ca="1">IF('PR-tampon'!$E20="","",IF('PR-tampon'!$E20=0,"",IF(INDIRECT(NOM_FR&amp;ADDRESS('PR-tampon'!$E20,COLUMN(REFERENCEMENT_ISOLANT[[#Headers],[NOM COMMERCIAL DU PROCEDE]])))=0,"",INDIRECT(NOM_FR&amp;ADDRESS('PR-tampon'!$E20,COLUMN(REFERENCEMENT_ISOLANT[[#Headers],[NOM COMMERCIAL DU PROCEDE]]))))))</f>
        <v>Biofib’ Cloison pour application en cloison de distribution d'intérieur</v>
      </c>
      <c r="F57" s="3" t="str">
        <f ca="1">IF('PR-tampon'!$E20="","",IF('PR-tampon'!$E20=0,"",IF(INDIRECT(NOM_FR&amp;ADDRESS('PR-tampon'!$E20,COLUMN(REFERENCEMENT_ISOLANT[[#Headers],[FABRICANT / TITULAIRE / DISTRIBUTEUR]])))=0,"",INDIRECT(NOM_FR&amp;ADDRESS('PR-tampon'!$E20,COLUMN(REFERENCEMENT_ISOLANT[[#Headers],[FABRICANT / TITULAIRE / DISTRIBUTEUR]]))))))</f>
        <v>Cavac Biomatériaux
(FR)</v>
      </c>
      <c r="G57" s="3" t="str">
        <f ca="1">IF('PR-tampon'!$E20="","",IF('PR-tampon'!$E20=0,"",IF(INDIRECT(NOM_FR&amp;ADDRESS('PR-tampon'!$E20,COLUMN(REFERENCEMENT_ISOLANT[[#Headers],[TYPE DE DOCUMENT DE REFERENCE]])))=0,"",INDIRECT(NOM_FR&amp;ADDRESS('PR-tampon'!$E20,COLUMN(REFERENCEMENT_ISOLANT[[#Headers],[TYPE DE DOCUMENT DE REFERENCE]]))))))</f>
        <v>Avis technique</v>
      </c>
      <c r="H57" s="3" t="str">
        <f ca="1">IF('PR-tampon'!$E20="","",IF('PR-tampon'!$E20=0,"",IF(INDIRECT(NOM_FR&amp;ADDRESS('PR-tampon'!$E20,COLUMN(REFERENCEMENT_ISOLANT[[#Headers],[REF]])))=0,"",INDIRECT(NOM_FR&amp;ADDRESS('PR-tampon'!$E20,COLUMN(REFERENCEMENT_ISOLANT[[#Headers],[REF]]))))))</f>
        <v>20/24-530_V1</v>
      </c>
      <c r="I57" s="73">
        <f ca="1">IF('PR-tampon'!$E20="","",IF('PR-tampon'!$E20=0,"",IF(INDIRECT(NOM_FR&amp;ADDRESS('PR-tampon'!$E20,COLUMN(REFERENCEMENT_ISOLANT[[#Headers],[AVIS LIMITE AU / VALIDITE]])))=0,"",INDIRECT(NOM_FR&amp;ADDRESS('PR-tampon'!$E20,COLUMN(REFERENCEMENT_ISOLANT[[#Headers],[AVIS LIMITE AU / VALIDITE]]))))))</f>
        <v>46932</v>
      </c>
      <c r="J57" s="3" t="str">
        <f ca="1">IF('PR-tampon'!$E20="","",IF('PR-tampon'!$E20=0,"",IF(INDIRECT(NOM_FR&amp;ADDRESS('PR-tampon'!$E20,COLUMN(REFERENCEMENT_ISOLANT[[#Headers],[TC/TNC
dans le domaine d''emploi visé]])))=0,"",INDIRECT(NOM_FR&amp;ADDRESS('PR-tampon'!$E20,COLUMN(REFERENCEMENT_ISOLANT[[#Headers],[TC/TNC
dans le domaine d''emploi visé]]))))))</f>
        <v>TC</v>
      </c>
      <c r="K57" s="102" t="str">
        <f ca="1">IF('PR-tampon'!$E20="","",IF('PR-tampon'!$E20=0,"",IF(INDIRECT(NOM_FR&amp;ADDRESS('PR-tampon'!$E20,COLUMN(REFERENCEMENT_ISOLANT[[#Headers],[SYNTHESE DES APPLICATIONS VISEES]])))=0,"",INDIRECT(NOM_FR&amp;ADDRESS('PR-tampon'!$E20,COLUMN(REFERENCEMENT_ISOLANT[[#Headers],[SYNTHESE DES APPLICATIONS VISEES]]))))))</f>
        <v xml:space="preserve"> - DISTRIBUTION INTERIEURE : ISOLATION DE DISTRIBUTION INTERIEURE CONFORME AU NF DTU 25.41 DANS UNE STRUCTURE BOIS</v>
      </c>
      <c r="L57" s="75" t="str">
        <f ca="1">IF('PR-tampon'!$E20="","",IF('PR-tampon'!$E20=0,"",IF(INDIRECT(NOM_FR&amp;ADDRESS('PR-tampon'!$E20,COLUMN(REFERENCEMENT_ISOLANT[[#Headers],[CONCATENATION DES OBSERVATIONS]])))=0,"",INDIRECT(NOM_FR&amp;ADDRESS('PR-tampon'!$E20,COLUMN(REFERENCEMENT_ISOLANT[[#Headers],[CONCATENATION DES OBSERVATIONS]]))))))</f>
        <v xml:space="preserve"> - Les bâtiments de process industriel, agricoles, agroalimentaires, frigorifiques, à ambiance corrosive et à ossature porteuse métallique ne sont pas visés
 - La mise en œuvre du produit ne peut s'effectuer qu'entre deux locaux chauffés 
 - L'emploi en paroi verticale entre l'intérieur et l'extérieur ou entre un local chauffé et un local non chauffé n'est pas couvert par cet avis technique. </v>
      </c>
      <c r="M57" s="3" t="str">
        <f ca="1">IF('PR-tampon'!$E20="","",IF('PR-tampon'!$E20=0,"",IF(INDIRECT(NOM_FR&amp;ADDRESS('PR-tampon'!$E20,COLUMN(REFERENCEMENT_ISOLANT[[#Headers],[Hygrométrie des locaux]])))=0,"",INDIRECT(NOM_FR&amp;ADDRESS('PR-tampon'!$E20,COLUMN(REFERENCEMENT_ISOLANT[[#Headers],[Hygrométrie des locaux]]))))))</f>
        <v>MOYENNE</v>
      </c>
      <c r="N57" s="3" t="str">
        <f ca="1">IF('PR-tampon'!$E20="","",IF('PR-tampon'!$E20=0,"",IF(INDIRECT(NOM_FR&amp;ADDRESS('PR-tampon'!$E20,COLUMN(REFERENCEMENT_ISOLANT[[#Headers],[classement locaux au sens 20.1 P3]])))=0,"",INDIRECT(NOM_FR&amp;ADDRESS('PR-tampon'!$E20,COLUMN(REFERENCEMENT_ISOLANT[[#Headers],[classement locaux au sens 20.1 P3]]))))))</f>
        <v>EB+ Locaux Privatifs</v>
      </c>
      <c r="O57" s="3" t="str">
        <f ca="1">IF('PR-tampon'!$E20="","",IF('PR-tampon'!$E20=0,"",IF(INDIRECT(NOM_FR&amp;ADDRESS('PR-tampon'!$E20,COLUMN(REFERENCEMENT_ISOLANT[[#Headers],[Climat max]])))=0,"",INDIRECT(NOM_FR&amp;ADDRESS('PR-tampon'!$E20,COLUMN(REFERENCEMENT_ISOLANT[[#Headers],[Climat max]]))))))</f>
        <v>MONTAGNE
(Altitude ≥ 900m &amp; En zone très froide)</v>
      </c>
      <c r="P57" s="3" t="str">
        <f ca="1">IF('PR-tampon'!$E20="","",IF('PR-tampon'!$E20=0,"",IF(INDIRECT(NOM_FR&amp;ADDRESS('PR-tampon'!$E20,COLUMN(REFERENCEMENT_ISOLANT[[#Headers],[Locaux climatisés ou raffraichis]])))=0,"",INDIRECT(NOM_FR&amp;ADDRESS('PR-tampon'!$E20,COLUMN(REFERENCEMENT_ISOLANT[[#Headers],[Locaux climatisés ou raffraichis]]))))))</f>
        <v>RAFRAICHIS</v>
      </c>
    </row>
    <row r="58" spans="1:16" ht="130.15" customHeight="1" x14ac:dyDescent="0.25">
      <c r="A58" s="3" t="e">
        <v>#VALUE!</v>
      </c>
      <c r="B58" s="79">
        <f ca="1">IF('PR-tampon'!$E21="","",IF('PR-tampon'!$E21=0,"",IF(INDIRECT(NOM_FR&amp;ADDRESS('PR-tampon'!$E21,COLUMN(REFERENCEMENT_ISOLANT[[#Headers],[DATE REFERENCEMENT]])))=0,"",INDIRECT(NOM_FR&amp;ADDRESS('PR-tampon'!$E21,COLUMN(REFERENCEMENT_ISOLANT[[#Headers],[DATE REFERENCEMENT]]))))))</f>
        <v>45789</v>
      </c>
      <c r="C58" s="79" t="str">
        <f ca="1">IF('PR-tampon'!$E21="","",IF('PR-tampon'!$E21=0,"",IF(INDIRECT(NOM_FR&amp;ADDRESS('PR-tampon'!$E21,COLUMN(REFERENCEMENT_ISOLANT[[#Headers],[TYPE DE PROCEDE]])))=0,"",INDIRECT(NOM_FR&amp;ADDRESS('PR-tampon'!$E21,COLUMN(REFERENCEMENT_ISOLANT[[#Headers],[TYPE DE PROCEDE]]))))))</f>
        <v>Panneaux ou rouleaux</v>
      </c>
      <c r="D58" s="79" t="str">
        <f ca="1">IF('PR-tampon'!$E21="","",IF('PR-tampon'!$E21=0,"",IF(INDIRECT(NOM_FR&amp;ADDRESS('PR-tampon'!$E21,COLUMN(REFERENCEMENT_ISOLANT[[#Headers],[MATIERE]])))=0,"",INDIRECT(NOM_FR&amp;ADDRESS('PR-tampon'!$E21,COLUMN(REFERENCEMENT_ISOLANT[[#Headers],[MATIERE]]))))))</f>
        <v>fibres de textiles issus de recyclage</v>
      </c>
      <c r="E58" s="3" t="str">
        <f ca="1">IF('PR-tampon'!$E21="","",IF('PR-tampon'!$E21=0,"",IF(INDIRECT(NOM_FR&amp;ADDRESS('PR-tampon'!$E21,COLUMN(REFERENCEMENT_ISOLANT[[#Headers],[NOM COMMERCIAL DU PROCEDE]])))=0,"",INDIRECT(NOM_FR&amp;ADDRESS('PR-tampon'!$E21,COLUMN(REFERENCEMENT_ISOLANT[[#Headers],[NOM COMMERCIAL DU PROCEDE]]))))))</f>
        <v>COTONWOOL FLEX 25 - Application en mur</v>
      </c>
      <c r="F58" s="3" t="str">
        <f ca="1">IF('PR-tampon'!$E21="","",IF('PR-tampon'!$E21=0,"",IF(INDIRECT(NOM_FR&amp;ADDRESS('PR-tampon'!$E21,COLUMN(REFERENCEMENT_ISOLANT[[#Headers],[FABRICANT / TITULAIRE / DISTRIBUTEUR]])))=0,"",INDIRECT(NOM_FR&amp;ADDRESS('PR-tampon'!$E21,COLUMN(REFERENCEMENT_ISOLANT[[#Headers],[FABRICANT / TITULAIRE / DISTRIBUTEUR]]))))))</f>
        <v>BUITEX INDUSTRIE
(FR)</v>
      </c>
      <c r="G58" s="3" t="str">
        <f ca="1">IF('PR-tampon'!$E21="","",IF('PR-tampon'!$E21=0,"",IF(INDIRECT(NOM_FR&amp;ADDRESS('PR-tampon'!$E21,COLUMN(REFERENCEMENT_ISOLANT[[#Headers],[TYPE DE DOCUMENT DE REFERENCE]])))=0,"",INDIRECT(NOM_FR&amp;ADDRESS('PR-tampon'!$E21,COLUMN(REFERENCEMENT_ISOLANT[[#Headers],[TYPE DE DOCUMENT DE REFERENCE]]))))))</f>
        <v>Avis technique</v>
      </c>
      <c r="H58" s="3" t="str">
        <f ca="1">IF('PR-tampon'!$E21="","",IF('PR-tampon'!$E21=0,"",IF(INDIRECT(NOM_FR&amp;ADDRESS('PR-tampon'!$E21,COLUMN(REFERENCEMENT_ISOLANT[[#Headers],[REF]])))=0,"",INDIRECT(NOM_FR&amp;ADDRESS('PR-tampon'!$E21,COLUMN(REFERENCEMENT_ISOLANT[[#Headers],[REF]]))))))</f>
        <v>20/19-439_V4</v>
      </c>
      <c r="I58" s="73">
        <f ca="1">IF('PR-tampon'!$E21="","",IF('PR-tampon'!$E21=0,"",IF(INDIRECT(NOM_FR&amp;ADDRESS('PR-tampon'!$E21,COLUMN(REFERENCEMENT_ISOLANT[[#Headers],[AVIS LIMITE AU / VALIDITE]])))=0,"",INDIRECT(NOM_FR&amp;ADDRESS('PR-tampon'!$E21,COLUMN(REFERENCEMENT_ISOLANT[[#Headers],[AVIS LIMITE AU / VALIDITE]]))))))</f>
        <v>48053</v>
      </c>
      <c r="J58" s="3" t="str">
        <f ca="1">IF('PR-tampon'!$E21="","",IF('PR-tampon'!$E21=0,"",IF(INDIRECT(NOM_FR&amp;ADDRESS('PR-tampon'!$E21,COLUMN(REFERENCEMENT_ISOLANT[[#Headers],[TC/TNC
dans le domaine d''emploi visé]])))=0,"",INDIRECT(NOM_FR&amp;ADDRESS('PR-tampon'!$E21,COLUMN(REFERENCEMENT_ISOLANT[[#Headers],[TC/TNC
dans le domaine d''emploi visé]]))))))</f>
        <v>TC</v>
      </c>
      <c r="K58" s="102" t="str">
        <f ca="1">IF('PR-tampon'!$E21="","",IF('PR-tampon'!$E21=0,"",IF(INDIRECT(NOM_FR&amp;ADDRESS('PR-tampon'!$E21,COLUMN(REFERENCEMENT_ISOLANT[[#Headers],[SYNTHESE DES APPLICATIONS VISEES]])))=0,"",INDIRECT(NOM_FR&amp;ADDRESS('PR-tampon'!$E21,COLUMN(REFERENCEMENT_ISOLANT[[#Headers],[SYNTHESE DES APPLICATIONS VISEES]]))))))</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L58" s="75" t="str">
        <f ca="1">IF('PR-tampon'!$E21="","",IF('PR-tampon'!$E21=0,"",IF(INDIRECT(NOM_FR&amp;ADDRESS('PR-tampon'!$E21,COLUMN(REFERENCEMENT_ISOLANT[[#Headers],[CONCATENATION DES OBSERVATIONS]])))=0,"",INDIRECT(NOM_FR&amp;ADDRESS('PR-tampon'!$E21,COLUMN(REFERENCEMENT_ISOLANT[[#Headers],[CONCATENATION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58" s="3" t="str">
        <f ca="1">IF('PR-tampon'!$E21="","",IF('PR-tampon'!$E21=0,"",IF(INDIRECT(NOM_FR&amp;ADDRESS('PR-tampon'!$E21,COLUMN(REFERENCEMENT_ISOLANT[[#Headers],[Hygrométrie des locaux]])))=0,"",INDIRECT(NOM_FR&amp;ADDRESS('PR-tampon'!$E21,COLUMN(REFERENCEMENT_ISOLANT[[#Headers],[Hygrométrie des locaux]]))))))</f>
        <v>MOYENNE</v>
      </c>
      <c r="N58" s="3" t="str">
        <f ca="1">IF('PR-tampon'!$E21="","",IF('PR-tampon'!$E21=0,"",IF(INDIRECT(NOM_FR&amp;ADDRESS('PR-tampon'!$E21,COLUMN(REFERENCEMENT_ISOLANT[[#Headers],[classement locaux au sens 20.1 P3]])))=0,"",INDIRECT(NOM_FR&amp;ADDRESS('PR-tampon'!$E21,COLUMN(REFERENCEMENT_ISOLANT[[#Headers],[classement locaux au sens 20.1 P3]]))))))</f>
        <v>EB+ Locaux Privatifs</v>
      </c>
      <c r="O58" s="3" t="str">
        <f ca="1">IF('PR-tampon'!$E21="","",IF('PR-tampon'!$E21=0,"",IF(INDIRECT(NOM_FR&amp;ADDRESS('PR-tampon'!$E21,COLUMN(REFERENCEMENT_ISOLANT[[#Headers],[Climat max]])))=0,"",INDIRECT(NOM_FR&amp;ADDRESS('PR-tampon'!$E21,COLUMN(REFERENCEMENT_ISOLANT[[#Headers],[Climat max]]))))))</f>
        <v>MONTAGNE
(Altitude ≥ 900m &amp; En zone très froide)</v>
      </c>
      <c r="P58" s="3" t="str">
        <f ca="1">IF('PR-tampon'!$E21="","",IF('PR-tampon'!$E21=0,"",IF(INDIRECT(NOM_FR&amp;ADDRESS('PR-tampon'!$E21,COLUMN(REFERENCEMENT_ISOLANT[[#Headers],[Locaux climatisés ou raffraichis]])))=0,"",INDIRECT(NOM_FR&amp;ADDRESS('PR-tampon'!$E21,COLUMN(REFERENCEMENT_ISOLANT[[#Headers],[Locaux climatisés ou raffraichis]]))))))</f>
        <v>RAFRAICHIS</v>
      </c>
    </row>
    <row r="59" spans="1:16" ht="130.15" customHeight="1" x14ac:dyDescent="0.25">
      <c r="A59" s="3" t="e">
        <v>#VALUE!</v>
      </c>
      <c r="B59" s="79">
        <f ca="1">IF('PR-tampon'!$E22="","",IF('PR-tampon'!$E22=0,"",IF(INDIRECT(NOM_FR&amp;ADDRESS('PR-tampon'!$E22,COLUMN(REFERENCEMENT_ISOLANT[[#Headers],[DATE REFERENCEMENT]])))=0,"",INDIRECT(NOM_FR&amp;ADDRESS('PR-tampon'!$E22,COLUMN(REFERENCEMENT_ISOLANT[[#Headers],[DATE REFERENCEMENT]]))))))</f>
        <v>45789</v>
      </c>
      <c r="C59" s="79" t="str">
        <f ca="1">IF('PR-tampon'!$E22="","",IF('PR-tampon'!$E22=0,"",IF(INDIRECT(NOM_FR&amp;ADDRESS('PR-tampon'!$E22,COLUMN(REFERENCEMENT_ISOLANT[[#Headers],[TYPE DE PROCEDE]])))=0,"",INDIRECT(NOM_FR&amp;ADDRESS('PR-tampon'!$E22,COLUMN(REFERENCEMENT_ISOLANT[[#Headers],[TYPE DE PROCEDE]]))))))</f>
        <v>Panneaux ou rouleaux</v>
      </c>
      <c r="D59" s="79" t="str">
        <f ca="1">IF('PR-tampon'!$E22="","",IF('PR-tampon'!$E22=0,"",IF(INDIRECT(NOM_FR&amp;ADDRESS('PR-tampon'!$E22,COLUMN(REFERENCEMENT_ISOLANT[[#Headers],[MATIERE]])))=0,"",INDIRECT(NOM_FR&amp;ADDRESS('PR-tampon'!$E22,COLUMN(REFERENCEMENT_ISOLANT[[#Headers],[MATIERE]]))))))</f>
        <v>fibres de bois</v>
      </c>
      <c r="E59" s="3" t="str">
        <f ca="1">IF('PR-tampon'!$E22="","",IF('PR-tampon'!$E22=0,"",IF(INDIRECT(NOM_FR&amp;ADDRESS('PR-tampon'!$E22,COLUMN(REFERENCEMENT_ISOLANT[[#Headers],[NOM COMMERCIAL DU PROCEDE]])))=0,"",INDIRECT(NOM_FR&amp;ADDRESS('PR-tampon'!$E22,COLUMN(REFERENCEMENT_ISOLANT[[#Headers],[NOM COMMERCIAL DU PROCEDE]]))))))</f>
        <v>Pavaflex - Application en combles</v>
      </c>
      <c r="F59" s="3" t="str">
        <f ca="1">IF('PR-tampon'!$E22="","",IF('PR-tampon'!$E22=0,"",IF(INDIRECT(NOM_FR&amp;ADDRESS('PR-tampon'!$E22,COLUMN(REFERENCEMENT_ISOLANT[[#Headers],[FABRICANT / TITULAIRE / DISTRIBUTEUR]])))=0,"",INDIRECT(NOM_FR&amp;ADDRESS('PR-tampon'!$E22,COLUMN(REFERENCEMENT_ISOLANT[[#Headers],[FABRICANT / TITULAIRE / DISTRIBUTEUR]]))))))</f>
        <v>SOPREMA SAS 
(FR)</v>
      </c>
      <c r="G59" s="3" t="str">
        <f ca="1">IF('PR-tampon'!$E22="","",IF('PR-tampon'!$E22=0,"",IF(INDIRECT(NOM_FR&amp;ADDRESS('PR-tampon'!$E22,COLUMN(REFERENCEMENT_ISOLANT[[#Headers],[TYPE DE DOCUMENT DE REFERENCE]])))=0,"",INDIRECT(NOM_FR&amp;ADDRESS('PR-tampon'!$E22,COLUMN(REFERENCEMENT_ISOLANT[[#Headers],[TYPE DE DOCUMENT DE REFERENCE]]))))))</f>
        <v>Document d'Application Technique (DTA)</v>
      </c>
      <c r="H59" s="3" t="str">
        <f ca="1">IF('PR-tampon'!$E22="","",IF('PR-tampon'!$E22=0,"",IF(INDIRECT(NOM_FR&amp;ADDRESS('PR-tampon'!$E22,COLUMN(REFERENCEMENT_ISOLANT[[#Headers],[REF]])))=0,"",INDIRECT(NOM_FR&amp;ADDRESS('PR-tampon'!$E22,COLUMN(REFERENCEMENT_ISOLANT[[#Headers],[REF]]))))))</f>
        <v>20/20-466_V2</v>
      </c>
      <c r="I59" s="73">
        <f ca="1">IF('PR-tampon'!$E22="","",IF('PR-tampon'!$E22=0,"",IF(INDIRECT(NOM_FR&amp;ADDRESS('PR-tampon'!$E22,COLUMN(REFERENCEMENT_ISOLANT[[#Headers],[AVIS LIMITE AU / VALIDITE]])))=0,"",INDIRECT(NOM_FR&amp;ADDRESS('PR-tampon'!$E22,COLUMN(REFERENCEMENT_ISOLANT[[#Headers],[AVIS LIMITE AU / VALIDITE]]))))))</f>
        <v>46053</v>
      </c>
      <c r="J59" s="3" t="str">
        <f ca="1">IF('PR-tampon'!$E22="","",IF('PR-tampon'!$E22=0,"",IF(INDIRECT(NOM_FR&amp;ADDRESS('PR-tampon'!$E22,COLUMN(REFERENCEMENT_ISOLANT[[#Headers],[TC/TNC
dans le domaine d''emploi visé]])))=0,"",INDIRECT(NOM_FR&amp;ADDRESS('PR-tampon'!$E22,COLUMN(REFERENCEMENT_ISOLANT[[#Headers],[TC/TNC
dans le domaine d''emploi visé]]))))))</f>
        <v>TNC
(N'est pas sur liste verte de la C2p à date de référencement / EVALUATION RECENTE)</v>
      </c>
      <c r="K59" s="102" t="str">
        <f ca="1">IF('PR-tampon'!$E22="","",IF('PR-tampon'!$E22=0,"",IF(INDIRECT(NOM_FR&amp;ADDRESS('PR-tampon'!$E22,COLUMN(REFERENCEMENT_ISOLANT[[#Headers],[SYNTHESE DES APPLICATIONS VISEES]])))=0,"",INDIRECT(NOM_FR&amp;ADDRESS('PR-tampon'!$E22,COLUMN(REFERENCEMENT_ISOLANT[[#Headers],[SYNTHESE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59" s="75" t="str">
        <f ca="1">IF('PR-tampon'!$E22="","",IF('PR-tampon'!$E22=0,"",IF(INDIRECT(NOM_FR&amp;ADDRESS('PR-tampon'!$E22,COLUMN(REFERENCEMENT_ISOLANT[[#Headers],[CONCATENATION DES OBSERVATIONS]])))=0,"",INDIRECT(NOM_FR&amp;ADDRESS('PR-tampon'!$E22,COLUMN(REFERENCEMENT_ISOLANT[[#Headers],[CONCATENATION DES OBSERVATIONS]]))))))</f>
        <v xml:space="preserve"> - Le procédé PAVAFLEX inclue 2 isolants, « PAVAFLEX® CONFORT » et « PAVAFLEX® CONFORT 36 »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59" s="3" t="str">
        <f ca="1">IF('PR-tampon'!$E22="","",IF('PR-tampon'!$E22=0,"",IF(INDIRECT(NOM_FR&amp;ADDRESS('PR-tampon'!$E22,COLUMN(REFERENCEMENT_ISOLANT[[#Headers],[Hygrométrie des locaux]])))=0,"",INDIRECT(NOM_FR&amp;ADDRESS('PR-tampon'!$E22,COLUMN(REFERENCEMENT_ISOLANT[[#Headers],[Hygrométrie des locaux]]))))))</f>
        <v>MOYENNE</v>
      </c>
      <c r="N59" s="3" t="str">
        <f ca="1">IF('PR-tampon'!$E22="","",IF('PR-tampon'!$E22=0,"",IF(INDIRECT(NOM_FR&amp;ADDRESS('PR-tampon'!$E22,COLUMN(REFERENCEMENT_ISOLANT[[#Headers],[classement locaux au sens 20.1 P3]])))=0,"",INDIRECT(NOM_FR&amp;ADDRESS('PR-tampon'!$E22,COLUMN(REFERENCEMENT_ISOLANT[[#Headers],[classement locaux au sens 20.1 P3]]))))))</f>
        <v>EB+ Locaux Privatifs</v>
      </c>
      <c r="O59" s="3" t="str">
        <f ca="1">IF('PR-tampon'!$E22="","",IF('PR-tampon'!$E22=0,"",IF(INDIRECT(NOM_FR&amp;ADDRESS('PR-tampon'!$E22,COLUMN(REFERENCEMENT_ISOLANT[[#Headers],[Climat max]])))=0,"",INDIRECT(NOM_FR&amp;ADDRESS('PR-tampon'!$E22,COLUMN(REFERENCEMENT_ISOLANT[[#Headers],[Climat max]]))))))</f>
        <v>MONTAGNE
(Altitude ≥ 900m &amp; En zone très froide)</v>
      </c>
      <c r="P59" s="3" t="str">
        <f ca="1">IF('PR-tampon'!$E22="","",IF('PR-tampon'!$E22=0,"",IF(INDIRECT(NOM_FR&amp;ADDRESS('PR-tampon'!$E22,COLUMN(REFERENCEMENT_ISOLANT[[#Headers],[Locaux climatisés ou raffraichis]])))=0,"",INDIRECT(NOM_FR&amp;ADDRESS('PR-tampon'!$E22,COLUMN(REFERENCEMENT_ISOLANT[[#Headers],[Locaux climatisés ou raffraichis]]))))))</f>
        <v>RAFRAICHIS</v>
      </c>
    </row>
    <row r="60" spans="1:16" ht="130.15" customHeight="1" x14ac:dyDescent="0.25">
      <c r="A60" s="3" t="e">
        <v>#VALUE!</v>
      </c>
      <c r="B60" s="79">
        <f ca="1">IF('PR-tampon'!$E23="","",IF('PR-tampon'!$E23=0,"",IF(INDIRECT(NOM_FR&amp;ADDRESS('PR-tampon'!$E23,COLUMN(REFERENCEMENT_ISOLANT[[#Headers],[DATE REFERENCEMENT]])))=0,"",INDIRECT(NOM_FR&amp;ADDRESS('PR-tampon'!$E23,COLUMN(REFERENCEMENT_ISOLANT[[#Headers],[DATE REFERENCEMENT]]))))))</f>
        <v>45789</v>
      </c>
      <c r="C60" s="79" t="str">
        <f ca="1">IF('PR-tampon'!$E23="","",IF('PR-tampon'!$E23=0,"",IF(INDIRECT(NOM_FR&amp;ADDRESS('PR-tampon'!$E23,COLUMN(REFERENCEMENT_ISOLANT[[#Headers],[TYPE DE PROCEDE]])))=0,"",INDIRECT(NOM_FR&amp;ADDRESS('PR-tampon'!$E23,COLUMN(REFERENCEMENT_ISOLANT[[#Headers],[TYPE DE PROCEDE]]))))))</f>
        <v>Panneaux ou rouleaux</v>
      </c>
      <c r="D60" s="79" t="str">
        <f ca="1">IF('PR-tampon'!$E23="","",IF('PR-tampon'!$E23=0,"",IF(INDIRECT(NOM_FR&amp;ADDRESS('PR-tampon'!$E23,COLUMN(REFERENCEMENT_ISOLANT[[#Headers],[MATIERE]])))=0,"",INDIRECT(NOM_FR&amp;ADDRESS('PR-tampon'!$E23,COLUMN(REFERENCEMENT_ISOLANT[[#Headers],[MATIERE]]))))))</f>
        <v>fibres de bois</v>
      </c>
      <c r="E60" s="3" t="str">
        <f ca="1">IF('PR-tampon'!$E23="","",IF('PR-tampon'!$E23=0,"",IF(INDIRECT(NOM_FR&amp;ADDRESS('PR-tampon'!$E23,COLUMN(REFERENCEMENT_ISOLANT[[#Headers],[NOM COMMERCIAL DU PROCEDE]])))=0,"",INDIRECT(NOM_FR&amp;ADDRESS('PR-tampon'!$E23,COLUMN(REFERENCEMENT_ISOLANT[[#Headers],[NOM COMMERCIAL DU PROCEDE]]))))))</f>
        <v>SEMIN FLEX PLUS - Application en combles</v>
      </c>
      <c r="F60" s="3" t="str">
        <f ca="1">IF('PR-tampon'!$E23="","",IF('PR-tampon'!$E23=0,"",IF(INDIRECT(NOM_FR&amp;ADDRESS('PR-tampon'!$E23,COLUMN(REFERENCEMENT_ISOLANT[[#Headers],[FABRICANT / TITULAIRE / DISTRIBUTEUR]])))=0,"",INDIRECT(NOM_FR&amp;ADDRESS('PR-tampon'!$E23,COLUMN(REFERENCEMENT_ISOLANT[[#Headers],[FABRICANT / TITULAIRE / DISTRIBUTEUR]]))))))</f>
        <v>SEMIN</v>
      </c>
      <c r="G60" s="3" t="str">
        <f ca="1">IF('PR-tampon'!$E23="","",IF('PR-tampon'!$E23=0,"",IF(INDIRECT(NOM_FR&amp;ADDRESS('PR-tampon'!$E23,COLUMN(REFERENCEMENT_ISOLANT[[#Headers],[TYPE DE DOCUMENT DE REFERENCE]])))=0,"",INDIRECT(NOM_FR&amp;ADDRESS('PR-tampon'!$E23,COLUMN(REFERENCEMENT_ISOLANT[[#Headers],[TYPE DE DOCUMENT DE REFERENCE]]))))))</f>
        <v>Document d'Application Technique (DTA)</v>
      </c>
      <c r="H60" s="3" t="str">
        <f ca="1">IF('PR-tampon'!$E23="","",IF('PR-tampon'!$E23=0,"",IF(INDIRECT(NOM_FR&amp;ADDRESS('PR-tampon'!$E23,COLUMN(REFERENCEMENT_ISOLANT[[#Headers],[REF]])))=0,"",INDIRECT(NOM_FR&amp;ADDRESS('PR-tampon'!$E23,COLUMN(REFERENCEMENT_ISOLANT[[#Headers],[REF]]))))))</f>
        <v>20/24-536_V1</v>
      </c>
      <c r="I60" s="73">
        <f ca="1">IF('PR-tampon'!$E23="","",IF('PR-tampon'!$E23=0,"",IF(INDIRECT(NOM_FR&amp;ADDRESS('PR-tampon'!$E23,COLUMN(REFERENCEMENT_ISOLANT[[#Headers],[AVIS LIMITE AU / VALIDITE]])))=0,"",INDIRECT(NOM_FR&amp;ADDRESS('PR-tampon'!$E23,COLUMN(REFERENCEMENT_ISOLANT[[#Headers],[AVIS LIMITE AU / VALIDITE]]))))))</f>
        <v>47057</v>
      </c>
      <c r="J60" s="3" t="str">
        <f ca="1">IF('PR-tampon'!$E23="","",IF('PR-tampon'!$E23=0,"",IF(INDIRECT(NOM_FR&amp;ADDRESS('PR-tampon'!$E23,COLUMN(REFERENCEMENT_ISOLANT[[#Headers],[TC/TNC
dans le domaine d''emploi visé]])))=0,"",INDIRECT(NOM_FR&amp;ADDRESS('PR-tampon'!$E23,COLUMN(REFERENCEMENT_ISOLANT[[#Headers],[TC/TNC
dans le domaine d''emploi visé]]))))))</f>
        <v>TNC
(N'est pas sur liste verte de la C2p à date de référencement / EVALUATION RECENTE)</v>
      </c>
      <c r="K60" s="102" t="str">
        <f ca="1">IF('PR-tampon'!$E23="","",IF('PR-tampon'!$E23=0,"",IF(INDIRECT(NOM_FR&amp;ADDRESS('PR-tampon'!$E23,COLUMN(REFERENCEMENT_ISOLANT[[#Headers],[SYNTHESE DES APPLICATIONS VISEES]])))=0,"",INDIRECT(NOM_FR&amp;ADDRESS('PR-tampon'!$E23,COLUMN(REFERENCEMENT_ISOLANT[[#Headers],[SYNTHESE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60" s="75" t="str">
        <f ca="1">IF('PR-tampon'!$E23="","",IF('PR-tampon'!$E23=0,"",IF(INDIRECT(NOM_FR&amp;ADDRESS('PR-tampon'!$E23,COLUMN(REFERENCEMENT_ISOLANT[[#Headers],[CONCATENATION DES OBSERVATIONS]])))=0,"",INDIRECT(NOM_FR&amp;ADDRESS('PR-tampon'!$E23,COLUMN(REFERENCEMENT_ISOLANT[[#Headers],[CONCATENATION DES OBSERVATIONS]]))))))</f>
        <v>Les bâtiments de process industriels, agricoles, agroalimentaires, frigorifiques, à ambiance corrosive ou à structure porteuse métallique ne sont pas couverts par le présent Document Technique d'Application.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60" s="3" t="str">
        <f ca="1">IF('PR-tampon'!$E23="","",IF('PR-tampon'!$E23=0,"",IF(INDIRECT(NOM_FR&amp;ADDRESS('PR-tampon'!$E23,COLUMN(REFERENCEMENT_ISOLANT[[#Headers],[Hygrométrie des locaux]])))=0,"",INDIRECT(NOM_FR&amp;ADDRESS('PR-tampon'!$E23,COLUMN(REFERENCEMENT_ISOLANT[[#Headers],[Hygrométrie des locaux]]))))))</f>
        <v>MOYENNE</v>
      </c>
      <c r="N60" s="3" t="str">
        <f ca="1">IF('PR-tampon'!$E23="","",IF('PR-tampon'!$E23=0,"",IF(INDIRECT(NOM_FR&amp;ADDRESS('PR-tampon'!$E23,COLUMN(REFERENCEMENT_ISOLANT[[#Headers],[classement locaux au sens 20.1 P3]])))=0,"",INDIRECT(NOM_FR&amp;ADDRESS('PR-tampon'!$E23,COLUMN(REFERENCEMENT_ISOLANT[[#Headers],[classement locaux au sens 20.1 P3]]))))))</f>
        <v>EB+ Locaux Privatifs</v>
      </c>
      <c r="O60" s="3" t="str">
        <f ca="1">IF('PR-tampon'!$E23="","",IF('PR-tampon'!$E23=0,"",IF(INDIRECT(NOM_FR&amp;ADDRESS('PR-tampon'!$E23,COLUMN(REFERENCEMENT_ISOLANT[[#Headers],[Climat max]])))=0,"",INDIRECT(NOM_FR&amp;ADDRESS('PR-tampon'!$E23,COLUMN(REFERENCEMENT_ISOLANT[[#Headers],[Climat max]]))))))</f>
        <v>MONTAGNE
(Altitude ≥ 900m &amp; En zone très froide)</v>
      </c>
      <c r="P60" s="3" t="str">
        <f ca="1">IF('PR-tampon'!$E23="","",IF('PR-tampon'!$E23=0,"",IF(INDIRECT(NOM_FR&amp;ADDRESS('PR-tampon'!$E23,COLUMN(REFERENCEMENT_ISOLANT[[#Headers],[Locaux climatisés ou raffraichis]])))=0,"",INDIRECT(NOM_FR&amp;ADDRESS('PR-tampon'!$E23,COLUMN(REFERENCEMENT_ISOLANT[[#Headers],[Locaux climatisés ou raffraichis]]))))))</f>
        <v>RAFRAICHIS</v>
      </c>
    </row>
    <row r="61" spans="1:16" ht="130.15" customHeight="1" x14ac:dyDescent="0.25">
      <c r="A61" s="3" t="e">
        <v>#VALUE!</v>
      </c>
      <c r="B61" s="79">
        <f ca="1">IF('PR-tampon'!$E24="","",IF('PR-tampon'!$E24=0,"",IF(INDIRECT(NOM_FR&amp;ADDRESS('PR-tampon'!$E24,COLUMN(REFERENCEMENT_ISOLANT[[#Headers],[DATE REFERENCEMENT]])))=0,"",INDIRECT(NOM_FR&amp;ADDRESS('PR-tampon'!$E24,COLUMN(REFERENCEMENT_ISOLANT[[#Headers],[DATE REFERENCEMENT]]))))))</f>
        <v>45789</v>
      </c>
      <c r="C61" s="79" t="str">
        <f ca="1">IF('PR-tampon'!$E24="","",IF('PR-tampon'!$E24=0,"",IF(INDIRECT(NOM_FR&amp;ADDRESS('PR-tampon'!$E24,COLUMN(REFERENCEMENT_ISOLANT[[#Headers],[TYPE DE PROCEDE]])))=0,"",INDIRECT(NOM_FR&amp;ADDRESS('PR-tampon'!$E24,COLUMN(REFERENCEMENT_ISOLANT[[#Headers],[TYPE DE PROCEDE]]))))))</f>
        <v>Panneaux ou rouleaux</v>
      </c>
      <c r="D61" s="79" t="str">
        <f ca="1">IF('PR-tampon'!$E24="","",IF('PR-tampon'!$E24=0,"",IF(INDIRECT(NOM_FR&amp;ADDRESS('PR-tampon'!$E24,COLUMN(REFERENCEMENT_ISOLANT[[#Headers],[MATIERE]])))=0,"",INDIRECT(NOM_FR&amp;ADDRESS('PR-tampon'!$E24,COLUMN(REFERENCEMENT_ISOLANT[[#Headers],[MATIERE]]))))))</f>
        <v>fibres de bois</v>
      </c>
      <c r="E61" s="3" t="str">
        <f ca="1">IF('PR-tampon'!$E24="","",IF('PR-tampon'!$E24=0,"",IF(INDIRECT(NOM_FR&amp;ADDRESS('PR-tampon'!$E24,COLUMN(REFERENCEMENT_ISOLANT[[#Headers],[NOM COMMERCIAL DU PROCEDE]])))=0,"",INDIRECT(NOM_FR&amp;ADDRESS('PR-tampon'!$E24,COLUMN(REFERENCEMENT_ISOLANT[[#Headers],[NOM COMMERCIAL DU PROCEDE]]))))))</f>
        <v>STEICOflex F - Application en combles</v>
      </c>
      <c r="F61" s="3" t="str">
        <f ca="1">IF('PR-tampon'!$E24="","",IF('PR-tampon'!$E24=0,"",IF(INDIRECT(NOM_FR&amp;ADDRESS('PR-tampon'!$E24,COLUMN(REFERENCEMENT_ISOLANT[[#Headers],[FABRICANT / TITULAIRE / DISTRIBUTEUR]])))=0,"",INDIRECT(NOM_FR&amp;ADDRESS('PR-tampon'!$E24,COLUMN(REFERENCEMENT_ISOLANT[[#Headers],[FABRICANT / TITULAIRE / DISTRIBUTEUR]]))))))</f>
        <v>STEICO SE
(FR)</v>
      </c>
      <c r="G61" s="3" t="str">
        <f ca="1">IF('PR-tampon'!$E24="","",IF('PR-tampon'!$E24=0,"",IF(INDIRECT(NOM_FR&amp;ADDRESS('PR-tampon'!$E24,COLUMN(REFERENCEMENT_ISOLANT[[#Headers],[TYPE DE DOCUMENT DE REFERENCE]])))=0,"",INDIRECT(NOM_FR&amp;ADDRESS('PR-tampon'!$E24,COLUMN(REFERENCEMENT_ISOLANT[[#Headers],[TYPE DE DOCUMENT DE REFERENCE]]))))))</f>
        <v>Document d'Application Technique (DTA)</v>
      </c>
      <c r="H61" s="3" t="str">
        <f ca="1">IF('PR-tampon'!$E24="","",IF('PR-tampon'!$E24=0,"",IF(INDIRECT(NOM_FR&amp;ADDRESS('PR-tampon'!$E24,COLUMN(REFERENCEMENT_ISOLANT[[#Headers],[REF]])))=0,"",INDIRECT(NOM_FR&amp;ADDRESS('PR-tampon'!$E24,COLUMN(REFERENCEMENT_ISOLANT[[#Headers],[REF]]))))))</f>
        <v>20/20-469_V2</v>
      </c>
      <c r="I61" s="73">
        <f ca="1">IF('PR-tampon'!$E24="","",IF('PR-tampon'!$E24=0,"",IF(INDIRECT(NOM_FR&amp;ADDRESS('PR-tampon'!$E24,COLUMN(REFERENCEMENT_ISOLANT[[#Headers],[AVIS LIMITE AU / VALIDITE]])))=0,"",INDIRECT(NOM_FR&amp;ADDRESS('PR-tampon'!$E24,COLUMN(REFERENCEMENT_ISOLANT[[#Headers],[AVIS LIMITE AU / VALIDITE]]))))))</f>
        <v>45900</v>
      </c>
      <c r="J61" s="3" t="str">
        <f ca="1">IF('PR-tampon'!$E24="","",IF('PR-tampon'!$E24=0,"",IF(INDIRECT(NOM_FR&amp;ADDRESS('PR-tampon'!$E24,COLUMN(REFERENCEMENT_ISOLANT[[#Headers],[TC/TNC
dans le domaine d''emploi visé]])))=0,"",INDIRECT(NOM_FR&amp;ADDRESS('PR-tampon'!$E24,COLUMN(REFERENCEMENT_ISOLANT[[#Headers],[TC/TNC
dans le domaine d''emploi visé]]))))))</f>
        <v>TNC
(N'est pas sur liste verte de la C2p à date de référencement / EVALUATION RECENTE)</v>
      </c>
      <c r="K61" s="102" t="str">
        <f ca="1">IF('PR-tampon'!$E24="","",IF('PR-tampon'!$E24=0,"",IF(INDIRECT(NOM_FR&amp;ADDRESS('PR-tampon'!$E24,COLUMN(REFERENCEMENT_ISOLANT[[#Headers],[SYNTHESE DES APPLICATIONS VISEES]])))=0,"",INDIRECT(NOM_FR&amp;ADDRESS('PR-tampon'!$E24,COLUMN(REFERENCEMENT_ISOLANT[[#Headers],[SYNTHESE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61" s="75" t="str">
        <f ca="1">IF('PR-tampon'!$E24="","",IF('PR-tampon'!$E24=0,"",IF(INDIRECT(NOM_FR&amp;ADDRESS('PR-tampon'!$E24,COLUMN(REFERENCEMENT_ISOLANT[[#Headers],[CONCATENATION DES OBSERVATIONS]])))=0,"",INDIRECT(NOM_FR&amp;ADDRESS('PR-tampon'!$E24,COLUMN(REFERENCEMENT_ISOLANT[[#Headers],[CONCATENATION DES OBSERVATIONS]]))))))</f>
        <v xml:space="preserve"> - Les bâtiments à ossature porteuse métallique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61" s="3" t="str">
        <f ca="1">IF('PR-tampon'!$E24="","",IF('PR-tampon'!$E24=0,"",IF(INDIRECT(NOM_FR&amp;ADDRESS('PR-tampon'!$E24,COLUMN(REFERENCEMENT_ISOLANT[[#Headers],[Hygrométrie des locaux]])))=0,"",INDIRECT(NOM_FR&amp;ADDRESS('PR-tampon'!$E24,COLUMN(REFERENCEMENT_ISOLANT[[#Headers],[Hygrométrie des locaux]]))))))</f>
        <v>MOYENNE</v>
      </c>
      <c r="N61" s="3" t="str">
        <f ca="1">IF('PR-tampon'!$E24="","",IF('PR-tampon'!$E24=0,"",IF(INDIRECT(NOM_FR&amp;ADDRESS('PR-tampon'!$E24,COLUMN(REFERENCEMENT_ISOLANT[[#Headers],[classement locaux au sens 20.1 P3]])))=0,"",INDIRECT(NOM_FR&amp;ADDRESS('PR-tampon'!$E24,COLUMN(REFERENCEMENT_ISOLANT[[#Headers],[classement locaux au sens 20.1 P3]]))))))</f>
        <v>EB+ Locaux Privatifs</v>
      </c>
      <c r="O61" s="3" t="str">
        <f ca="1">IF('PR-tampon'!$E24="","",IF('PR-tampon'!$E24=0,"",IF(INDIRECT(NOM_FR&amp;ADDRESS('PR-tampon'!$E24,COLUMN(REFERENCEMENT_ISOLANT[[#Headers],[Climat max]])))=0,"",INDIRECT(NOM_FR&amp;ADDRESS('PR-tampon'!$E24,COLUMN(REFERENCEMENT_ISOLANT[[#Headers],[Climat max]]))))))</f>
        <v>MONTAGNE
(Altitude ≥ 900m &amp; En zone très froide)</v>
      </c>
      <c r="P61" s="3" t="str">
        <f ca="1">IF('PR-tampon'!$E24="","",IF('PR-tampon'!$E24=0,"",IF(INDIRECT(NOM_FR&amp;ADDRESS('PR-tampon'!$E24,COLUMN(REFERENCEMENT_ISOLANT[[#Headers],[Locaux climatisés ou raffraichis]])))=0,"",INDIRECT(NOM_FR&amp;ADDRESS('PR-tampon'!$E24,COLUMN(REFERENCEMENT_ISOLANT[[#Headers],[Locaux climatisés ou raffraichis]]))))))</f>
        <v>RAFRAICHIS</v>
      </c>
    </row>
    <row r="62" spans="1:16" ht="130.15" customHeight="1" x14ac:dyDescent="0.25">
      <c r="A62" s="3" t="e">
        <v>#VALUE!</v>
      </c>
      <c r="B62" s="79">
        <f ca="1">IF('PR-tampon'!$E25="","",IF('PR-tampon'!$E25=0,"",IF(INDIRECT(NOM_FR&amp;ADDRESS('PR-tampon'!$E25,COLUMN(REFERENCEMENT_ISOLANT[[#Headers],[DATE REFERENCEMENT]])))=0,"",INDIRECT(NOM_FR&amp;ADDRESS('PR-tampon'!$E25,COLUMN(REFERENCEMENT_ISOLANT[[#Headers],[DATE REFERENCEMENT]]))))))</f>
        <v>45789</v>
      </c>
      <c r="C62" s="79" t="str">
        <f ca="1">IF('PR-tampon'!$E25="","",IF('PR-tampon'!$E25=0,"",IF(INDIRECT(NOM_FR&amp;ADDRESS('PR-tampon'!$E25,COLUMN(REFERENCEMENT_ISOLANT[[#Headers],[TYPE DE PROCEDE]])))=0,"",INDIRECT(NOM_FR&amp;ADDRESS('PR-tampon'!$E25,COLUMN(REFERENCEMENT_ISOLANT[[#Headers],[TYPE DE PROCEDE]]))))))</f>
        <v>Panneaux ou rouleaux</v>
      </c>
      <c r="D62" s="79" t="str">
        <f ca="1">IF('PR-tampon'!$E25="","",IF('PR-tampon'!$E25=0,"",IF(INDIRECT(NOM_FR&amp;ADDRESS('PR-tampon'!$E25,COLUMN(REFERENCEMENT_ISOLANT[[#Headers],[MATIERE]])))=0,"",INDIRECT(NOM_FR&amp;ADDRESS('PR-tampon'!$E25,COLUMN(REFERENCEMENT_ISOLANT[[#Headers],[MATIERE]]))))))</f>
        <v>fibres de bois</v>
      </c>
      <c r="E62" s="3" t="str">
        <f ca="1">IF('PR-tampon'!$E25="","",IF('PR-tampon'!$E25=0,"",IF(INDIRECT(NOM_FR&amp;ADDRESS('PR-tampon'!$E25,COLUMN(REFERENCEMENT_ISOLANT[[#Headers],[NOM COMMERCIAL DU PROCEDE]])))=0,"",INDIRECT(NOM_FR&amp;ADDRESS('PR-tampon'!$E25,COLUMN(REFERENCEMENT_ISOLANT[[#Headers],[NOM COMMERCIAL DU PROCEDE]]))))))</f>
        <v>URSA UPWOOD - Application en combles</v>
      </c>
      <c r="F62" s="3" t="str">
        <f ca="1">IF('PR-tampon'!$E25="","",IF('PR-tampon'!$E25=0,"",IF(INDIRECT(NOM_FR&amp;ADDRESS('PR-tampon'!$E25,COLUMN(REFERENCEMENT_ISOLANT[[#Headers],[FABRICANT / TITULAIRE / DISTRIBUTEUR]])))=0,"",INDIRECT(NOM_FR&amp;ADDRESS('PR-tampon'!$E25,COLUMN(REFERENCEMENT_ISOLANT[[#Headers],[FABRICANT / TITULAIRE / DISTRIBUTEUR]]))))))</f>
        <v>STEICO SE
(FR)</v>
      </c>
      <c r="G62" s="3" t="str">
        <f ca="1">IF('PR-tampon'!$E25="","",IF('PR-tampon'!$E25=0,"",IF(INDIRECT(NOM_FR&amp;ADDRESS('PR-tampon'!$E25,COLUMN(REFERENCEMENT_ISOLANT[[#Headers],[TYPE DE DOCUMENT DE REFERENCE]])))=0,"",INDIRECT(NOM_FR&amp;ADDRESS('PR-tampon'!$E25,COLUMN(REFERENCEMENT_ISOLANT[[#Headers],[TYPE DE DOCUMENT DE REFERENCE]]))))))</f>
        <v>Document d'Application Technique (DTA)</v>
      </c>
      <c r="H62" s="3" t="str">
        <f ca="1">IF('PR-tampon'!$E25="","",IF('PR-tampon'!$E25=0,"",IF(INDIRECT(NOM_FR&amp;ADDRESS('PR-tampon'!$E25,COLUMN(REFERENCEMENT_ISOLANT[[#Headers],[REF]])))=0,"",INDIRECT(NOM_FR&amp;ADDRESS('PR-tampon'!$E25,COLUMN(REFERENCEMENT_ISOLANT[[#Headers],[REF]]))))))</f>
        <v>20/20-469_V2-E1</v>
      </c>
      <c r="I62" s="73">
        <f ca="1">IF('PR-tampon'!$E25="","",IF('PR-tampon'!$E25=0,"",IF(INDIRECT(NOM_FR&amp;ADDRESS('PR-tampon'!$E25,COLUMN(REFERENCEMENT_ISOLANT[[#Headers],[AVIS LIMITE AU / VALIDITE]])))=0,"",INDIRECT(NOM_FR&amp;ADDRESS('PR-tampon'!$E25,COLUMN(REFERENCEMENT_ISOLANT[[#Headers],[AVIS LIMITE AU / VALIDITE]]))))))</f>
        <v>45900</v>
      </c>
      <c r="J62" s="3" t="str">
        <f ca="1">IF('PR-tampon'!$E25="","",IF('PR-tampon'!$E25=0,"",IF(INDIRECT(NOM_FR&amp;ADDRESS('PR-tampon'!$E25,COLUMN(REFERENCEMENT_ISOLANT[[#Headers],[TC/TNC
dans le domaine d''emploi visé]])))=0,"",INDIRECT(NOM_FR&amp;ADDRESS('PR-tampon'!$E25,COLUMN(REFERENCEMENT_ISOLANT[[#Headers],[TC/TNC
dans le domaine d''emploi visé]]))))))</f>
        <v>TNC
(N'est pas sur liste verte de la C2p à date de référencement / EVALUATION RECENTE)</v>
      </c>
      <c r="K62" s="102" t="str">
        <f ca="1">IF('PR-tampon'!$E25="","",IF('PR-tampon'!$E25=0,"",IF(INDIRECT(NOM_FR&amp;ADDRESS('PR-tampon'!$E25,COLUMN(REFERENCEMENT_ISOLANT[[#Headers],[SYNTHESE DES APPLICATIONS VISEES]])))=0,"",INDIRECT(NOM_FR&amp;ADDRESS('PR-tampon'!$E25,COLUMN(REFERENCEMENT_ISOLANT[[#Headers],[SYNTHESE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62" s="75" t="str">
        <f ca="1">IF('PR-tampon'!$E25="","",IF('PR-tampon'!$E25=0,"",IF(INDIRECT(NOM_FR&amp;ADDRESS('PR-tampon'!$E25,COLUMN(REFERENCEMENT_ISOLANT[[#Headers],[CONCATENATION DES OBSERVATIONS]])))=0,"",INDIRECT(NOM_FR&amp;ADDRESS('PR-tampon'!$E25,COLUMN(REFERENCEMENT_ISOLANT[[#Headers],[CONCATENATION DES OBSERVATIONS]]))))))</f>
        <v xml:space="preserve"> - Les bâtiments à ossature porteuse métallique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62" s="3" t="str">
        <f ca="1">IF('PR-tampon'!$E25="","",IF('PR-tampon'!$E25=0,"",IF(INDIRECT(NOM_FR&amp;ADDRESS('PR-tampon'!$E25,COLUMN(REFERENCEMENT_ISOLANT[[#Headers],[Hygrométrie des locaux]])))=0,"",INDIRECT(NOM_FR&amp;ADDRESS('PR-tampon'!$E25,COLUMN(REFERENCEMENT_ISOLANT[[#Headers],[Hygrométrie des locaux]]))))))</f>
        <v>MOYENNE</v>
      </c>
      <c r="N62" s="3" t="str">
        <f ca="1">IF('PR-tampon'!$E25="","",IF('PR-tampon'!$E25=0,"",IF(INDIRECT(NOM_FR&amp;ADDRESS('PR-tampon'!$E25,COLUMN(REFERENCEMENT_ISOLANT[[#Headers],[classement locaux au sens 20.1 P3]])))=0,"",INDIRECT(NOM_FR&amp;ADDRESS('PR-tampon'!$E25,COLUMN(REFERENCEMENT_ISOLANT[[#Headers],[classement locaux au sens 20.1 P3]]))))))</f>
        <v>EB+ Locaux Privatifs</v>
      </c>
      <c r="O62" s="3" t="str">
        <f ca="1">IF('PR-tampon'!$E25="","",IF('PR-tampon'!$E25=0,"",IF(INDIRECT(NOM_FR&amp;ADDRESS('PR-tampon'!$E25,COLUMN(REFERENCEMENT_ISOLANT[[#Headers],[Climat max]])))=0,"",INDIRECT(NOM_FR&amp;ADDRESS('PR-tampon'!$E25,COLUMN(REFERENCEMENT_ISOLANT[[#Headers],[Climat max]]))))))</f>
        <v>MONTAGNE
(Altitude ≥ 900m &amp; En zone très froide)</v>
      </c>
      <c r="P62" s="3" t="str">
        <f ca="1">IF('PR-tampon'!$E25="","",IF('PR-tampon'!$E25=0,"",IF(INDIRECT(NOM_FR&amp;ADDRESS('PR-tampon'!$E25,COLUMN(REFERENCEMENT_ISOLANT[[#Headers],[Locaux climatisés ou raffraichis]])))=0,"",INDIRECT(NOM_FR&amp;ADDRESS('PR-tampon'!$E25,COLUMN(REFERENCEMENT_ISOLANT[[#Headers],[Locaux climatisés ou raffraichis]]))))))</f>
        <v>RAFRAICHIS</v>
      </c>
    </row>
    <row r="63" spans="1:16" ht="130.15" customHeight="1" x14ac:dyDescent="0.25">
      <c r="A63" s="3" t="e">
        <v>#VALUE!</v>
      </c>
      <c r="B63" s="79">
        <f ca="1">IF('PR-tampon'!$E26="","",IF('PR-tampon'!$E26=0,"",IF(INDIRECT(NOM_FR&amp;ADDRESS('PR-tampon'!$E26,COLUMN(REFERENCEMENT_ISOLANT[[#Headers],[DATE REFERENCEMENT]])))=0,"",INDIRECT(NOM_FR&amp;ADDRESS('PR-tampon'!$E26,COLUMN(REFERENCEMENT_ISOLANT[[#Headers],[DATE REFERENCEMENT]]))))))</f>
        <v>45789</v>
      </c>
      <c r="C63" s="79" t="str">
        <f ca="1">IF('PR-tampon'!$E26="","",IF('PR-tampon'!$E26=0,"",IF(INDIRECT(NOM_FR&amp;ADDRESS('PR-tampon'!$E26,COLUMN(REFERENCEMENT_ISOLANT[[#Headers],[TYPE DE PROCEDE]])))=0,"",INDIRECT(NOM_FR&amp;ADDRESS('PR-tampon'!$E26,COLUMN(REFERENCEMENT_ISOLANT[[#Headers],[TYPE DE PROCEDE]]))))))</f>
        <v>Panneaux ou rouleaux</v>
      </c>
      <c r="D63" s="79" t="str">
        <f ca="1">IF('PR-tampon'!$E26="","",IF('PR-tampon'!$E26=0,"",IF(INDIRECT(NOM_FR&amp;ADDRESS('PR-tampon'!$E26,COLUMN(REFERENCEMENT_ISOLANT[[#Headers],[MATIERE]])))=0,"",INDIRECT(NOM_FR&amp;ADDRESS('PR-tampon'!$E26,COLUMN(REFERENCEMENT_ISOLANT[[#Headers],[MATIERE]]))))))</f>
        <v>fibres naturelles et synthétiques</v>
      </c>
      <c r="E63" s="3" t="str">
        <f ca="1">IF('PR-tampon'!$E26="","",IF('PR-tampon'!$E26=0,"",IF(INDIRECT(NOM_FR&amp;ADDRESS('PR-tampon'!$E26,COLUMN(REFERENCEMENT_ISOLANT[[#Headers],[NOM COMMERCIAL DU PROCEDE]])))=0,"",INDIRECT(NOM_FR&amp;ADDRESS('PR-tampon'!$E26,COLUMN(REFERENCEMENT_ISOLANT[[#Headers],[NOM COMMERCIAL DU PROCEDE]]))))))</f>
        <v>OPALE – Application en combles</v>
      </c>
      <c r="F63" s="3" t="str">
        <f ca="1">IF('PR-tampon'!$E26="","",IF('PR-tampon'!$E26=0,"",IF(INDIRECT(NOM_FR&amp;ADDRESS('PR-tampon'!$E26,COLUMN(REFERENCEMENT_ISOLANT[[#Headers],[FABRICANT / TITULAIRE / DISTRIBUTEUR]])))=0,"",INDIRECT(NOM_FR&amp;ADDRESS('PR-tampon'!$E26,COLUMN(REFERENCEMENT_ISOLANT[[#Headers],[FABRICANT / TITULAIRE / DISTRIBUTEUR]]))))))</f>
        <v>BUITEX INDUSTRIE
(FR)</v>
      </c>
      <c r="G63" s="3" t="str">
        <f ca="1">IF('PR-tampon'!$E26="","",IF('PR-tampon'!$E26=0,"",IF(INDIRECT(NOM_FR&amp;ADDRESS('PR-tampon'!$E26,COLUMN(REFERENCEMENT_ISOLANT[[#Headers],[TYPE DE DOCUMENT DE REFERENCE]])))=0,"",INDIRECT(NOM_FR&amp;ADDRESS('PR-tampon'!$E26,COLUMN(REFERENCEMENT_ISOLANT[[#Headers],[TYPE DE DOCUMENT DE REFERENCE]]))))))</f>
        <v>Avis technique</v>
      </c>
      <c r="H63" s="3" t="str">
        <f ca="1">IF('PR-tampon'!$E26="","",IF('PR-tampon'!$E26=0,"",IF(INDIRECT(NOM_FR&amp;ADDRESS('PR-tampon'!$E26,COLUMN(REFERENCEMENT_ISOLANT[[#Headers],[REF]])))=0,"",INDIRECT(NOM_FR&amp;ADDRESS('PR-tampon'!$E26,COLUMN(REFERENCEMENT_ISOLANT[[#Headers],[REF]]))))))</f>
        <v>20/24-532_V1</v>
      </c>
      <c r="I63" s="73">
        <f ca="1">IF('PR-tampon'!$E26="","",IF('PR-tampon'!$E26=0,"",IF(INDIRECT(NOM_FR&amp;ADDRESS('PR-tampon'!$E26,COLUMN(REFERENCEMENT_ISOLANT[[#Headers],[AVIS LIMITE AU / VALIDITE]])))=0,"",INDIRECT(NOM_FR&amp;ADDRESS('PR-tampon'!$E26,COLUMN(REFERENCEMENT_ISOLANT[[#Headers],[AVIS LIMITE AU / VALIDITE]]))))))</f>
        <v>46660</v>
      </c>
      <c r="J63" s="3" t="str">
        <f ca="1">IF('PR-tampon'!$E26="","",IF('PR-tampon'!$E26=0,"",IF(INDIRECT(NOM_FR&amp;ADDRESS('PR-tampon'!$E26,COLUMN(REFERENCEMENT_ISOLANT[[#Headers],[TC/TNC
dans le domaine d''emploi visé]])))=0,"",INDIRECT(NOM_FR&amp;ADDRESS('PR-tampon'!$E26,COLUMN(REFERENCEMENT_ISOLANT[[#Headers],[TC/TNC
dans le domaine d''emploi visé]]))))))</f>
        <v>TNC
(N'est pas sur liste verte de la C2p à date de référencement / EVALUATION RECENTE)</v>
      </c>
      <c r="K63" s="102" t="str">
        <f ca="1">IF('PR-tampon'!$E26="","",IF('PR-tampon'!$E26=0,"",IF(INDIRECT(NOM_FR&amp;ADDRESS('PR-tampon'!$E26,COLUMN(REFERENCEMENT_ISOLANT[[#Headers],[SYNTHESE DES APPLICATIONS VISEES]])))=0,"",INDIRECT(NOM_FR&amp;ADDRESS('PR-tampon'!$E26,COLUMN(REFERENCEMENT_ISOLANT[[#Headers],[SYNTHESE DES APPLICATIONS VISEES]]))))))</f>
        <v xml:space="preserve"> - TOITURE VENTILEE : ISOLATION DE TOITURE EN RAMPANT (CHARPENTES DU DTU 31.1 ou DTU 31.2 ou DTU 31.3)
 - COMBLES PERDUS : ISOLATION DE PLANCHER DE COMBLES PERDUS</v>
      </c>
      <c r="L63" s="75" t="str">
        <f ca="1">IF('PR-tampon'!$E26="","",IF('PR-tampon'!$E26=0,"",IF(INDIRECT(NOM_FR&amp;ADDRESS('PR-tampon'!$E26,COLUMN(REFERENCEMENT_ISOLANT[[#Headers],[CONCATENATION DES OBSERVATIONS]])))=0,"",INDIRECT(NOM_FR&amp;ADDRESS('PR-tampon'!$E26,COLUMN(REFERENCEMENT_ISOLANT[[#Headers],[CONCATENATION DES OBSERVATIONS]]))))))</f>
        <v>Les bâtiments de process industriel, agricole, agroalimentaire, frigorifique, à ambiance corrosiveet à oss atures porteuses métalliques sont exclus.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63" s="3" t="str">
        <f ca="1">IF('PR-tampon'!$E26="","",IF('PR-tampon'!$E26=0,"",IF(INDIRECT(NOM_FR&amp;ADDRESS('PR-tampon'!$E26,COLUMN(REFERENCEMENT_ISOLANT[[#Headers],[Hygrométrie des locaux]])))=0,"",INDIRECT(NOM_FR&amp;ADDRESS('PR-tampon'!$E26,COLUMN(REFERENCEMENT_ISOLANT[[#Headers],[Hygrométrie des locaux]]))))))</f>
        <v>MOYENNE</v>
      </c>
      <c r="N63" s="3" t="str">
        <f ca="1">IF('PR-tampon'!$E26="","",IF('PR-tampon'!$E26=0,"",IF(INDIRECT(NOM_FR&amp;ADDRESS('PR-tampon'!$E26,COLUMN(REFERENCEMENT_ISOLANT[[#Headers],[classement locaux au sens 20.1 P3]])))=0,"",INDIRECT(NOM_FR&amp;ADDRESS('PR-tampon'!$E26,COLUMN(REFERENCEMENT_ISOLANT[[#Headers],[classement locaux au sens 20.1 P3]]))))))</f>
        <v>EB+ Locaux Privatifs</v>
      </c>
      <c r="O63" s="3" t="str">
        <f ca="1">IF('PR-tampon'!$E26="","",IF('PR-tampon'!$E26=0,"",IF(INDIRECT(NOM_FR&amp;ADDRESS('PR-tampon'!$E26,COLUMN(REFERENCEMENT_ISOLANT[[#Headers],[Climat max]])))=0,"",INDIRECT(NOM_FR&amp;ADDRESS('PR-tampon'!$E26,COLUMN(REFERENCEMENT_ISOLANT[[#Headers],[Climat max]]))))))</f>
        <v>MONTAGNE
(Altitude ≥ 900m &amp; En zone très froide)</v>
      </c>
      <c r="P63" s="3" t="str">
        <f ca="1">IF('PR-tampon'!$E26="","",IF('PR-tampon'!$E26=0,"",IF(INDIRECT(NOM_FR&amp;ADDRESS('PR-tampon'!$E26,COLUMN(REFERENCEMENT_ISOLANT[[#Headers],[Locaux climatisés ou raffraichis]])))=0,"",INDIRECT(NOM_FR&amp;ADDRESS('PR-tampon'!$E26,COLUMN(REFERENCEMENT_ISOLANT[[#Headers],[Locaux climatisés ou raffraichis]]))))))</f>
        <v>RAFRAICHIS</v>
      </c>
    </row>
    <row r="64" spans="1:16" ht="130.15" customHeight="1" x14ac:dyDescent="0.25">
      <c r="A64" s="3" t="e">
        <v>#VALUE!</v>
      </c>
      <c r="B64" s="79">
        <f ca="1">IF('PR-tampon'!$E27="","",IF('PR-tampon'!$E27=0,"",IF(INDIRECT(NOM_FR&amp;ADDRESS('PR-tampon'!$E27,COLUMN(REFERENCEMENT_ISOLANT[[#Headers],[DATE REFERENCEMENT]])))=0,"",INDIRECT(NOM_FR&amp;ADDRESS('PR-tampon'!$E27,COLUMN(REFERENCEMENT_ISOLANT[[#Headers],[DATE REFERENCEMENT]]))))))</f>
        <v>45789</v>
      </c>
      <c r="C64" s="79" t="str">
        <f ca="1">IF('PR-tampon'!$E27="","",IF('PR-tampon'!$E27=0,"",IF(INDIRECT(NOM_FR&amp;ADDRESS('PR-tampon'!$E27,COLUMN(REFERENCEMENT_ISOLANT[[#Headers],[TYPE DE PROCEDE]])))=0,"",INDIRECT(NOM_FR&amp;ADDRESS('PR-tampon'!$E27,COLUMN(REFERENCEMENT_ISOLANT[[#Headers],[TYPE DE PROCEDE]]))))))</f>
        <v>Panneaux ou rouleaux</v>
      </c>
      <c r="D64" s="79" t="str">
        <f ca="1">IF('PR-tampon'!$E27="","",IF('PR-tampon'!$E27=0,"",IF(INDIRECT(NOM_FR&amp;ADDRESS('PR-tampon'!$E27,COLUMN(REFERENCEMENT_ISOLANT[[#Headers],[MATIERE]])))=0,"",INDIRECT(NOM_FR&amp;ADDRESS('PR-tampon'!$E27,COLUMN(REFERENCEMENT_ISOLANT[[#Headers],[MATIERE]]))))))</f>
        <v>fibres de bois</v>
      </c>
      <c r="E64" s="3" t="str">
        <f ca="1">IF('PR-tampon'!$E27="","",IF('PR-tampon'!$E27=0,"",IF(INDIRECT(NOM_FR&amp;ADDRESS('PR-tampon'!$E27,COLUMN(REFERENCEMENT_ISOLANT[[#Headers],[NOM COMMERCIAL DU PROCEDE]])))=0,"",INDIRECT(NOM_FR&amp;ADDRESS('PR-tampon'!$E27,COLUMN(REFERENCEMENT_ISOLANT[[#Headers],[NOM COMMERCIAL DU PROCEDE]]))))))</f>
        <v>Pavaflex - Application en mur</v>
      </c>
      <c r="F64" s="3" t="str">
        <f ca="1">IF('PR-tampon'!$E27="","",IF('PR-tampon'!$E27=0,"",IF(INDIRECT(NOM_FR&amp;ADDRESS('PR-tampon'!$E27,COLUMN(REFERENCEMENT_ISOLANT[[#Headers],[FABRICANT / TITULAIRE / DISTRIBUTEUR]])))=0,"",INDIRECT(NOM_FR&amp;ADDRESS('PR-tampon'!$E27,COLUMN(REFERENCEMENT_ISOLANT[[#Headers],[FABRICANT / TITULAIRE / DISTRIBUTEUR]]))))))</f>
        <v>SOPREMA SAS 
(FR)</v>
      </c>
      <c r="G64" s="3" t="str">
        <f ca="1">IF('PR-tampon'!$E27="","",IF('PR-tampon'!$E27=0,"",IF(INDIRECT(NOM_FR&amp;ADDRESS('PR-tampon'!$E27,COLUMN(REFERENCEMENT_ISOLANT[[#Headers],[TYPE DE DOCUMENT DE REFERENCE]])))=0,"",INDIRECT(NOM_FR&amp;ADDRESS('PR-tampon'!$E27,COLUMN(REFERENCEMENT_ISOLANT[[#Headers],[TYPE DE DOCUMENT DE REFERENCE]]))))))</f>
        <v>Document d'Application Technique (DTA)</v>
      </c>
      <c r="H64" s="3" t="str">
        <f ca="1">IF('PR-tampon'!$E27="","",IF('PR-tampon'!$E27=0,"",IF(INDIRECT(NOM_FR&amp;ADDRESS('PR-tampon'!$E27,COLUMN(REFERENCEMENT_ISOLANT[[#Headers],[REF]])))=0,"",INDIRECT(NOM_FR&amp;ADDRESS('PR-tampon'!$E27,COLUMN(REFERENCEMENT_ISOLANT[[#Headers],[REF]]))))))</f>
        <v>20/20-467_V3</v>
      </c>
      <c r="I64" s="73">
        <f ca="1">IF('PR-tampon'!$E27="","",IF('PR-tampon'!$E27=0,"",IF(INDIRECT(NOM_FR&amp;ADDRESS('PR-tampon'!$E27,COLUMN(REFERENCEMENT_ISOLANT[[#Headers],[AVIS LIMITE AU / VALIDITE]])))=0,"",INDIRECT(NOM_FR&amp;ADDRESS('PR-tampon'!$E27,COLUMN(REFERENCEMENT_ISOLANT[[#Headers],[AVIS LIMITE AU / VALIDITE]]))))))</f>
        <v>46053</v>
      </c>
      <c r="J64" s="3" t="str">
        <f ca="1">IF('PR-tampon'!$E27="","",IF('PR-tampon'!$E27=0,"",IF(INDIRECT(NOM_FR&amp;ADDRESS('PR-tampon'!$E27,COLUMN(REFERENCEMENT_ISOLANT[[#Headers],[TC/TNC
dans le domaine d''emploi visé]])))=0,"",INDIRECT(NOM_FR&amp;ADDRESS('PR-tampon'!$E27,COLUMN(REFERENCEMENT_ISOLANT[[#Headers],[TC/TNC
dans le domaine d''emploi visé]]))))))</f>
        <v>TNC
(N'est pas sur liste verte de la C2p à date de référencement / EVALUATION RECENTE)</v>
      </c>
      <c r="K64" s="102" t="str">
        <f ca="1">IF('PR-tampon'!$E27="","",IF('PR-tampon'!$E27=0,"",IF(INDIRECT(NOM_FR&amp;ADDRESS('PR-tampon'!$E27,COLUMN(REFERENCEMENT_ISOLANT[[#Headers],[SYNTHESE DES APPLICATIONS VISEES]])))=0,"",INDIRECT(NOM_FR&amp;ADDRESS('PR-tampon'!$E27,COLUMN(REFERENCEMENT_ISOLANT[[#Headers],[SYNTHESE DES APPLICATIONS VISEES]]))))))</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L64" s="75" t="str">
        <f ca="1">IF('PR-tampon'!$E27="","",IF('PR-tampon'!$E27=0,"",IF(INDIRECT(NOM_FR&amp;ADDRESS('PR-tampon'!$E27,COLUMN(REFERENCEMENT_ISOLANT[[#Headers],[CONCATENATION DES OBSERVATIONS]])))=0,"",INDIRECT(NOM_FR&amp;ADDRESS('PR-tampon'!$E27,COLUMN(REFERENCEMENT_ISOLANT[[#Headers],[CONCATENATION DES OBSERVATIONS]]))))))</f>
        <v xml:space="preserve"> - Le procédé PAVAFLEX inclue 2 isolants, « PAVAFLEX® CONFORT » et « PAVAFLEX® CONFORT 36 »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64" s="3" t="str">
        <f ca="1">IF('PR-tampon'!$E27="","",IF('PR-tampon'!$E27=0,"",IF(INDIRECT(NOM_FR&amp;ADDRESS('PR-tampon'!$E27,COLUMN(REFERENCEMENT_ISOLANT[[#Headers],[Hygrométrie des locaux]])))=0,"",INDIRECT(NOM_FR&amp;ADDRESS('PR-tampon'!$E27,COLUMN(REFERENCEMENT_ISOLANT[[#Headers],[Hygrométrie des locaux]]))))))</f>
        <v>MOYENNE</v>
      </c>
      <c r="N64" s="3" t="str">
        <f ca="1">IF('PR-tampon'!$E27="","",IF('PR-tampon'!$E27=0,"",IF(INDIRECT(NOM_FR&amp;ADDRESS('PR-tampon'!$E27,COLUMN(REFERENCEMENT_ISOLANT[[#Headers],[classement locaux au sens 20.1 P3]])))=0,"",INDIRECT(NOM_FR&amp;ADDRESS('PR-tampon'!$E27,COLUMN(REFERENCEMENT_ISOLANT[[#Headers],[classement locaux au sens 20.1 P3]]))))))</f>
        <v>EB+ Locaux Privatifs</v>
      </c>
      <c r="O64" s="3" t="str">
        <f ca="1">IF('PR-tampon'!$E27="","",IF('PR-tampon'!$E27=0,"",IF(INDIRECT(NOM_FR&amp;ADDRESS('PR-tampon'!$E27,COLUMN(REFERENCEMENT_ISOLANT[[#Headers],[Climat max]])))=0,"",INDIRECT(NOM_FR&amp;ADDRESS('PR-tampon'!$E27,COLUMN(REFERENCEMENT_ISOLANT[[#Headers],[Climat max]]))))))</f>
        <v>MONTAGNE
(Altitude ≥ 900m &amp; En zone très froide)</v>
      </c>
      <c r="P64" s="3" t="str">
        <f ca="1">IF('PR-tampon'!$E27="","",IF('PR-tampon'!$E27=0,"",IF(INDIRECT(NOM_FR&amp;ADDRESS('PR-tampon'!$E27,COLUMN(REFERENCEMENT_ISOLANT[[#Headers],[Locaux climatisés ou raffraichis]])))=0,"",INDIRECT(NOM_FR&amp;ADDRESS('PR-tampon'!$E27,COLUMN(REFERENCEMENT_ISOLANT[[#Headers],[Locaux climatisés ou raffraichis]]))))))</f>
        <v>RAFRAICHIS</v>
      </c>
    </row>
    <row r="65" spans="1:16" ht="130.15" customHeight="1" x14ac:dyDescent="0.25">
      <c r="A65" s="3" t="e">
        <v>#VALUE!</v>
      </c>
      <c r="B65" s="79">
        <f ca="1">IF('PR-tampon'!$E28="","",IF('PR-tampon'!$E28=0,"",IF(INDIRECT(NOM_FR&amp;ADDRESS('PR-tampon'!$E28,COLUMN(REFERENCEMENT_ISOLANT[[#Headers],[DATE REFERENCEMENT]])))=0,"",INDIRECT(NOM_FR&amp;ADDRESS('PR-tampon'!$E28,COLUMN(REFERENCEMENT_ISOLANT[[#Headers],[DATE REFERENCEMENT]]))))))</f>
        <v>45789</v>
      </c>
      <c r="C65" s="79" t="str">
        <f ca="1">IF('PR-tampon'!$E28="","",IF('PR-tampon'!$E28=0,"",IF(INDIRECT(NOM_FR&amp;ADDRESS('PR-tampon'!$E28,COLUMN(REFERENCEMENT_ISOLANT[[#Headers],[TYPE DE PROCEDE]])))=0,"",INDIRECT(NOM_FR&amp;ADDRESS('PR-tampon'!$E28,COLUMN(REFERENCEMENT_ISOLANT[[#Headers],[TYPE DE PROCEDE]]))))))</f>
        <v>Panneaux ou rouleaux</v>
      </c>
      <c r="D65" s="79" t="str">
        <f ca="1">IF('PR-tampon'!$E28="","",IF('PR-tampon'!$E28=0,"",IF(INDIRECT(NOM_FR&amp;ADDRESS('PR-tampon'!$E28,COLUMN(REFERENCEMENT_ISOLANT[[#Headers],[MATIERE]])))=0,"",INDIRECT(NOM_FR&amp;ADDRESS('PR-tampon'!$E28,COLUMN(REFERENCEMENT_ISOLANT[[#Headers],[MATIERE]]))))))</f>
        <v>fibres de bois</v>
      </c>
      <c r="E65" s="3" t="str">
        <f ca="1">IF('PR-tampon'!$E28="","",IF('PR-tampon'!$E28=0,"",IF(INDIRECT(NOM_FR&amp;ADDRESS('PR-tampon'!$E28,COLUMN(REFERENCEMENT_ISOLANT[[#Headers],[NOM COMMERCIAL DU PROCEDE]])))=0,"",INDIRECT(NOM_FR&amp;ADDRESS('PR-tampon'!$E28,COLUMN(REFERENCEMENT_ISOLANT[[#Headers],[NOM COMMERCIAL DU PROCEDE]]))))))</f>
        <v>SEMIN FLEX PLUS - Application en mur</v>
      </c>
      <c r="F65" s="3" t="str">
        <f ca="1">IF('PR-tampon'!$E28="","",IF('PR-tampon'!$E28=0,"",IF(INDIRECT(NOM_FR&amp;ADDRESS('PR-tampon'!$E28,COLUMN(REFERENCEMENT_ISOLANT[[#Headers],[FABRICANT / TITULAIRE / DISTRIBUTEUR]])))=0,"",INDIRECT(NOM_FR&amp;ADDRESS('PR-tampon'!$E28,COLUMN(REFERENCEMENT_ISOLANT[[#Headers],[FABRICANT / TITULAIRE / DISTRIBUTEUR]]))))))</f>
        <v>SEMIN</v>
      </c>
      <c r="G65" s="3" t="str">
        <f ca="1">IF('PR-tampon'!$E28="","",IF('PR-tampon'!$E28=0,"",IF(INDIRECT(NOM_FR&amp;ADDRESS('PR-tampon'!$E28,COLUMN(REFERENCEMENT_ISOLANT[[#Headers],[TYPE DE DOCUMENT DE REFERENCE]])))=0,"",INDIRECT(NOM_FR&amp;ADDRESS('PR-tampon'!$E28,COLUMN(REFERENCEMENT_ISOLANT[[#Headers],[TYPE DE DOCUMENT DE REFERENCE]]))))))</f>
        <v>Document d'Application Technique (DTA)</v>
      </c>
      <c r="H65" s="3" t="str">
        <f ca="1">IF('PR-tampon'!$E28="","",IF('PR-tampon'!$E28=0,"",IF(INDIRECT(NOM_FR&amp;ADDRESS('PR-tampon'!$E28,COLUMN(REFERENCEMENT_ISOLANT[[#Headers],[REF]])))=0,"",INDIRECT(NOM_FR&amp;ADDRESS('PR-tampon'!$E28,COLUMN(REFERENCEMENT_ISOLANT[[#Headers],[REF]]))))))</f>
        <v>20/24-538_V1</v>
      </c>
      <c r="I65" s="73">
        <f ca="1">IF('PR-tampon'!$E28="","",IF('PR-tampon'!$E28=0,"",IF(INDIRECT(NOM_FR&amp;ADDRESS('PR-tampon'!$E28,COLUMN(REFERENCEMENT_ISOLANT[[#Headers],[AVIS LIMITE AU / VALIDITE]])))=0,"",INDIRECT(NOM_FR&amp;ADDRESS('PR-tampon'!$E28,COLUMN(REFERENCEMENT_ISOLANT[[#Headers],[AVIS LIMITE AU / VALIDITE]]))))))</f>
        <v>47057</v>
      </c>
      <c r="J65" s="3" t="str">
        <f ca="1">IF('PR-tampon'!$E28="","",IF('PR-tampon'!$E28=0,"",IF(INDIRECT(NOM_FR&amp;ADDRESS('PR-tampon'!$E28,COLUMN(REFERENCEMENT_ISOLANT[[#Headers],[TC/TNC
dans le domaine d''emploi visé]])))=0,"",INDIRECT(NOM_FR&amp;ADDRESS('PR-tampon'!$E28,COLUMN(REFERENCEMENT_ISOLANT[[#Headers],[TC/TNC
dans le domaine d''emploi visé]]))))))</f>
        <v>TNC
(N'est pas sur liste verte de la C2p à date de référencement / EVALUATION RECENTE)</v>
      </c>
      <c r="K65" s="102" t="str">
        <f ca="1">IF('PR-tampon'!$E28="","",IF('PR-tampon'!$E28=0,"",IF(INDIRECT(NOM_FR&amp;ADDRESS('PR-tampon'!$E28,COLUMN(REFERENCEMENT_ISOLANT[[#Headers],[SYNTHESE DES APPLICATIONS VISEES]])))=0,"",INDIRECT(NOM_FR&amp;ADDRESS('PR-tampon'!$E28,COLUMN(REFERENCEMENT_ISOLANT[[#Headers],[SYNTHESE DES APPLICATIONS VISEES]]))))))</f>
        <v xml:space="preserve"> - MUR EXTERIEUR : ISOLATION ENTRE MONTANTS DE MUR CONFORME AU NF DTU 31.2 AVEC PAREMENT EXTERIEUR VENTILE
 - DISTRIBUTION INTERIEURE : ISOLATION DE DISTRIBUTION INTERIEURE CONFORME AU NF DTU 25.41 DANS UNE STRUCTURE BOIS</v>
      </c>
      <c r="L65" s="75" t="str">
        <f ca="1">IF('PR-tampon'!$E28="","",IF('PR-tampon'!$E28=0,"",IF(INDIRECT(NOM_FR&amp;ADDRESS('PR-tampon'!$E28,COLUMN(REFERENCEMENT_ISOLANT[[#Headers],[CONCATENATION DES OBSERVATIONS]])))=0,"",INDIRECT(NOM_FR&amp;ADDRESS('PR-tampon'!$E28,COLUMN(REFERENCEMENT_ISOLANT[[#Headers],[CONCATENATION DES OBSERVATIONS]]))))))</f>
        <v>Les bâtiments de process industriels, agricoles, agroalimentaires, frigorifiques, à ambiance corrosive ou à structure porteuse métallique ne sont pas couverts par le présent Document Technique d'Application.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65" s="3" t="str">
        <f ca="1">IF('PR-tampon'!$E28="","",IF('PR-tampon'!$E28=0,"",IF(INDIRECT(NOM_FR&amp;ADDRESS('PR-tampon'!$E28,COLUMN(REFERENCEMENT_ISOLANT[[#Headers],[Hygrométrie des locaux]])))=0,"",INDIRECT(NOM_FR&amp;ADDRESS('PR-tampon'!$E28,COLUMN(REFERENCEMENT_ISOLANT[[#Headers],[Hygrométrie des locaux]]))))))</f>
        <v>MOYENNE</v>
      </c>
      <c r="N65" s="3" t="str">
        <f ca="1">IF('PR-tampon'!$E28="","",IF('PR-tampon'!$E28=0,"",IF(INDIRECT(NOM_FR&amp;ADDRESS('PR-tampon'!$E28,COLUMN(REFERENCEMENT_ISOLANT[[#Headers],[classement locaux au sens 20.1 P3]])))=0,"",INDIRECT(NOM_FR&amp;ADDRESS('PR-tampon'!$E28,COLUMN(REFERENCEMENT_ISOLANT[[#Headers],[classement locaux au sens 20.1 P3]]))))))</f>
        <v>EB+ Locaux Privatifs</v>
      </c>
      <c r="O65" s="3" t="str">
        <f ca="1">IF('PR-tampon'!$E28="","",IF('PR-tampon'!$E28=0,"",IF(INDIRECT(NOM_FR&amp;ADDRESS('PR-tampon'!$E28,COLUMN(REFERENCEMENT_ISOLANT[[#Headers],[Climat max]])))=0,"",INDIRECT(NOM_FR&amp;ADDRESS('PR-tampon'!$E28,COLUMN(REFERENCEMENT_ISOLANT[[#Headers],[Climat max]]))))))</f>
        <v>MONTAGNE
(Altitude ≥ 900m &amp; En zone très froide)</v>
      </c>
      <c r="P65" s="3" t="str">
        <f ca="1">IF('PR-tampon'!$E28="","",IF('PR-tampon'!$E28=0,"",IF(INDIRECT(NOM_FR&amp;ADDRESS('PR-tampon'!$E28,COLUMN(REFERENCEMENT_ISOLANT[[#Headers],[Locaux climatisés ou raffraichis]])))=0,"",INDIRECT(NOM_FR&amp;ADDRESS('PR-tampon'!$E28,COLUMN(REFERENCEMENT_ISOLANT[[#Headers],[Locaux climatisés ou raffraichis]]))))))</f>
        <v>RAFRAICHIS</v>
      </c>
    </row>
    <row r="66" spans="1:16" ht="130.15" customHeight="1" x14ac:dyDescent="0.25">
      <c r="A66" s="3" t="e">
        <v>#VALUE!</v>
      </c>
      <c r="B66" s="79">
        <f ca="1">IF('PR-tampon'!$E29="","",IF('PR-tampon'!$E29=0,"",IF(INDIRECT(NOM_FR&amp;ADDRESS('PR-tampon'!$E29,COLUMN(REFERENCEMENT_ISOLANT[[#Headers],[DATE REFERENCEMENT]])))=0,"",INDIRECT(NOM_FR&amp;ADDRESS('PR-tampon'!$E29,COLUMN(REFERENCEMENT_ISOLANT[[#Headers],[DATE REFERENCEMENT]]))))))</f>
        <v>45789</v>
      </c>
      <c r="C66" s="79" t="str">
        <f ca="1">IF('PR-tampon'!$E29="","",IF('PR-tampon'!$E29=0,"",IF(INDIRECT(NOM_FR&amp;ADDRESS('PR-tampon'!$E29,COLUMN(REFERENCEMENT_ISOLANT[[#Headers],[TYPE DE PROCEDE]])))=0,"",INDIRECT(NOM_FR&amp;ADDRESS('PR-tampon'!$E29,COLUMN(REFERENCEMENT_ISOLANT[[#Headers],[TYPE DE PROCEDE]]))))))</f>
        <v>Panneaux ou rouleaux</v>
      </c>
      <c r="D66" s="79" t="str">
        <f ca="1">IF('PR-tampon'!$E29="","",IF('PR-tampon'!$E29=0,"",IF(INDIRECT(NOM_FR&amp;ADDRESS('PR-tampon'!$E29,COLUMN(REFERENCEMENT_ISOLANT[[#Headers],[MATIERE]])))=0,"",INDIRECT(NOM_FR&amp;ADDRESS('PR-tampon'!$E29,COLUMN(REFERENCEMENT_ISOLANT[[#Headers],[MATIERE]]))))))</f>
        <v>fibres de bois</v>
      </c>
      <c r="E66" s="3" t="str">
        <f ca="1">IF('PR-tampon'!$E29="","",IF('PR-tampon'!$E29=0,"",IF(INDIRECT(NOM_FR&amp;ADDRESS('PR-tampon'!$E29,COLUMN(REFERENCEMENT_ISOLANT[[#Headers],[NOM COMMERCIAL DU PROCEDE]])))=0,"",INDIRECT(NOM_FR&amp;ADDRESS('PR-tampon'!$E29,COLUMN(REFERENCEMENT_ISOLANT[[#Headers],[NOM COMMERCIAL DU PROCEDE]]))))))</f>
        <v>URSA UPWOOD - Application en mur</v>
      </c>
      <c r="F66" s="3" t="str">
        <f ca="1">IF('PR-tampon'!$E29="","",IF('PR-tampon'!$E29=0,"",IF(INDIRECT(NOM_FR&amp;ADDRESS('PR-tampon'!$E29,COLUMN(REFERENCEMENT_ISOLANT[[#Headers],[FABRICANT / TITULAIRE / DISTRIBUTEUR]])))=0,"",INDIRECT(NOM_FR&amp;ADDRESS('PR-tampon'!$E29,COLUMN(REFERENCEMENT_ISOLANT[[#Headers],[FABRICANT / TITULAIRE / DISTRIBUTEUR]]))))))</f>
        <v>STEICO SE
(FR)</v>
      </c>
      <c r="G66" s="3" t="str">
        <f ca="1">IF('PR-tampon'!$E29="","",IF('PR-tampon'!$E29=0,"",IF(INDIRECT(NOM_FR&amp;ADDRESS('PR-tampon'!$E29,COLUMN(REFERENCEMENT_ISOLANT[[#Headers],[TYPE DE DOCUMENT DE REFERENCE]])))=0,"",INDIRECT(NOM_FR&amp;ADDRESS('PR-tampon'!$E29,COLUMN(REFERENCEMENT_ISOLANT[[#Headers],[TYPE DE DOCUMENT DE REFERENCE]]))))))</f>
        <v>Avis technique</v>
      </c>
      <c r="H66" s="3" t="str">
        <f ca="1">IF('PR-tampon'!$E29="","",IF('PR-tampon'!$E29=0,"",IF(INDIRECT(NOM_FR&amp;ADDRESS('PR-tampon'!$E29,COLUMN(REFERENCEMENT_ISOLANT[[#Headers],[REF]])))=0,"",INDIRECT(NOM_FR&amp;ADDRESS('PR-tampon'!$E29,COLUMN(REFERENCEMENT_ISOLANT[[#Headers],[REF]]))))))</f>
        <v>20/20-468_V3-E1</v>
      </c>
      <c r="I66" s="73">
        <f ca="1">IF('PR-tampon'!$E29="","",IF('PR-tampon'!$E29=0,"",IF(INDIRECT(NOM_FR&amp;ADDRESS('PR-tampon'!$E29,COLUMN(REFERENCEMENT_ISOLANT[[#Headers],[AVIS LIMITE AU / VALIDITE]])))=0,"",INDIRECT(NOM_FR&amp;ADDRESS('PR-tampon'!$E29,COLUMN(REFERENCEMENT_ISOLANT[[#Headers],[AVIS LIMITE AU / VALIDITE]]))))))</f>
        <v>47238</v>
      </c>
      <c r="J66" s="3" t="str">
        <f ca="1">IF('PR-tampon'!$E29="","",IF('PR-tampon'!$E29=0,"",IF(INDIRECT(NOM_FR&amp;ADDRESS('PR-tampon'!$E29,COLUMN(REFERENCEMENT_ISOLANT[[#Headers],[TC/TNC
dans le domaine d''emploi visé]])))=0,"",INDIRECT(NOM_FR&amp;ADDRESS('PR-tampon'!$E29,COLUMN(REFERENCEMENT_ISOLANT[[#Headers],[TC/TNC
dans le domaine d''emploi visé]]))))))</f>
        <v>TNC
(N'est pas sur liste verte de la C2p à date de référencement / EVALUATION RECENTE)</v>
      </c>
      <c r="K66" s="102" t="str">
        <f ca="1">IF('PR-tampon'!$E29="","",IF('PR-tampon'!$E29=0,"",IF(INDIRECT(NOM_FR&amp;ADDRESS('PR-tampon'!$E29,COLUMN(REFERENCEMENT_ISOLANT[[#Headers],[SYNTHESE DES APPLICATIONS VISEES]])))=0,"",INDIRECT(NOM_FR&amp;ADDRESS('PR-tampon'!$E29,COLUMN(REFERENCEMENT_ISOLANT[[#Headers],[SYNTHESE DES APPLICATIONS VISEES]]))))))</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v>
      </c>
      <c r="L66" s="75" t="str">
        <f ca="1">IF('PR-tampon'!$E29="","",IF('PR-tampon'!$E29=0,"",IF(INDIRECT(NOM_FR&amp;ADDRESS('PR-tampon'!$E29,COLUMN(REFERENCEMENT_ISOLANT[[#Headers],[CONCATENATION DES OBSERVATIONS]])))=0,"",INDIRECT(NOM_FR&amp;ADDRESS('PR-tampon'!$E29,COLUMN(REFERENCEMENT_ISOLANT[[#Headers],[CONCATENATION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66" s="3" t="str">
        <f ca="1">IF('PR-tampon'!$E29="","",IF('PR-tampon'!$E29=0,"",IF(INDIRECT(NOM_FR&amp;ADDRESS('PR-tampon'!$E29,COLUMN(REFERENCEMENT_ISOLANT[[#Headers],[Hygrométrie des locaux]])))=0,"",INDIRECT(NOM_FR&amp;ADDRESS('PR-tampon'!$E29,COLUMN(REFERENCEMENT_ISOLANT[[#Headers],[Hygrométrie des locaux]]))))))</f>
        <v>MOYENNE</v>
      </c>
      <c r="N66" s="3" t="str">
        <f ca="1">IF('PR-tampon'!$E29="","",IF('PR-tampon'!$E29=0,"",IF(INDIRECT(NOM_FR&amp;ADDRESS('PR-tampon'!$E29,COLUMN(REFERENCEMENT_ISOLANT[[#Headers],[classement locaux au sens 20.1 P3]])))=0,"",INDIRECT(NOM_FR&amp;ADDRESS('PR-tampon'!$E29,COLUMN(REFERENCEMENT_ISOLANT[[#Headers],[classement locaux au sens 20.1 P3]]))))))</f>
        <v>EB+ Locaux Privatifs</v>
      </c>
      <c r="O66" s="3" t="str">
        <f ca="1">IF('PR-tampon'!$E29="","",IF('PR-tampon'!$E29=0,"",IF(INDIRECT(NOM_FR&amp;ADDRESS('PR-tampon'!$E29,COLUMN(REFERENCEMENT_ISOLANT[[#Headers],[Climat max]])))=0,"",INDIRECT(NOM_FR&amp;ADDRESS('PR-tampon'!$E29,COLUMN(REFERENCEMENT_ISOLANT[[#Headers],[Climat max]]))))))</f>
        <v>MONTAGNE
(Altitude ≥ 900m &amp; En zone très froide)</v>
      </c>
      <c r="P66" s="3" t="str">
        <f ca="1">IF('PR-tampon'!$E29="","",IF('PR-tampon'!$E29=0,"",IF(INDIRECT(NOM_FR&amp;ADDRESS('PR-tampon'!$E29,COLUMN(REFERENCEMENT_ISOLANT[[#Headers],[Locaux climatisés ou raffraichis]])))=0,"",INDIRECT(NOM_FR&amp;ADDRESS('PR-tampon'!$E29,COLUMN(REFERENCEMENT_ISOLANT[[#Headers],[Locaux climatisés ou raffraichis]]))))))</f>
        <v>RAFRAICHIS</v>
      </c>
    </row>
    <row r="67" spans="1:16" ht="130.15" customHeight="1" x14ac:dyDescent="0.25">
      <c r="A67" s="3" t="e">
        <v>#VALUE!</v>
      </c>
      <c r="B67" s="79">
        <f ca="1">IF('PR-tampon'!$E30="","",IF('PR-tampon'!$E30=0,"",IF(INDIRECT(NOM_FR&amp;ADDRESS('PR-tampon'!$E30,COLUMN(REFERENCEMENT_ISOLANT[[#Headers],[DATE REFERENCEMENT]])))=0,"",INDIRECT(NOM_FR&amp;ADDRESS('PR-tampon'!$E30,COLUMN(REFERENCEMENT_ISOLANT[[#Headers],[DATE REFERENCEMENT]]))))))</f>
        <v>45789</v>
      </c>
      <c r="C67" s="79" t="str">
        <f ca="1">IF('PR-tampon'!$E30="","",IF('PR-tampon'!$E30=0,"",IF(INDIRECT(NOM_FR&amp;ADDRESS('PR-tampon'!$E30,COLUMN(REFERENCEMENT_ISOLANT[[#Headers],[TYPE DE PROCEDE]])))=0,"",INDIRECT(NOM_FR&amp;ADDRESS('PR-tampon'!$E30,COLUMN(REFERENCEMENT_ISOLANT[[#Headers],[TYPE DE PROCEDE]]))))))</f>
        <v>Panneaux ou rouleaux</v>
      </c>
      <c r="D67" s="79" t="str">
        <f ca="1">IF('PR-tampon'!$E30="","",IF('PR-tampon'!$E30=0,"",IF(INDIRECT(NOM_FR&amp;ADDRESS('PR-tampon'!$E30,COLUMN(REFERENCEMENT_ISOLANT[[#Headers],[MATIERE]])))=0,"",INDIRECT(NOM_FR&amp;ADDRESS('PR-tampon'!$E30,COLUMN(REFERENCEMENT_ISOLANT[[#Headers],[MATIERE]]))))))</f>
        <v>fibres de textiles issus de recyclage</v>
      </c>
      <c r="E67" s="3" t="str">
        <f ca="1">IF('PR-tampon'!$E30="","",IF('PR-tampon'!$E30=0,"",IF(INDIRECT(NOM_FR&amp;ADDRESS('PR-tampon'!$E30,COLUMN(REFERENCEMENT_ISOLANT[[#Headers],[NOM COMMERCIAL DU PROCEDE]])))=0,"",INDIRECT(NOM_FR&amp;ADDRESS('PR-tampon'!$E30,COLUMN(REFERENCEMENT_ISOLANT[[#Headers],[NOM COMMERCIAL DU PROCEDE]]))))))</f>
        <v>ISOCOTON - Application en mur</v>
      </c>
      <c r="F67" s="3" t="str">
        <f ca="1">IF('PR-tampon'!$E30="","",IF('PR-tampon'!$E30=0,"",IF(INDIRECT(NOM_FR&amp;ADDRESS('PR-tampon'!$E30,COLUMN(REFERENCEMENT_ISOLANT[[#Headers],[FABRICANT / TITULAIRE / DISTRIBUTEUR]])))=0,"",INDIRECT(NOM_FR&amp;ADDRESS('PR-tampon'!$E30,COLUMN(REFERENCEMENT_ISOLANT[[#Headers],[FABRICANT / TITULAIRE / DISTRIBUTEUR]]))))))</f>
        <v>Saint-Gobain ISOVER</v>
      </c>
      <c r="G67" s="3" t="str">
        <f ca="1">IF('PR-tampon'!$E30="","",IF('PR-tampon'!$E30=0,"",IF(INDIRECT(NOM_FR&amp;ADDRESS('PR-tampon'!$E30,COLUMN(REFERENCEMENT_ISOLANT[[#Headers],[TYPE DE DOCUMENT DE REFERENCE]])))=0,"",INDIRECT(NOM_FR&amp;ADDRESS('PR-tampon'!$E30,COLUMN(REFERENCEMENT_ISOLANT[[#Headers],[TYPE DE DOCUMENT DE REFERENCE]]))))))</f>
        <v>Avis technique</v>
      </c>
      <c r="H67" s="3" t="str">
        <f ca="1">IF('PR-tampon'!$E30="","",IF('PR-tampon'!$E30=0,"",IF(INDIRECT(NOM_FR&amp;ADDRESS('PR-tampon'!$E30,COLUMN(REFERENCEMENT_ISOLANT[[#Headers],[REF]])))=0,"",INDIRECT(NOM_FR&amp;ADDRESS('PR-tampon'!$E30,COLUMN(REFERENCEMENT_ISOLANT[[#Headers],[REF]]))))))</f>
        <v>20/19-439_V4-E1</v>
      </c>
      <c r="I67" s="73">
        <f ca="1">IF('PR-tampon'!$E30="","",IF('PR-tampon'!$E30=0,"",IF(INDIRECT(NOM_FR&amp;ADDRESS('PR-tampon'!$E30,COLUMN(REFERENCEMENT_ISOLANT[[#Headers],[AVIS LIMITE AU / VALIDITE]])))=0,"",INDIRECT(NOM_FR&amp;ADDRESS('PR-tampon'!$E30,COLUMN(REFERENCEMENT_ISOLANT[[#Headers],[AVIS LIMITE AU / VALIDITE]]))))))</f>
        <v>48053</v>
      </c>
      <c r="J67" s="3" t="str">
        <f ca="1">IF('PR-tampon'!$E30="","",IF('PR-tampon'!$E30=0,"",IF(INDIRECT(NOM_FR&amp;ADDRESS('PR-tampon'!$E30,COLUMN(REFERENCEMENT_ISOLANT[[#Headers],[TC/TNC
dans le domaine d''emploi visé]])))=0,"",INDIRECT(NOM_FR&amp;ADDRESS('PR-tampon'!$E30,COLUMN(REFERENCEMENT_ISOLANT[[#Headers],[TC/TNC
dans le domaine d''emploi visé]]))))))</f>
        <v>TNC
(N'est pas sur liste verte de la C2p à date de référencement / EVALUATION RECENTE)</v>
      </c>
      <c r="K67" s="102" t="str">
        <f ca="1">IF('PR-tampon'!$E30="","",IF('PR-tampon'!$E30=0,"",IF(INDIRECT(NOM_FR&amp;ADDRESS('PR-tampon'!$E30,COLUMN(REFERENCEMENT_ISOLANT[[#Headers],[SYNTHESE DES APPLICATIONS VISEES]])))=0,"",INDIRECT(NOM_FR&amp;ADDRESS('PR-tampon'!$E30,COLUMN(REFERENCEMENT_ISOLANT[[#Headers],[SYNTHESE DES APPLICATIONS VISEES]]))))))</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L67" s="75" t="str">
        <f ca="1">IF('PR-tampon'!$E30="","",IF('PR-tampon'!$E30=0,"",IF(INDIRECT(NOM_FR&amp;ADDRESS('PR-tampon'!$E30,COLUMN(REFERENCEMENT_ISOLANT[[#Headers],[CONCATENATION DES OBSERVATIONS]])))=0,"",INDIRECT(NOM_FR&amp;ADDRESS('PR-tampon'!$E30,COLUMN(REFERENCEMENT_ISOLANT[[#Headers],[CONCATENATION DES OBSERVATIONS]]))))))</f>
        <v xml:space="preserve"> - Extenstion de l'Avis Technique n°20/19-439_V3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67" s="3" t="str">
        <f ca="1">IF('PR-tampon'!$E30="","",IF('PR-tampon'!$E30=0,"",IF(INDIRECT(NOM_FR&amp;ADDRESS('PR-tampon'!$E30,COLUMN(REFERENCEMENT_ISOLANT[[#Headers],[Hygrométrie des locaux]])))=0,"",INDIRECT(NOM_FR&amp;ADDRESS('PR-tampon'!$E30,COLUMN(REFERENCEMENT_ISOLANT[[#Headers],[Hygrométrie des locaux]]))))))</f>
        <v>MOYENNE</v>
      </c>
      <c r="N67" s="3" t="str">
        <f ca="1">IF('PR-tampon'!$E30="","",IF('PR-tampon'!$E30=0,"",IF(INDIRECT(NOM_FR&amp;ADDRESS('PR-tampon'!$E30,COLUMN(REFERENCEMENT_ISOLANT[[#Headers],[classement locaux au sens 20.1 P3]])))=0,"",INDIRECT(NOM_FR&amp;ADDRESS('PR-tampon'!$E30,COLUMN(REFERENCEMENT_ISOLANT[[#Headers],[classement locaux au sens 20.1 P3]]))))))</f>
        <v>EB+ Locaux Privatifs</v>
      </c>
      <c r="O67" s="3" t="str">
        <f ca="1">IF('PR-tampon'!$E30="","",IF('PR-tampon'!$E30=0,"",IF(INDIRECT(NOM_FR&amp;ADDRESS('PR-tampon'!$E30,COLUMN(REFERENCEMENT_ISOLANT[[#Headers],[Climat max]])))=0,"",INDIRECT(NOM_FR&amp;ADDRESS('PR-tampon'!$E30,COLUMN(REFERENCEMENT_ISOLANT[[#Headers],[Climat max]]))))))</f>
        <v>MONTAGNE
(Altitude ≥ 900m &amp; En zone très froide)</v>
      </c>
      <c r="P67" s="3" t="str">
        <f ca="1">IF('PR-tampon'!$E30="","",IF('PR-tampon'!$E30=0,"",IF(INDIRECT(NOM_FR&amp;ADDRESS('PR-tampon'!$E30,COLUMN(REFERENCEMENT_ISOLANT[[#Headers],[Locaux climatisés ou raffraichis]])))=0,"",INDIRECT(NOM_FR&amp;ADDRESS('PR-tampon'!$E30,COLUMN(REFERENCEMENT_ISOLANT[[#Headers],[Locaux climatisés ou raffraichis]]))))))</f>
        <v>RAFRAICHIS</v>
      </c>
    </row>
    <row r="68" spans="1:16" ht="130.15" customHeight="1" x14ac:dyDescent="0.25">
      <c r="A68" s="3" t="e">
        <v>#VALUE!</v>
      </c>
      <c r="B68" s="79">
        <f ca="1">IF('PR-tampon'!$E31="","",IF('PR-tampon'!$E31=0,"",IF(INDIRECT(NOM_FR&amp;ADDRESS('PR-tampon'!$E31,COLUMN(REFERENCEMENT_ISOLANT[[#Headers],[DATE REFERENCEMENT]])))=0,"",INDIRECT(NOM_FR&amp;ADDRESS('PR-tampon'!$E31,COLUMN(REFERENCEMENT_ISOLANT[[#Headers],[DATE REFERENCEMENT]]))))))</f>
        <v>45789</v>
      </c>
      <c r="C68" s="79" t="str">
        <f ca="1">IF('PR-tampon'!$E31="","",IF('PR-tampon'!$E31=0,"",IF(INDIRECT(NOM_FR&amp;ADDRESS('PR-tampon'!$E31,COLUMN(REFERENCEMENT_ISOLANT[[#Headers],[TYPE DE PROCEDE]])))=0,"",INDIRECT(NOM_FR&amp;ADDRESS('PR-tampon'!$E31,COLUMN(REFERENCEMENT_ISOLANT[[#Headers],[TYPE DE PROCEDE]]))))))</f>
        <v>Panneaux ou rouleaux</v>
      </c>
      <c r="D68" s="79" t="str">
        <f ca="1">IF('PR-tampon'!$E31="","",IF('PR-tampon'!$E31=0,"",IF(INDIRECT(NOM_FR&amp;ADDRESS('PR-tampon'!$E31,COLUMN(REFERENCEMENT_ISOLANT[[#Headers],[MATIERE]])))=0,"",INDIRECT(NOM_FR&amp;ADDRESS('PR-tampon'!$E31,COLUMN(REFERENCEMENT_ISOLANT[[#Headers],[MATIERE]]))))))</f>
        <v>fibres naturelles et synthétiques</v>
      </c>
      <c r="E68" s="3" t="str">
        <f ca="1">IF('PR-tampon'!$E31="","",IF('PR-tampon'!$E31=0,"",IF(INDIRECT(NOM_FR&amp;ADDRESS('PR-tampon'!$E31,COLUMN(REFERENCEMENT_ISOLANT[[#Headers],[NOM COMMERCIAL DU PROCEDE]])))=0,"",INDIRECT(NOM_FR&amp;ADDRESS('PR-tampon'!$E31,COLUMN(REFERENCEMENT_ISOLANT[[#Headers],[NOM COMMERCIAL DU PROCEDE]]))))))</f>
        <v>OPALE – Application en murs</v>
      </c>
      <c r="F68" s="3" t="str">
        <f ca="1">IF('PR-tampon'!$E31="","",IF('PR-tampon'!$E31=0,"",IF(INDIRECT(NOM_FR&amp;ADDRESS('PR-tampon'!$E31,COLUMN(REFERENCEMENT_ISOLANT[[#Headers],[FABRICANT / TITULAIRE / DISTRIBUTEUR]])))=0,"",INDIRECT(NOM_FR&amp;ADDRESS('PR-tampon'!$E31,COLUMN(REFERENCEMENT_ISOLANT[[#Headers],[FABRICANT / TITULAIRE / DISTRIBUTEUR]]))))))</f>
        <v>BUITEX INDUSTRIE
(FR)</v>
      </c>
      <c r="G68" s="3" t="str">
        <f ca="1">IF('PR-tampon'!$E31="","",IF('PR-tampon'!$E31=0,"",IF(INDIRECT(NOM_FR&amp;ADDRESS('PR-tampon'!$E31,COLUMN(REFERENCEMENT_ISOLANT[[#Headers],[TYPE DE DOCUMENT DE REFERENCE]])))=0,"",INDIRECT(NOM_FR&amp;ADDRESS('PR-tampon'!$E31,COLUMN(REFERENCEMENT_ISOLANT[[#Headers],[TYPE DE DOCUMENT DE REFERENCE]]))))))</f>
        <v>Avis technique</v>
      </c>
      <c r="H68" s="3" t="str">
        <f ca="1">IF('PR-tampon'!$E31="","",IF('PR-tampon'!$E31=0,"",IF(INDIRECT(NOM_FR&amp;ADDRESS('PR-tampon'!$E31,COLUMN(REFERENCEMENT_ISOLANT[[#Headers],[REF]])))=0,"",INDIRECT(NOM_FR&amp;ADDRESS('PR-tampon'!$E31,COLUMN(REFERENCEMENT_ISOLANT[[#Headers],[REF]]))))))</f>
        <v>20/24-534_V2</v>
      </c>
      <c r="I68" s="73">
        <f ca="1">IF('PR-tampon'!$E31="","",IF('PR-tampon'!$E31=0,"",IF(INDIRECT(NOM_FR&amp;ADDRESS('PR-tampon'!$E31,COLUMN(REFERENCEMENT_ISOLANT[[#Headers],[AVIS LIMITE AU / VALIDITE]])))=0,"",INDIRECT(NOM_FR&amp;ADDRESS('PR-tampon'!$E31,COLUMN(REFERENCEMENT_ISOLANT[[#Headers],[AVIS LIMITE AU / VALIDITE]]))))))</f>
        <v>46660</v>
      </c>
      <c r="J68" s="3" t="str">
        <f ca="1">IF('PR-tampon'!$E31="","",IF('PR-tampon'!$E31=0,"",IF(INDIRECT(NOM_FR&amp;ADDRESS('PR-tampon'!$E31,COLUMN(REFERENCEMENT_ISOLANT[[#Headers],[TC/TNC
dans le domaine d''emploi visé]])))=0,"",INDIRECT(NOM_FR&amp;ADDRESS('PR-tampon'!$E31,COLUMN(REFERENCEMENT_ISOLANT[[#Headers],[TC/TNC
dans le domaine d''emploi visé]]))))))</f>
        <v>TNC
(N'est pas sur liste verte de la C2p à date de référencement / EVALUATION RECENTE)</v>
      </c>
      <c r="K68" s="102" t="str">
        <f ca="1">IF('PR-tampon'!$E31="","",IF('PR-tampon'!$E31=0,"",IF(INDIRECT(NOM_FR&amp;ADDRESS('PR-tampon'!$E31,COLUMN(REFERENCEMENT_ISOLANT[[#Headers],[SYNTHESE DES APPLICATIONS VISEES]])))=0,"",INDIRECT(NOM_FR&amp;ADDRESS('PR-tampon'!$E31,COLUMN(REFERENCEMENT_ISOLANT[[#Headers],[SYNTHESE DES APPLICATIONS VISEES]]))))))</f>
        <v xml:space="preserve"> - MUR EXTERIEUR : ISOLATION ENTRE MONTANTS DE MUR CONFORME AU NF DTU 31.2 AVEC PAREMENT EXTERIEUR VENTILE
 - DISTRIBUTION INTERIEURE : ISOLATION DE DISTRIBUTION INTERIEURE CONFORME AU NF DTU 25.41 DANS UNE STRUCTURE BOIS</v>
      </c>
      <c r="L68" s="75" t="str">
        <f ca="1">IF('PR-tampon'!$E31="","",IF('PR-tampon'!$E31=0,"",IF(INDIRECT(NOM_FR&amp;ADDRESS('PR-tampon'!$E31,COLUMN(REFERENCEMENT_ISOLANT[[#Headers],[CONCATENATION DES OBSERVATIONS]])))=0,"",INDIRECT(NOM_FR&amp;ADDRESS('PR-tampon'!$E31,COLUMN(REFERENCEMENT_ISOLANT[[#Headers],[CONCATENATION DES OBSERVATIONS]]))))))</f>
        <v>Les bâtiments de process industriel, agricoles, frigorifique, agroalimentaire, à ambiance corrosive et à ossatures porteuses métalliques sont exclus.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68" s="3" t="str">
        <f ca="1">IF('PR-tampon'!$E31="","",IF('PR-tampon'!$E31=0,"",IF(INDIRECT(NOM_FR&amp;ADDRESS('PR-tampon'!$E31,COLUMN(REFERENCEMENT_ISOLANT[[#Headers],[Hygrométrie des locaux]])))=0,"",INDIRECT(NOM_FR&amp;ADDRESS('PR-tampon'!$E31,COLUMN(REFERENCEMENT_ISOLANT[[#Headers],[Hygrométrie des locaux]]))))))</f>
        <v>MOYENNE</v>
      </c>
      <c r="N68" s="3" t="str">
        <f ca="1">IF('PR-tampon'!$E31="","",IF('PR-tampon'!$E31=0,"",IF(INDIRECT(NOM_FR&amp;ADDRESS('PR-tampon'!$E31,COLUMN(REFERENCEMENT_ISOLANT[[#Headers],[classement locaux au sens 20.1 P3]])))=0,"",INDIRECT(NOM_FR&amp;ADDRESS('PR-tampon'!$E31,COLUMN(REFERENCEMENT_ISOLANT[[#Headers],[classement locaux au sens 20.1 P3]]))))))</f>
        <v>EB+ Locaux Privatifs</v>
      </c>
      <c r="O68" s="3" t="str">
        <f ca="1">IF('PR-tampon'!$E31="","",IF('PR-tampon'!$E31=0,"",IF(INDIRECT(NOM_FR&amp;ADDRESS('PR-tampon'!$E31,COLUMN(REFERENCEMENT_ISOLANT[[#Headers],[Climat max]])))=0,"",INDIRECT(NOM_FR&amp;ADDRESS('PR-tampon'!$E31,COLUMN(REFERENCEMENT_ISOLANT[[#Headers],[Climat max]]))))))</f>
        <v>MONTAGNE
(Altitude ≥ 900m &amp; En zone très froide)</v>
      </c>
      <c r="P68" s="3" t="str">
        <f ca="1">IF('PR-tampon'!$E31="","",IF('PR-tampon'!$E31=0,"",IF(INDIRECT(NOM_FR&amp;ADDRESS('PR-tampon'!$E31,COLUMN(REFERENCEMENT_ISOLANT[[#Headers],[Locaux climatisés ou raffraichis]])))=0,"",INDIRECT(NOM_FR&amp;ADDRESS('PR-tampon'!$E31,COLUMN(REFERENCEMENT_ISOLANT[[#Headers],[Locaux climatisés ou raffraichis]]))))))</f>
        <v>RAFRAICHIS</v>
      </c>
    </row>
    <row r="69" spans="1:16" ht="130.15" customHeight="1" x14ac:dyDescent="0.25">
      <c r="A69" s="3" t="e">
        <v>#VALUE!</v>
      </c>
      <c r="B69" s="79">
        <f ca="1">IF('PR-tampon'!$E32="","",IF('PR-tampon'!$E32=0,"",IF(INDIRECT(NOM_FR&amp;ADDRESS('PR-tampon'!$E32,COLUMN(REFERENCEMENT_ISOLANT[[#Headers],[DATE REFERENCEMENT]])))=0,"",INDIRECT(NOM_FR&amp;ADDRESS('PR-tampon'!$E32,COLUMN(REFERENCEMENT_ISOLANT[[#Headers],[DATE REFERENCEMENT]]))))))</f>
        <v>45789</v>
      </c>
      <c r="C69" s="79" t="str">
        <f ca="1">IF('PR-tampon'!$E32="","",IF('PR-tampon'!$E32=0,"",IF(INDIRECT(NOM_FR&amp;ADDRESS('PR-tampon'!$E32,COLUMN(REFERENCEMENT_ISOLANT[[#Headers],[TYPE DE PROCEDE]])))=0,"",INDIRECT(NOM_FR&amp;ADDRESS('PR-tampon'!$E32,COLUMN(REFERENCEMENT_ISOLANT[[#Headers],[TYPE DE PROCEDE]]))))))</f>
        <v>Panneaux ou rouleaux</v>
      </c>
      <c r="D69" s="79" t="str">
        <f ca="1">IF('PR-tampon'!$E32="","",IF('PR-tampon'!$E32=0,"",IF(INDIRECT(NOM_FR&amp;ADDRESS('PR-tampon'!$E32,COLUMN(REFERENCEMENT_ISOLANT[[#Headers],[MATIERE]])))=0,"",INDIRECT(NOM_FR&amp;ADDRESS('PR-tampon'!$E32,COLUMN(REFERENCEMENT_ISOLANT[[#Headers],[MATIERE]]))))))</f>
        <v>fibres naturelles et synthétiques</v>
      </c>
      <c r="E69" s="3" t="str">
        <f ca="1">IF('PR-tampon'!$E32="","",IF('PR-tampon'!$E32=0,"",IF(INDIRECT(NOM_FR&amp;ADDRESS('PR-tampon'!$E32,COLUMN(REFERENCEMENT_ISOLANT[[#Headers],[NOM COMMERCIAL DU PROCEDE]])))=0,"",INDIRECT(NOM_FR&amp;ADDRESS('PR-tampon'!$E32,COLUMN(REFERENCEMENT_ISOLANT[[#Headers],[NOM COMMERCIAL DU PROCEDE]]))))))</f>
        <v>URSA UpTex - URSA COCOON'R - URSA Textile  - Application en mur</v>
      </c>
      <c r="F69" s="3" t="str">
        <f ca="1">IF('PR-tampon'!$E32="","",IF('PR-tampon'!$E32=0,"",IF(INDIRECT(NOM_FR&amp;ADDRESS('PR-tampon'!$E32,COLUMN(REFERENCEMENT_ISOLANT[[#Headers],[FABRICANT / TITULAIRE / DISTRIBUTEUR]])))=0,"",INDIRECT(NOM_FR&amp;ADDRESS('PR-tampon'!$E32,COLUMN(REFERENCEMENT_ISOLANT[[#Headers],[FABRICANT / TITULAIRE / DISTRIBUTEUR]]))))))</f>
        <v>BUITEX INDUSTRIE
(FR)</v>
      </c>
      <c r="G69" s="3" t="str">
        <f ca="1">IF('PR-tampon'!$E32="","",IF('PR-tampon'!$E32=0,"",IF(INDIRECT(NOM_FR&amp;ADDRESS('PR-tampon'!$E32,COLUMN(REFERENCEMENT_ISOLANT[[#Headers],[TYPE DE DOCUMENT DE REFERENCE]])))=0,"",INDIRECT(NOM_FR&amp;ADDRESS('PR-tampon'!$E32,COLUMN(REFERENCEMENT_ISOLANT[[#Headers],[TYPE DE DOCUMENT DE REFERENCE]]))))))</f>
        <v>Avis technique</v>
      </c>
      <c r="H69" s="3" t="str">
        <f ca="1">IF('PR-tampon'!$E32="","",IF('PR-tampon'!$E32=0,"",IF(INDIRECT(NOM_FR&amp;ADDRESS('PR-tampon'!$E32,COLUMN(REFERENCEMENT_ISOLANT[[#Headers],[REF]])))=0,"",INDIRECT(NOM_FR&amp;ADDRESS('PR-tampon'!$E32,COLUMN(REFERENCEMENT_ISOLANT[[#Headers],[REF]]))))))</f>
        <v>20/24-534_V2-E1</v>
      </c>
      <c r="I69" s="73">
        <f ca="1">IF('PR-tampon'!$E32="","",IF('PR-tampon'!$E32=0,"",IF(INDIRECT(NOM_FR&amp;ADDRESS('PR-tampon'!$E32,COLUMN(REFERENCEMENT_ISOLANT[[#Headers],[AVIS LIMITE AU / VALIDITE]])))=0,"",INDIRECT(NOM_FR&amp;ADDRESS('PR-tampon'!$E32,COLUMN(REFERENCEMENT_ISOLANT[[#Headers],[AVIS LIMITE AU / VALIDITE]]))))))</f>
        <v>46660</v>
      </c>
      <c r="J69" s="3" t="str">
        <f ca="1">IF('PR-tampon'!$E32="","",IF('PR-tampon'!$E32=0,"",IF(INDIRECT(NOM_FR&amp;ADDRESS('PR-tampon'!$E32,COLUMN(REFERENCEMENT_ISOLANT[[#Headers],[TC/TNC
dans le domaine d''emploi visé]])))=0,"",INDIRECT(NOM_FR&amp;ADDRESS('PR-tampon'!$E32,COLUMN(REFERENCEMENT_ISOLANT[[#Headers],[TC/TNC
dans le domaine d''emploi visé]]))))))</f>
        <v>TNC
(N'est pas sur liste verte de la C2p à date de référencement / EVALUATION RECENTE)</v>
      </c>
      <c r="K69" s="102" t="str">
        <f ca="1">IF('PR-tampon'!$E32="","",IF('PR-tampon'!$E32=0,"",IF(INDIRECT(NOM_FR&amp;ADDRESS('PR-tampon'!$E32,COLUMN(REFERENCEMENT_ISOLANT[[#Headers],[SYNTHESE DES APPLICATIONS VISEES]])))=0,"",INDIRECT(NOM_FR&amp;ADDRESS('PR-tampon'!$E32,COLUMN(REFERENCEMENT_ISOLANT[[#Headers],[SYNTHESE DES APPLICATIONS VISEES]]))))))</f>
        <v xml:space="preserve"> - MUR EXTERIEUR : ISOLATION ENTRE MONTANTS DE MUR CONFORME AU NF DTU 31.2 AVEC PAREMENT EXTERIEUR VENTILE
 - DISTRIBUTION INTERIEURE : ISOLATION DE DISTRIBUTION INTERIEURE CONFORME AU NF DTU 25.41 DANS UNE STRUCTURE BOIS</v>
      </c>
      <c r="L69" s="75" t="str">
        <f ca="1">IF('PR-tampon'!$E32="","",IF('PR-tampon'!$E32=0,"",IF(INDIRECT(NOM_FR&amp;ADDRESS('PR-tampon'!$E32,COLUMN(REFERENCEMENT_ISOLANT[[#Headers],[CONCATENATION DES OBSERVATIONS]])))=0,"",INDIRECT(NOM_FR&amp;ADDRESS('PR-tampon'!$E32,COLUMN(REFERENCEMENT_ISOLANT[[#Headers],[CONCATENATION DES OBSERVATIONS]]))))))</f>
        <v>Les bâtiments de process industriel, agricoles, frigorifique, agroalimentaire, à ambiance corrosive et à ossatures porteuses métalliques sont exclus.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69" s="3" t="str">
        <f ca="1">IF('PR-tampon'!$E32="","",IF('PR-tampon'!$E32=0,"",IF(INDIRECT(NOM_FR&amp;ADDRESS('PR-tampon'!$E32,COLUMN(REFERENCEMENT_ISOLANT[[#Headers],[Hygrométrie des locaux]])))=0,"",INDIRECT(NOM_FR&amp;ADDRESS('PR-tampon'!$E32,COLUMN(REFERENCEMENT_ISOLANT[[#Headers],[Hygrométrie des locaux]]))))))</f>
        <v>MOYENNE</v>
      </c>
      <c r="N69" s="3" t="str">
        <f ca="1">IF('PR-tampon'!$E32="","",IF('PR-tampon'!$E32=0,"",IF(INDIRECT(NOM_FR&amp;ADDRESS('PR-tampon'!$E32,COLUMN(REFERENCEMENT_ISOLANT[[#Headers],[classement locaux au sens 20.1 P3]])))=0,"",INDIRECT(NOM_FR&amp;ADDRESS('PR-tampon'!$E32,COLUMN(REFERENCEMENT_ISOLANT[[#Headers],[classement locaux au sens 20.1 P3]]))))))</f>
        <v>EB+ Locaux Privatifs</v>
      </c>
      <c r="O69" s="3" t="str">
        <f ca="1">IF('PR-tampon'!$E32="","",IF('PR-tampon'!$E32=0,"",IF(INDIRECT(NOM_FR&amp;ADDRESS('PR-tampon'!$E32,COLUMN(REFERENCEMENT_ISOLANT[[#Headers],[Climat max]])))=0,"",INDIRECT(NOM_FR&amp;ADDRESS('PR-tampon'!$E32,COLUMN(REFERENCEMENT_ISOLANT[[#Headers],[Climat max]]))))))</f>
        <v>MONTAGNE
(Altitude ≥ 900m &amp; En zone très froide)</v>
      </c>
      <c r="P69" s="3" t="str">
        <f ca="1">IF('PR-tampon'!$E32="","",IF('PR-tampon'!$E32=0,"",IF(INDIRECT(NOM_FR&amp;ADDRESS('PR-tampon'!$E32,COLUMN(REFERENCEMENT_ISOLANT[[#Headers],[Locaux climatisés ou raffraichis]])))=0,"",INDIRECT(NOM_FR&amp;ADDRESS('PR-tampon'!$E32,COLUMN(REFERENCEMENT_ISOLANT[[#Headers],[Locaux climatisés ou raffraichis]]))))))</f>
        <v>RAFRAICHIS</v>
      </c>
    </row>
    <row r="70" spans="1:16" ht="130.15" customHeight="1" x14ac:dyDescent="0.25">
      <c r="A70" s="3" t="e">
        <v>#VALUE!</v>
      </c>
      <c r="B70" s="79">
        <f ca="1">IF('PR-tampon'!$E33="","",IF('PR-tampon'!$E33=0,"",IF(INDIRECT(NOM_FR&amp;ADDRESS('PR-tampon'!$E33,COLUMN(REFERENCEMENT_ISOLANT[[#Headers],[DATE REFERENCEMENT]])))=0,"",INDIRECT(NOM_FR&amp;ADDRESS('PR-tampon'!$E33,COLUMN(REFERENCEMENT_ISOLANT[[#Headers],[DATE REFERENCEMENT]]))))))</f>
        <v>45442</v>
      </c>
      <c r="C70" s="79" t="str">
        <f ca="1">IF('PR-tampon'!$E33="","",IF('PR-tampon'!$E33=0,"",IF(INDIRECT(NOM_FR&amp;ADDRESS('PR-tampon'!$E33,COLUMN(REFERENCEMENT_ISOLANT[[#Headers],[TYPE DE PROCEDE]])))=0,"",INDIRECT(NOM_FR&amp;ADDRESS('PR-tampon'!$E33,COLUMN(REFERENCEMENT_ISOLANT[[#Headers],[TYPE DE PROCEDE]]))))))</f>
        <v>Panneaux ou rouleaux</v>
      </c>
      <c r="D70" s="79" t="str">
        <f ca="1">IF('PR-tampon'!$E33="","",IF('PR-tampon'!$E33=0,"",IF(INDIRECT(NOM_FR&amp;ADDRESS('PR-tampon'!$E33,COLUMN(REFERENCEMENT_ISOLANT[[#Headers],[MATIERE]])))=0,"",INDIRECT(NOM_FR&amp;ADDRESS('PR-tampon'!$E33,COLUMN(REFERENCEMENT_ISOLANT[[#Headers],[MATIERE]]))))))</f>
        <v>fibres d'herbe et de jute</v>
      </c>
      <c r="E70" s="3" t="str">
        <f ca="1">IF('PR-tampon'!$E33="","",IF('PR-tampon'!$E33=0,"",IF(INDIRECT(NOM_FR&amp;ADDRESS('PR-tampon'!$E33,COLUMN(REFERENCEMENT_ISOLANT[[#Headers],[NOM COMMERCIAL DU PROCEDE]])))=0,"",INDIRECT(NOM_FR&amp;ADDRESS('PR-tampon'!$E33,COLUMN(REFERENCEMENT_ISOLANT[[#Headers],[NOM COMMERCIAL DU PROCEDE]]))))))</f>
        <v>GRAMITHERM - Application en mur</v>
      </c>
      <c r="F70" s="3" t="str">
        <f ca="1">IF('PR-tampon'!$E33="","",IF('PR-tampon'!$E33=0,"",IF(INDIRECT(NOM_FR&amp;ADDRESS('PR-tampon'!$E33,COLUMN(REFERENCEMENT_ISOLANT[[#Headers],[FABRICANT / TITULAIRE / DISTRIBUTEUR]])))=0,"",INDIRECT(NOM_FR&amp;ADDRESS('PR-tampon'!$E33,COLUMN(REFERENCEMENT_ISOLANT[[#Headers],[FABRICANT / TITULAIRE / DISTRIBUTEUR]]))))))</f>
        <v>GRAMITHERM EUROPE SA</v>
      </c>
      <c r="G70" s="3" t="str">
        <f ca="1">IF('PR-tampon'!$E33="","",IF('PR-tampon'!$E33=0,"",IF(INDIRECT(NOM_FR&amp;ADDRESS('PR-tampon'!$E33,COLUMN(REFERENCEMENT_ISOLANT[[#Headers],[TYPE DE DOCUMENT DE REFERENCE]])))=0,"",INDIRECT(NOM_FR&amp;ADDRESS('PR-tampon'!$E33,COLUMN(REFERENCEMENT_ISOLANT[[#Headers],[TYPE DE DOCUMENT DE REFERENCE]]))))))</f>
        <v>Document d'Application Technique (DTA)</v>
      </c>
      <c r="H70" s="3" t="str">
        <f ca="1">IF('PR-tampon'!$E33="","",IF('PR-tampon'!$E33=0,"",IF(INDIRECT(NOM_FR&amp;ADDRESS('PR-tampon'!$E33,COLUMN(REFERENCEMENT_ISOLANT[[#Headers],[REF]])))=0,"",INDIRECT(NOM_FR&amp;ADDRESS('PR-tampon'!$E33,COLUMN(REFERENCEMENT_ISOLANT[[#Headers],[REF]]))))))</f>
        <v>20/22-508_V1</v>
      </c>
      <c r="I70" s="73">
        <f ca="1">IF('PR-tampon'!$E33="","",IF('PR-tampon'!$E33=0,"",IF(INDIRECT(NOM_FR&amp;ADDRESS('PR-tampon'!$E33,COLUMN(REFERENCEMENT_ISOLANT[[#Headers],[AVIS LIMITE AU / VALIDITE]])))=0,"",INDIRECT(NOM_FR&amp;ADDRESS('PR-tampon'!$E33,COLUMN(REFERENCEMENT_ISOLANT[[#Headers],[AVIS LIMITE AU / VALIDITE]]))))))</f>
        <v>46477</v>
      </c>
      <c r="J70" s="3" t="str">
        <f ca="1">IF('PR-tampon'!$E33="","",IF('PR-tampon'!$E33=0,"",IF(INDIRECT(NOM_FR&amp;ADDRESS('PR-tampon'!$E33,COLUMN(REFERENCEMENT_ISOLANT[[#Headers],[TC/TNC
dans le domaine d''emploi visé]])))=0,"",INDIRECT(NOM_FR&amp;ADDRESS('PR-tampon'!$E33,COLUMN(REFERENCEMENT_ISOLANT[[#Headers],[TC/TNC
dans le domaine d''emploi visé]]))))))</f>
        <v>TNC
(N'est pas sur liste verte de la C2p à date du référencement)</v>
      </c>
      <c r="K70" s="102" t="str">
        <f ca="1">IF('PR-tampon'!$E33="","",IF('PR-tampon'!$E33=0,"",IF(INDIRECT(NOM_FR&amp;ADDRESS('PR-tampon'!$E33,COLUMN(REFERENCEMENT_ISOLANT[[#Headers],[SYNTHESE DES APPLICATIONS VISEES]])))=0,"",INDIRECT(NOM_FR&amp;ADDRESS('PR-tampon'!$E33,COLUMN(REFERENCEMENT_ISOLANT[[#Headers],[SYNTHESE DES APPLICATIONS VISEES]]))))))</f>
        <v xml:space="preserve"> - MUR EXTERIEUR : ISOLATION ENTRE MONTANTS DE MUR CONFORME AU NF DTU 31.2 AVEC PAREMENT EXTERIEUR VENTILE
 - CONTRE-CLOISON : ISOLATION DE CONTRE-CLOISON CONFORME AU NF DTU 25.41 DANS UNE STRUCTURE BOIS</v>
      </c>
      <c r="L70" s="75" t="str">
        <f ca="1">IF('PR-tampon'!$E33="","",IF('PR-tampon'!$E33=0,"",IF(INDIRECT(NOM_FR&amp;ADDRESS('PR-tampon'!$E33,COLUMN(REFERENCEMENT_ISOLANT[[#Headers],[CONCATENATION DES OBSERVATIONS]])))=0,"",INDIRECT(NOM_FR&amp;ADDRESS('PR-tampon'!$E33,COLUMN(REFERENCEMENT_ISOLANT[[#Headers],[CONCATENATION DES OBSERVATIONS]]))))))</f>
        <v xml:space="preserve"> - Les bâtiments de process industriel, agricoles, agroalimentaires, frigorifiques et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v>
      </c>
      <c r="M70" s="3" t="str">
        <f ca="1">IF('PR-tampon'!$E33="","",IF('PR-tampon'!$E33=0,"",IF(INDIRECT(NOM_FR&amp;ADDRESS('PR-tampon'!$E33,COLUMN(REFERENCEMENT_ISOLANT[[#Headers],[Hygrométrie des locaux]])))=0,"",INDIRECT(NOM_FR&amp;ADDRESS('PR-tampon'!$E33,COLUMN(REFERENCEMENT_ISOLANT[[#Headers],[Hygrométrie des locaux]]))))))</f>
        <v>MOYENNE</v>
      </c>
      <c r="N70" s="3" t="str">
        <f ca="1">IF('PR-tampon'!$E33="","",IF('PR-tampon'!$E33=0,"",IF(INDIRECT(NOM_FR&amp;ADDRESS('PR-tampon'!$E33,COLUMN(REFERENCEMENT_ISOLANT[[#Headers],[classement locaux au sens 20.1 P3]])))=0,"",INDIRECT(NOM_FR&amp;ADDRESS('PR-tampon'!$E33,COLUMN(REFERENCEMENT_ISOLANT[[#Headers],[classement locaux au sens 20.1 P3]]))))))</f>
        <v>EB+ Locaux Privatifs</v>
      </c>
      <c r="O70" s="3" t="str">
        <f ca="1">IF('PR-tampon'!$E33="","",IF('PR-tampon'!$E33=0,"",IF(INDIRECT(NOM_FR&amp;ADDRESS('PR-tampon'!$E33,COLUMN(REFERENCEMENT_ISOLANT[[#Headers],[Climat max]])))=0,"",INDIRECT(NOM_FR&amp;ADDRESS('PR-tampon'!$E33,COLUMN(REFERENCEMENT_ISOLANT[[#Headers],[Climat max]]))))))</f>
        <v>MONTAGNE
(Altitude ≥ 900m &amp; En zone très froide)</v>
      </c>
      <c r="P70" s="3" t="str">
        <f ca="1">IF('PR-tampon'!$E33="","",IF('PR-tampon'!$E33=0,"",IF(INDIRECT(NOM_FR&amp;ADDRESS('PR-tampon'!$E33,COLUMN(REFERENCEMENT_ISOLANT[[#Headers],[Locaux climatisés ou raffraichis]])))=0,"",INDIRECT(NOM_FR&amp;ADDRESS('PR-tampon'!$E33,COLUMN(REFERENCEMENT_ISOLANT[[#Headers],[Locaux climatisés ou raffraichis]]))))))</f>
        <v>RAFRAICHIS</v>
      </c>
    </row>
    <row r="71" spans="1:16" ht="130.15" customHeight="1" x14ac:dyDescent="0.25">
      <c r="A71" s="3" t="e">
        <v>#VALUE!</v>
      </c>
      <c r="B71" s="79">
        <f ca="1">IF('PR-tampon'!$E34="","",IF('PR-tampon'!$E34=0,"",IF(INDIRECT(NOM_FR&amp;ADDRESS('PR-tampon'!$E34,COLUMN(REFERENCEMENT_ISOLANT[[#Headers],[DATE REFERENCEMENT]])))=0,"",INDIRECT(NOM_FR&amp;ADDRESS('PR-tampon'!$E34,COLUMN(REFERENCEMENT_ISOLANT[[#Headers],[DATE REFERENCEMENT]]))))))</f>
        <v>45442</v>
      </c>
      <c r="C71" s="79" t="str">
        <f ca="1">IF('PR-tampon'!$E34="","",IF('PR-tampon'!$E34=0,"",IF(INDIRECT(NOM_FR&amp;ADDRESS('PR-tampon'!$E34,COLUMN(REFERENCEMENT_ISOLANT[[#Headers],[TYPE DE PROCEDE]])))=0,"",INDIRECT(NOM_FR&amp;ADDRESS('PR-tampon'!$E34,COLUMN(REFERENCEMENT_ISOLANT[[#Headers],[TYPE DE PROCEDE]]))))))</f>
        <v>Panneaux ou rouleaux</v>
      </c>
      <c r="D71" s="79" t="str">
        <f ca="1">IF('PR-tampon'!$E34="","",IF('PR-tampon'!$E34=0,"",IF(INDIRECT(NOM_FR&amp;ADDRESS('PR-tampon'!$E34,COLUMN(REFERENCEMENT_ISOLANT[[#Headers],[MATIERE]])))=0,"",INDIRECT(NOM_FR&amp;ADDRESS('PR-tampon'!$E34,COLUMN(REFERENCEMENT_ISOLANT[[#Headers],[MATIERE]]))))))</f>
        <v>fibres d'herbe et de jute</v>
      </c>
      <c r="E71" s="3" t="str">
        <f ca="1">IF('PR-tampon'!$E34="","",IF('PR-tampon'!$E34=0,"",IF(INDIRECT(NOM_FR&amp;ADDRESS('PR-tampon'!$E34,COLUMN(REFERENCEMENT_ISOLANT[[#Headers],[NOM COMMERCIAL DU PROCEDE]])))=0,"",INDIRECT(NOM_FR&amp;ADDRESS('PR-tampon'!$E34,COLUMN(REFERENCEMENT_ISOLANT[[#Headers],[NOM COMMERCIAL DU PROCEDE]]))))))</f>
        <v>GRAMITHERM - Application en combles</v>
      </c>
      <c r="F71" s="3" t="str">
        <f ca="1">IF('PR-tampon'!$E34="","",IF('PR-tampon'!$E34=0,"",IF(INDIRECT(NOM_FR&amp;ADDRESS('PR-tampon'!$E34,COLUMN(REFERENCEMENT_ISOLANT[[#Headers],[FABRICANT / TITULAIRE / DISTRIBUTEUR]])))=0,"",INDIRECT(NOM_FR&amp;ADDRESS('PR-tampon'!$E34,COLUMN(REFERENCEMENT_ISOLANT[[#Headers],[FABRICANT / TITULAIRE / DISTRIBUTEUR]]))))))</f>
        <v>GRAMITHERM EUROPE SA</v>
      </c>
      <c r="G71" s="3" t="str">
        <f ca="1">IF('PR-tampon'!$E34="","",IF('PR-tampon'!$E34=0,"",IF(INDIRECT(NOM_FR&amp;ADDRESS('PR-tampon'!$E34,COLUMN(REFERENCEMENT_ISOLANT[[#Headers],[TYPE DE DOCUMENT DE REFERENCE]])))=0,"",INDIRECT(NOM_FR&amp;ADDRESS('PR-tampon'!$E34,COLUMN(REFERENCEMENT_ISOLANT[[#Headers],[TYPE DE DOCUMENT DE REFERENCE]]))))))</f>
        <v>Document d'Application Technique (DTA)</v>
      </c>
      <c r="H71" s="3" t="str">
        <f ca="1">IF('PR-tampon'!$E34="","",IF('PR-tampon'!$E34=0,"",IF(INDIRECT(NOM_FR&amp;ADDRESS('PR-tampon'!$E34,COLUMN(REFERENCEMENT_ISOLANT[[#Headers],[REF]])))=0,"",INDIRECT(NOM_FR&amp;ADDRESS('PR-tampon'!$E34,COLUMN(REFERENCEMENT_ISOLANT[[#Headers],[REF]]))))))</f>
        <v>20/22-510_V1</v>
      </c>
      <c r="I71" s="73">
        <f ca="1">IF('PR-tampon'!$E34="","",IF('PR-tampon'!$E34=0,"",IF(INDIRECT(NOM_FR&amp;ADDRESS('PR-tampon'!$E34,COLUMN(REFERENCEMENT_ISOLANT[[#Headers],[AVIS LIMITE AU / VALIDITE]])))=0,"",INDIRECT(NOM_FR&amp;ADDRESS('PR-tampon'!$E34,COLUMN(REFERENCEMENT_ISOLANT[[#Headers],[AVIS LIMITE AU / VALIDITE]]))))))</f>
        <v>46477</v>
      </c>
      <c r="J71" s="3" t="str">
        <f ca="1">IF('PR-tampon'!$E34="","",IF('PR-tampon'!$E34=0,"",IF(INDIRECT(NOM_FR&amp;ADDRESS('PR-tampon'!$E34,COLUMN(REFERENCEMENT_ISOLANT[[#Headers],[TC/TNC
dans le domaine d''emploi visé]])))=0,"",INDIRECT(NOM_FR&amp;ADDRESS('PR-tampon'!$E34,COLUMN(REFERENCEMENT_ISOLANT[[#Headers],[TC/TNC
dans le domaine d''emploi visé]]))))))</f>
        <v>TNC
(N'est pas sur liste verte de la C2p à date du référencement)</v>
      </c>
      <c r="K71" s="102" t="str">
        <f ca="1">IF('PR-tampon'!$E34="","",IF('PR-tampon'!$E34=0,"",IF(INDIRECT(NOM_FR&amp;ADDRESS('PR-tampon'!$E34,COLUMN(REFERENCEMENT_ISOLANT[[#Headers],[SYNTHESE DES APPLICATIONS VISEES]])))=0,"",INDIRECT(NOM_FR&amp;ADDRESS('PR-tampon'!$E34,COLUMN(REFERENCEMENT_ISOLANT[[#Headers],[SYNTHESE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71" s="75" t="str">
        <f ca="1">IF('PR-tampon'!$E34="","",IF('PR-tampon'!$E34=0,"",IF(INDIRECT(NOM_FR&amp;ADDRESS('PR-tampon'!$E34,COLUMN(REFERENCEMENT_ISOLANT[[#Headers],[CONCATENATION DES OBSERVATIONS]])))=0,"",INDIRECT(NOM_FR&amp;ADDRESS('PR-tampon'!$E34,COLUMN(REFERENCEMENT_ISOLANT[[#Headers],[CONCATENATION DES OBSERVATIONS]]))))))</f>
        <v xml:space="preserve"> - Les bâtiments de process industriel, agricoles, agroalimentaires, frigorifiques et à ossature porteuse métallique ne sont pas visés
 - Pour un emploi en plancher intermédiaire, seuls les planchers intermédiaires entre deux locaux chauffés simultanément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71" s="3" t="str">
        <f ca="1">IF('PR-tampon'!$E34="","",IF('PR-tampon'!$E34=0,"",IF(INDIRECT(NOM_FR&amp;ADDRESS('PR-tampon'!$E34,COLUMN(REFERENCEMENT_ISOLANT[[#Headers],[Hygrométrie des locaux]])))=0,"",INDIRECT(NOM_FR&amp;ADDRESS('PR-tampon'!$E34,COLUMN(REFERENCEMENT_ISOLANT[[#Headers],[Hygrométrie des locaux]]))))))</f>
        <v>MOYENNE</v>
      </c>
      <c r="N71" s="3" t="str">
        <f ca="1">IF('PR-tampon'!$E34="","",IF('PR-tampon'!$E34=0,"",IF(INDIRECT(NOM_FR&amp;ADDRESS('PR-tampon'!$E34,COLUMN(REFERENCEMENT_ISOLANT[[#Headers],[classement locaux au sens 20.1 P3]])))=0,"",INDIRECT(NOM_FR&amp;ADDRESS('PR-tampon'!$E34,COLUMN(REFERENCEMENT_ISOLANT[[#Headers],[classement locaux au sens 20.1 P3]]))))))</f>
        <v>EB+ Locaux Privatifs</v>
      </c>
      <c r="O71" s="3" t="str">
        <f ca="1">IF('PR-tampon'!$E34="","",IF('PR-tampon'!$E34=0,"",IF(INDIRECT(NOM_FR&amp;ADDRESS('PR-tampon'!$E34,COLUMN(REFERENCEMENT_ISOLANT[[#Headers],[Climat max]])))=0,"",INDIRECT(NOM_FR&amp;ADDRESS('PR-tampon'!$E34,COLUMN(REFERENCEMENT_ISOLANT[[#Headers],[Climat max]]))))))</f>
        <v>MONTAGNE
(Altitude ≥ 900m &amp; En zone très froide)</v>
      </c>
      <c r="P71" s="3" t="str">
        <f ca="1">IF('PR-tampon'!$E34="","",IF('PR-tampon'!$E34=0,"",IF(INDIRECT(NOM_FR&amp;ADDRESS('PR-tampon'!$E34,COLUMN(REFERENCEMENT_ISOLANT[[#Headers],[Locaux climatisés ou raffraichis]])))=0,"",INDIRECT(NOM_FR&amp;ADDRESS('PR-tampon'!$E34,COLUMN(REFERENCEMENT_ISOLANT[[#Headers],[Locaux climatisés ou raffraichis]]))))))</f>
        <v>RAFRAICHIS</v>
      </c>
    </row>
    <row r="72" spans="1:16" ht="130.15" customHeight="1" x14ac:dyDescent="0.25">
      <c r="A72" s="3" t="e">
        <v>#VALUE!</v>
      </c>
      <c r="B72" s="79">
        <f ca="1">IF('PR-tampon'!$E35="","",IF('PR-tampon'!$E35=0,"",IF(INDIRECT(NOM_FR&amp;ADDRESS('PR-tampon'!$E35,COLUMN(REFERENCEMENT_ISOLANT[[#Headers],[DATE REFERENCEMENT]])))=0,"",INDIRECT(NOM_FR&amp;ADDRESS('PR-tampon'!$E35,COLUMN(REFERENCEMENT_ISOLANT[[#Headers],[DATE REFERENCEMENT]]))))))</f>
        <v>45379</v>
      </c>
      <c r="C72" s="79" t="str">
        <f ca="1">IF('PR-tampon'!$E35="","",IF('PR-tampon'!$E35=0,"",IF(INDIRECT(NOM_FR&amp;ADDRESS('PR-tampon'!$E35,COLUMN(REFERENCEMENT_ISOLANT[[#Headers],[TYPE DE PROCEDE]])))=0,"",INDIRECT(NOM_FR&amp;ADDRESS('PR-tampon'!$E35,COLUMN(REFERENCEMENT_ISOLANT[[#Headers],[TYPE DE PROCEDE]]))))))</f>
        <v>Panneaux ou rouleaux</v>
      </c>
      <c r="D72" s="79" t="str">
        <f ca="1">IF('PR-tampon'!$E35="","",IF('PR-tampon'!$E35=0,"",IF(INDIRECT(NOM_FR&amp;ADDRESS('PR-tampon'!$E35,COLUMN(REFERENCEMENT_ISOLANT[[#Headers],[MATIERE]])))=0,"",INDIRECT(NOM_FR&amp;ADDRESS('PR-tampon'!$E35,COLUMN(REFERENCEMENT_ISOLANT[[#Headers],[MATIERE]]))))))</f>
        <v>Ouate de cellulose et textiles recyclés</v>
      </c>
      <c r="E72" s="3" t="str">
        <f ca="1">IF('PR-tampon'!$E35="","",IF('PR-tampon'!$E35=0,"",IF(INDIRECT(NOM_FR&amp;ADDRESS('PR-tampon'!$E35,COLUMN(REFERENCEMENT_ISOLANT[[#Headers],[NOM COMMERCIAL DU PROCEDE]])))=0,"",INDIRECT(NOM_FR&amp;ADDRESS('PR-tampon'!$E35,COLUMN(REFERENCEMENT_ISOLANT[[#Headers],[NOM COMMERCIAL DU PROCEDE]]))))))</f>
        <v>Pavacell - Application en mur</v>
      </c>
      <c r="F72" s="3" t="str">
        <f ca="1">IF('PR-tampon'!$E35="","",IF('PR-tampon'!$E35=0,"",IF(INDIRECT(NOM_FR&amp;ADDRESS('PR-tampon'!$E35,COLUMN(REFERENCEMENT_ISOLANT[[#Headers],[FABRICANT / TITULAIRE / DISTRIBUTEUR]])))=0,"",INDIRECT(NOM_FR&amp;ADDRESS('PR-tampon'!$E35,COLUMN(REFERENCEMENT_ISOLANT[[#Headers],[FABRICANT / TITULAIRE / DISTRIBUTEUR]]))))))</f>
        <v>SOPREMA SAS 
(FR)</v>
      </c>
      <c r="G72" s="3" t="str">
        <f ca="1">IF('PR-tampon'!$E35="","",IF('PR-tampon'!$E35=0,"",IF(INDIRECT(NOM_FR&amp;ADDRESS('PR-tampon'!$E35,COLUMN(REFERENCEMENT_ISOLANT[[#Headers],[TYPE DE DOCUMENT DE REFERENCE]])))=0,"",INDIRECT(NOM_FR&amp;ADDRESS('PR-tampon'!$E35,COLUMN(REFERENCEMENT_ISOLANT[[#Headers],[TYPE DE DOCUMENT DE REFERENCE]]))))))</f>
        <v>Avis technique</v>
      </c>
      <c r="H72" s="3" t="str">
        <f ca="1">IF('PR-tampon'!$E35="","",IF('PR-tampon'!$E35=0,"",IF(INDIRECT(NOM_FR&amp;ADDRESS('PR-tampon'!$E35,COLUMN(REFERENCEMENT_ISOLANT[[#Headers],[REF]])))=0,"",INDIRECT(NOM_FR&amp;ADDRESS('PR-tampon'!$E35,COLUMN(REFERENCEMENT_ISOLANT[[#Headers],[REF]]))))))</f>
        <v>20/23-514_V1</v>
      </c>
      <c r="I72" s="73">
        <f ca="1">IF('PR-tampon'!$E35="","",IF('PR-tampon'!$E35=0,"",IF(INDIRECT(NOM_FR&amp;ADDRESS('PR-tampon'!$E35,COLUMN(REFERENCEMENT_ISOLANT[[#Headers],[AVIS LIMITE AU / VALIDITE]])))=0,"",INDIRECT(NOM_FR&amp;ADDRESS('PR-tampon'!$E35,COLUMN(REFERENCEMENT_ISOLANT[[#Headers],[AVIS LIMITE AU / VALIDITE]]))))))</f>
        <v>45961</v>
      </c>
      <c r="J72" s="3" t="str">
        <f ca="1">IF('PR-tampon'!$E35="","",IF('PR-tampon'!$E35=0,"",IF(INDIRECT(NOM_FR&amp;ADDRESS('PR-tampon'!$E35,COLUMN(REFERENCEMENT_ISOLANT[[#Headers],[TC/TNC
dans le domaine d''emploi visé]])))=0,"",INDIRECT(NOM_FR&amp;ADDRESS('PR-tampon'!$E35,COLUMN(REFERENCEMENT_ISOLANT[[#Headers],[TC/TNC
dans le domaine d''emploi visé]]))))))</f>
        <v>TNC
(N'est pas sur liste verte de la C2p à date du référencement)</v>
      </c>
      <c r="K72" s="102" t="str">
        <f ca="1">IF('PR-tampon'!$E35="","",IF('PR-tampon'!$E35=0,"",IF(INDIRECT(NOM_FR&amp;ADDRESS('PR-tampon'!$E35,COLUMN(REFERENCEMENT_ISOLANT[[#Headers],[SYNTHESE DES APPLICATIONS VISEES]])))=0,"",INDIRECT(NOM_FR&amp;ADDRESS('PR-tampon'!$E35,COLUMN(REFERENCEMENT_ISOLANT[[#Headers],[SYNTHESE DES APPLICATIONS VISEES]]))))))</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L72" s="75" t="str">
        <f ca="1">IF('PR-tampon'!$E35="","",IF('PR-tampon'!$E35=0,"",IF(INDIRECT(NOM_FR&amp;ADDRESS('PR-tampon'!$E35,COLUMN(REFERENCEMENT_ISOLANT[[#Headers],[CONCATENATION DES OBSERVATIONS]])))=0,"",INDIRECT(NOM_FR&amp;ADDRESS('PR-tampon'!$E35,COLUMN(REFERENCEMENT_ISOLANT[[#Headers],[CONCATENATION DES OBSERVATIONS]]))))))</f>
        <v xml:space="preserve"> - Le procédé PAVACELL inclue 2 isolants, « PAVACELL P » et « PAVACELL dB ».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v>
      </c>
      <c r="M72" s="3" t="str">
        <f ca="1">IF('PR-tampon'!$E35="","",IF('PR-tampon'!$E35=0,"",IF(INDIRECT(NOM_FR&amp;ADDRESS('PR-tampon'!$E35,COLUMN(REFERENCEMENT_ISOLANT[[#Headers],[Hygrométrie des locaux]])))=0,"",INDIRECT(NOM_FR&amp;ADDRESS('PR-tampon'!$E35,COLUMN(REFERENCEMENT_ISOLANT[[#Headers],[Hygrométrie des locaux]]))))))</f>
        <v>MOYENNE</v>
      </c>
      <c r="N72" s="3" t="str">
        <f ca="1">IF('PR-tampon'!$E35="","",IF('PR-tampon'!$E35=0,"",IF(INDIRECT(NOM_FR&amp;ADDRESS('PR-tampon'!$E35,COLUMN(REFERENCEMENT_ISOLANT[[#Headers],[classement locaux au sens 20.1 P3]])))=0,"",INDIRECT(NOM_FR&amp;ADDRESS('PR-tampon'!$E35,COLUMN(REFERENCEMENT_ISOLANT[[#Headers],[classement locaux au sens 20.1 P3]]))))))</f>
        <v>EB+ Locaux Privatifs</v>
      </c>
      <c r="O72" s="3" t="str">
        <f ca="1">IF('PR-tampon'!$E35="","",IF('PR-tampon'!$E35=0,"",IF(INDIRECT(NOM_FR&amp;ADDRESS('PR-tampon'!$E35,COLUMN(REFERENCEMENT_ISOLANT[[#Headers],[Climat max]])))=0,"",INDIRECT(NOM_FR&amp;ADDRESS('PR-tampon'!$E35,COLUMN(REFERENCEMENT_ISOLANT[[#Headers],[Climat max]]))))))</f>
        <v>MONTAGNE
(Altitude ≥ 900m &amp; En zone très froide)</v>
      </c>
      <c r="P72" s="3" t="str">
        <f ca="1">IF('PR-tampon'!$E35="","",IF('PR-tampon'!$E35=0,"",IF(INDIRECT(NOM_FR&amp;ADDRESS('PR-tampon'!$E35,COLUMN(REFERENCEMENT_ISOLANT[[#Headers],[Locaux climatisés ou raffraichis]])))=0,"",INDIRECT(NOM_FR&amp;ADDRESS('PR-tampon'!$E35,COLUMN(REFERENCEMENT_ISOLANT[[#Headers],[Locaux climatisés ou raffraichis]]))))))</f>
        <v>RAFRAICHIS</v>
      </c>
    </row>
    <row r="73" spans="1:16" ht="130.15" customHeight="1" x14ac:dyDescent="0.25">
      <c r="A73" s="3" t="e">
        <v>#VALUE!</v>
      </c>
      <c r="B73" s="79">
        <f ca="1">IF('PR-tampon'!$E36="","",IF('PR-tampon'!$E36=0,"",IF(INDIRECT(NOM_FR&amp;ADDRESS('PR-tampon'!$E36,COLUMN(REFERENCEMENT_ISOLANT[[#Headers],[DATE REFERENCEMENT]])))=0,"",INDIRECT(NOM_FR&amp;ADDRESS('PR-tampon'!$E36,COLUMN(REFERENCEMENT_ISOLANT[[#Headers],[DATE REFERENCEMENT]]))))))</f>
        <v>45320</v>
      </c>
      <c r="C73" s="79" t="str">
        <f ca="1">IF('PR-tampon'!$E36="","",IF('PR-tampon'!$E36=0,"",IF(INDIRECT(NOM_FR&amp;ADDRESS('PR-tampon'!$E36,COLUMN(REFERENCEMENT_ISOLANT[[#Headers],[TYPE DE PROCEDE]])))=0,"",INDIRECT(NOM_FR&amp;ADDRESS('PR-tampon'!$E36,COLUMN(REFERENCEMENT_ISOLANT[[#Headers],[TYPE DE PROCEDE]]))))))</f>
        <v>Panneaux ou rouleaux</v>
      </c>
      <c r="D73" s="79" t="str">
        <f ca="1">IF('PR-tampon'!$E36="","",IF('PR-tampon'!$E36=0,"",IF(INDIRECT(NOM_FR&amp;ADDRESS('PR-tampon'!$E36,COLUMN(REFERENCEMENT_ISOLANT[[#Headers],[MATIERE]])))=0,"",INDIRECT(NOM_FR&amp;ADDRESS('PR-tampon'!$E36,COLUMN(REFERENCEMENT_ISOLANT[[#Headers],[MATIERE]]))))))</f>
        <v>fibres de bois</v>
      </c>
      <c r="E73" s="3" t="str">
        <f ca="1">IF('PR-tampon'!$E36="","",IF('PR-tampon'!$E36=0,"",IF(INDIRECT(NOM_FR&amp;ADDRESS('PR-tampon'!$E36,COLUMN(REFERENCEMENT_ISOLANT[[#Headers],[NOM COMMERCIAL DU PROCEDE]])))=0,"",INDIRECT(NOM_FR&amp;ADDRESS('PR-tampon'!$E36,COLUMN(REFERENCEMENT_ISOLANT[[#Headers],[NOM COMMERCIAL DU PROCEDE]]))))))</f>
        <v>ISONAT FLEX - Application en combles</v>
      </c>
      <c r="F73" s="3" t="str">
        <f ca="1">IF('PR-tampon'!$E36="","",IF('PR-tampon'!$E36=0,"",IF(INDIRECT(NOM_FR&amp;ADDRESS('PR-tampon'!$E36,COLUMN(REFERENCEMENT_ISOLANT[[#Headers],[FABRICANT / TITULAIRE / DISTRIBUTEUR]])))=0,"",INDIRECT(NOM_FR&amp;ADDRESS('PR-tampon'!$E36,COLUMN(REFERENCEMENT_ISOLANT[[#Headers],[FABRICANT / TITULAIRE / DISTRIBUTEUR]]))))))</f>
        <v>ISONAT
(FR)</v>
      </c>
      <c r="G73" s="3" t="str">
        <f ca="1">IF('PR-tampon'!$E36="","",IF('PR-tampon'!$E36=0,"",IF(INDIRECT(NOM_FR&amp;ADDRESS('PR-tampon'!$E36,COLUMN(REFERENCEMENT_ISOLANT[[#Headers],[TYPE DE DOCUMENT DE REFERENCE]])))=0,"",INDIRECT(NOM_FR&amp;ADDRESS('PR-tampon'!$E36,COLUMN(REFERENCEMENT_ISOLANT[[#Headers],[TYPE DE DOCUMENT DE REFERENCE]]))))))</f>
        <v>Document d'Application Technique (DTA)</v>
      </c>
      <c r="H73" s="3" t="str">
        <f ca="1">IF('PR-tampon'!$E36="","",IF('PR-tampon'!$E36=0,"",IF(INDIRECT(NOM_FR&amp;ADDRESS('PR-tampon'!$E36,COLUMN(REFERENCEMENT_ISOLANT[[#Headers],[REF]])))=0,"",INDIRECT(NOM_FR&amp;ADDRESS('PR-tampon'!$E36,COLUMN(REFERENCEMENT_ISOLANT[[#Headers],[REF]]))))))</f>
        <v>20/19-431_V2</v>
      </c>
      <c r="I73" s="73" t="str">
        <f ca="1">IF('PR-tampon'!$E36="","",IF('PR-tampon'!$E36=0,"",IF(INDIRECT(NOM_FR&amp;ADDRESS('PR-tampon'!$E36,COLUMN(REFERENCEMENT_ISOLANT[[#Headers],[AVIS LIMITE AU / VALIDITE]])))=0,"",INDIRECT(NOM_FR&amp;ADDRESS('PR-tampon'!$E36,COLUMN(REFERENCEMENT_ISOLANT[[#Headers],[AVIS LIMITE AU / VALIDITE]]))))))</f>
        <v>31/12/20230</v>
      </c>
      <c r="J73" s="3" t="str">
        <f ca="1">IF('PR-tampon'!$E36="","",IF('PR-tampon'!$E36=0,"",IF(INDIRECT(NOM_FR&amp;ADDRESS('PR-tampon'!$E36,COLUMN(REFERENCEMENT_ISOLANT[[#Headers],[TC/TNC
dans le domaine d''emploi visé]])))=0,"",INDIRECT(NOM_FR&amp;ADDRESS('PR-tampon'!$E36,COLUMN(REFERENCEMENT_ISOLANT[[#Headers],[TC/TNC
dans le domaine d''emploi visé]]))))))</f>
        <v>TC</v>
      </c>
      <c r="K73" s="102" t="str">
        <f ca="1">IF('PR-tampon'!$E36="","",IF('PR-tampon'!$E36=0,"",IF(INDIRECT(NOM_FR&amp;ADDRESS('PR-tampon'!$E36,COLUMN(REFERENCEMENT_ISOLANT[[#Headers],[SYNTHESE DES APPLICATIONS VISEES]])))=0,"",INDIRECT(NOM_FR&amp;ADDRESS('PR-tampon'!$E36,COLUMN(REFERENCEMENT_ISOLANT[[#Headers],[SYNTHESE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73" s="75" t="str">
        <f ca="1">IF('PR-tampon'!$E36="","",IF('PR-tampon'!$E36=0,"",IF(INDIRECT(NOM_FR&amp;ADDRESS('PR-tampon'!$E36,COLUMN(REFERENCEMENT_ISOLANT[[#Headers],[CONCATENATION DES OBSERVATIONS]])))=0,"",INDIRECT(NOM_FR&amp;ADDRESS('PR-tampon'!$E36,COLUMN(REFERENCEMENT_ISOLANT[[#Headers],[CONCATENATION DES OBSERVATIONS]]))))))</f>
        <v xml:space="preserve"> - Le procédé ISONAT FLEX inclue 2 isolants, « ISONAT FLEX 40 » et « FLEX 55 plus H ».
 - Les bâtiments à ossature porteuse métallique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73" s="3" t="str">
        <f ca="1">IF('PR-tampon'!$E36="","",IF('PR-tampon'!$E36=0,"",IF(INDIRECT(NOM_FR&amp;ADDRESS('PR-tampon'!$E36,COLUMN(REFERENCEMENT_ISOLANT[[#Headers],[Hygrométrie des locaux]])))=0,"",INDIRECT(NOM_FR&amp;ADDRESS('PR-tampon'!$E36,COLUMN(REFERENCEMENT_ISOLANT[[#Headers],[Hygrométrie des locaux]]))))))</f>
        <v>MOYENNE</v>
      </c>
      <c r="N73" s="3" t="str">
        <f ca="1">IF('PR-tampon'!$E36="","",IF('PR-tampon'!$E36=0,"",IF(INDIRECT(NOM_FR&amp;ADDRESS('PR-tampon'!$E36,COLUMN(REFERENCEMENT_ISOLANT[[#Headers],[classement locaux au sens 20.1 P3]])))=0,"",INDIRECT(NOM_FR&amp;ADDRESS('PR-tampon'!$E36,COLUMN(REFERENCEMENT_ISOLANT[[#Headers],[classement locaux au sens 20.1 P3]]))))))</f>
        <v>EB+ Locaux Privatifs</v>
      </c>
      <c r="O73" s="3" t="str">
        <f ca="1">IF('PR-tampon'!$E36="","",IF('PR-tampon'!$E36=0,"",IF(INDIRECT(NOM_FR&amp;ADDRESS('PR-tampon'!$E36,COLUMN(REFERENCEMENT_ISOLANT[[#Headers],[Climat max]])))=0,"",INDIRECT(NOM_FR&amp;ADDRESS('PR-tampon'!$E36,COLUMN(REFERENCEMENT_ISOLANT[[#Headers],[Climat max]]))))))</f>
        <v>MONTAGNE
(Altitude ≥ 900m &amp; En zone très froide)</v>
      </c>
      <c r="P73" s="3" t="str">
        <f ca="1">IF('PR-tampon'!$E36="","",IF('PR-tampon'!$E36=0,"",IF(INDIRECT(NOM_FR&amp;ADDRESS('PR-tampon'!$E36,COLUMN(REFERENCEMENT_ISOLANT[[#Headers],[Locaux climatisés ou raffraichis]])))=0,"",INDIRECT(NOM_FR&amp;ADDRESS('PR-tampon'!$E36,COLUMN(REFERENCEMENT_ISOLANT[[#Headers],[Locaux climatisés ou raffraichis]]))))))</f>
        <v>RAFRAICHIS</v>
      </c>
    </row>
    <row r="74" spans="1:16" ht="130.15" customHeight="1" x14ac:dyDescent="0.25">
      <c r="A74" s="3" t="e">
        <v>#VALUE!</v>
      </c>
      <c r="B74" s="79">
        <f ca="1">IF('PR-tampon'!$E37="","",IF('PR-tampon'!$E37=0,"",IF(INDIRECT(NOM_FR&amp;ADDRESS('PR-tampon'!$E37,COLUMN(REFERENCEMENT_ISOLANT[[#Headers],[DATE REFERENCEMENT]])))=0,"",INDIRECT(NOM_FR&amp;ADDRESS('PR-tampon'!$E37,COLUMN(REFERENCEMENT_ISOLANT[[#Headers],[DATE REFERENCEMENT]]))))))</f>
        <v>45320</v>
      </c>
      <c r="C74" s="79" t="str">
        <f ca="1">IF('PR-tampon'!$E37="","",IF('PR-tampon'!$E37=0,"",IF(INDIRECT(NOM_FR&amp;ADDRESS('PR-tampon'!$E37,COLUMN(REFERENCEMENT_ISOLANT[[#Headers],[TYPE DE PROCEDE]])))=0,"",INDIRECT(NOM_FR&amp;ADDRESS('PR-tampon'!$E37,COLUMN(REFERENCEMENT_ISOLANT[[#Headers],[TYPE DE PROCEDE]]))))))</f>
        <v>Panneaux ou rouleaux</v>
      </c>
      <c r="D74" s="79" t="str">
        <f ca="1">IF('PR-tampon'!$E37="","",IF('PR-tampon'!$E37=0,"",IF(INDIRECT(NOM_FR&amp;ADDRESS('PR-tampon'!$E37,COLUMN(REFERENCEMENT_ISOLANT[[#Headers],[MATIERE]])))=0,"",INDIRECT(NOM_FR&amp;ADDRESS('PR-tampon'!$E37,COLUMN(REFERENCEMENT_ISOLANT[[#Headers],[MATIERE]]))))))</f>
        <v>fibres de bois</v>
      </c>
      <c r="E74" s="3" t="str">
        <f ca="1">IF('PR-tampon'!$E37="","",IF('PR-tampon'!$E37=0,"",IF(INDIRECT(NOM_FR&amp;ADDRESS('PR-tampon'!$E37,COLUMN(REFERENCEMENT_ISOLANT[[#Headers],[NOM COMMERCIAL DU PROCEDE]])))=0,"",INDIRECT(NOM_FR&amp;ADDRESS('PR-tampon'!$E37,COLUMN(REFERENCEMENT_ISOLANT[[#Headers],[NOM COMMERCIAL DU PROCEDE]]))))))</f>
        <v>ISONAT FLEX - Application en mur</v>
      </c>
      <c r="F74" s="3" t="str">
        <f ca="1">IF('PR-tampon'!$E37="","",IF('PR-tampon'!$E37=0,"",IF(INDIRECT(NOM_FR&amp;ADDRESS('PR-tampon'!$E37,COLUMN(REFERENCEMENT_ISOLANT[[#Headers],[FABRICANT / TITULAIRE / DISTRIBUTEUR]])))=0,"",INDIRECT(NOM_FR&amp;ADDRESS('PR-tampon'!$E37,COLUMN(REFERENCEMENT_ISOLANT[[#Headers],[FABRICANT / TITULAIRE / DISTRIBUTEUR]]))))))</f>
        <v>ISONAT
(FR)</v>
      </c>
      <c r="G74" s="3" t="str">
        <f ca="1">IF('PR-tampon'!$E37="","",IF('PR-tampon'!$E37=0,"",IF(INDIRECT(NOM_FR&amp;ADDRESS('PR-tampon'!$E37,COLUMN(REFERENCEMENT_ISOLANT[[#Headers],[TYPE DE DOCUMENT DE REFERENCE]])))=0,"",INDIRECT(NOM_FR&amp;ADDRESS('PR-tampon'!$E37,COLUMN(REFERENCEMENT_ISOLANT[[#Headers],[TYPE DE DOCUMENT DE REFERENCE]]))))))</f>
        <v>Document d'Application Technique (DTA)</v>
      </c>
      <c r="H74" s="3" t="str">
        <f ca="1">IF('PR-tampon'!$E37="","",IF('PR-tampon'!$E37=0,"",IF(INDIRECT(NOM_FR&amp;ADDRESS('PR-tampon'!$E37,COLUMN(REFERENCEMENT_ISOLANT[[#Headers],[REF]])))=0,"",INDIRECT(NOM_FR&amp;ADDRESS('PR-tampon'!$E37,COLUMN(REFERENCEMENT_ISOLANT[[#Headers],[REF]]))))))</f>
        <v>20/19-432_V4</v>
      </c>
      <c r="I74" s="73" t="str">
        <f ca="1">IF('PR-tampon'!$E37="","",IF('PR-tampon'!$E37=0,"",IF(INDIRECT(NOM_FR&amp;ADDRESS('PR-tampon'!$E37,COLUMN(REFERENCEMENT_ISOLANT[[#Headers],[AVIS LIMITE AU / VALIDITE]])))=0,"",INDIRECT(NOM_FR&amp;ADDRESS('PR-tampon'!$E37,COLUMN(REFERENCEMENT_ISOLANT[[#Headers],[AVIS LIMITE AU / VALIDITE]]))))))</f>
        <v>31/12030</v>
      </c>
      <c r="J74" s="3" t="str">
        <f ca="1">IF('PR-tampon'!$E37="","",IF('PR-tampon'!$E37=0,"",IF(INDIRECT(NOM_FR&amp;ADDRESS('PR-tampon'!$E37,COLUMN(REFERENCEMENT_ISOLANT[[#Headers],[TC/TNC
dans le domaine d''emploi visé]])))=0,"",INDIRECT(NOM_FR&amp;ADDRESS('PR-tampon'!$E37,COLUMN(REFERENCEMENT_ISOLANT[[#Headers],[TC/TNC
dans le domaine d''emploi visé]]))))))</f>
        <v>TC</v>
      </c>
      <c r="K74" s="102" t="str">
        <f ca="1">IF('PR-tampon'!$E37="","",IF('PR-tampon'!$E37=0,"",IF(INDIRECT(NOM_FR&amp;ADDRESS('PR-tampon'!$E37,COLUMN(REFERENCEMENT_ISOLANT[[#Headers],[SYNTHESE DES APPLICATIONS VISEES]])))=0,"",INDIRECT(NOM_FR&amp;ADDRESS('PR-tampon'!$E37,COLUMN(REFERENCEMENT_ISOLANT[[#Headers],[SYNTHESE DES APPLICATIONS VISEES]]))))))</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L74" s="75" t="str">
        <f ca="1">IF('PR-tampon'!$E37="","",IF('PR-tampon'!$E37=0,"",IF(INDIRECT(NOM_FR&amp;ADDRESS('PR-tampon'!$E37,COLUMN(REFERENCEMENT_ISOLANT[[#Headers],[CONCATENATION DES OBSERVATIONS]])))=0,"",INDIRECT(NOM_FR&amp;ADDRESS('PR-tampon'!$E37,COLUMN(REFERENCEMENT_ISOLANT[[#Headers],[CONCATENATION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Des dispositions particulières peuvent être nécessaires pour atteindre le domaine d'emploi indiqué ci-contre. Se référer au AT/DTA du procédé d'isolation pour connaître les dispositions particulières de mise en œuvre et éventuelles limites de domaines d'emploi complémentaires.</v>
      </c>
      <c r="M74" s="3" t="str">
        <f ca="1">IF('PR-tampon'!$E37="","",IF('PR-tampon'!$E37=0,"",IF(INDIRECT(NOM_FR&amp;ADDRESS('PR-tampon'!$E37,COLUMN(REFERENCEMENT_ISOLANT[[#Headers],[Hygrométrie des locaux]])))=0,"",INDIRECT(NOM_FR&amp;ADDRESS('PR-tampon'!$E37,COLUMN(REFERENCEMENT_ISOLANT[[#Headers],[Hygrométrie des locaux]]))))))</f>
        <v>MOYENNE</v>
      </c>
      <c r="N74" s="3" t="str">
        <f ca="1">IF('PR-tampon'!$E37="","",IF('PR-tampon'!$E37=0,"",IF(INDIRECT(NOM_FR&amp;ADDRESS('PR-tampon'!$E37,COLUMN(REFERENCEMENT_ISOLANT[[#Headers],[classement locaux au sens 20.1 P3]])))=0,"",INDIRECT(NOM_FR&amp;ADDRESS('PR-tampon'!$E37,COLUMN(REFERENCEMENT_ISOLANT[[#Headers],[classement locaux au sens 20.1 P3]]))))))</f>
        <v>EB+ Locaux Privatifs</v>
      </c>
      <c r="O74" s="3" t="str">
        <f ca="1">IF('PR-tampon'!$E37="","",IF('PR-tampon'!$E37=0,"",IF(INDIRECT(NOM_FR&amp;ADDRESS('PR-tampon'!$E37,COLUMN(REFERENCEMENT_ISOLANT[[#Headers],[Climat max]])))=0,"",INDIRECT(NOM_FR&amp;ADDRESS('PR-tampon'!$E37,COLUMN(REFERENCEMENT_ISOLANT[[#Headers],[Climat max]]))))))</f>
        <v>MONTAGNE
(Altitude ≥ 900m &amp; En zone très froide)</v>
      </c>
      <c r="P74" s="3" t="str">
        <f ca="1">IF('PR-tampon'!$E37="","",IF('PR-tampon'!$E37=0,"",IF(INDIRECT(NOM_FR&amp;ADDRESS('PR-tampon'!$E37,COLUMN(REFERENCEMENT_ISOLANT[[#Headers],[Locaux climatisés ou raffraichis]])))=0,"",INDIRECT(NOM_FR&amp;ADDRESS('PR-tampon'!$E37,COLUMN(REFERENCEMENT_ISOLANT[[#Headers],[Locaux climatisés ou raffraichis]]))))))</f>
        <v>RAFRAICHIS</v>
      </c>
    </row>
    <row r="75" spans="1:16" ht="130.15" customHeight="1" x14ac:dyDescent="0.25">
      <c r="A75" s="3" t="e">
        <v>#VALUE!</v>
      </c>
      <c r="B75" s="79">
        <f ca="1">IF('PR-tampon'!$E38="","",IF('PR-tampon'!$E38=0,"",IF(INDIRECT(NOM_FR&amp;ADDRESS('PR-tampon'!$E38,COLUMN(REFERENCEMENT_ISOLANT[[#Headers],[DATE REFERENCEMENT]])))=0,"",INDIRECT(NOM_FR&amp;ADDRESS('PR-tampon'!$E38,COLUMN(REFERENCEMENT_ISOLANT[[#Headers],[DATE REFERENCEMENT]]))))))</f>
        <v>45306</v>
      </c>
      <c r="C75" s="79" t="str">
        <f ca="1">IF('PR-tampon'!$E38="","",IF('PR-tampon'!$E38=0,"",IF(INDIRECT(NOM_FR&amp;ADDRESS('PR-tampon'!$E38,COLUMN(REFERENCEMENT_ISOLANT[[#Headers],[TYPE DE PROCEDE]])))=0,"",INDIRECT(NOM_FR&amp;ADDRESS('PR-tampon'!$E38,COLUMN(REFERENCEMENT_ISOLANT[[#Headers],[TYPE DE PROCEDE]]))))))</f>
        <v>Panneaux ou rouleaux</v>
      </c>
      <c r="D75" s="79" t="str">
        <f ca="1">IF('PR-tampon'!$E38="","",IF('PR-tampon'!$E38=0,"",IF(INDIRECT(NOM_FR&amp;ADDRESS('PR-tampon'!$E38,COLUMN(REFERENCEMENT_ISOLANT[[#Headers],[MATIERE]])))=0,"",INDIRECT(NOM_FR&amp;ADDRESS('PR-tampon'!$E38,COLUMN(REFERENCEMENT_ISOLANT[[#Headers],[MATIERE]]))))))</f>
        <v>fibres de chanvre, de lin et de coton</v>
      </c>
      <c r="E75" s="3" t="str">
        <f ca="1">IF('PR-tampon'!$E38="","",IF('PR-tampon'!$E38=0,"",IF(INDIRECT(NOM_FR&amp;ADDRESS('PR-tampon'!$E38,COLUMN(REFERENCEMENT_ISOLANT[[#Headers],[NOM COMMERCIAL DU PROCEDE]])))=0,"",INDIRECT(NOM_FR&amp;ADDRESS('PR-tampon'!$E38,COLUMN(REFERENCEMENT_ISOLANT[[#Headers],[NOM COMMERCIAL DU PROCEDE]]))))))</f>
        <v>Biofib’ Trio - Application en mur</v>
      </c>
      <c r="F75" s="3" t="str">
        <f ca="1">IF('PR-tampon'!$E38="","",IF('PR-tampon'!$E38=0,"",IF(INDIRECT(NOM_FR&amp;ADDRESS('PR-tampon'!$E38,COLUMN(REFERENCEMENT_ISOLANT[[#Headers],[FABRICANT / TITULAIRE / DISTRIBUTEUR]])))=0,"",INDIRECT(NOM_FR&amp;ADDRESS('PR-tampon'!$E38,COLUMN(REFERENCEMENT_ISOLANT[[#Headers],[FABRICANT / TITULAIRE / DISTRIBUTEUR]]))))))</f>
        <v>Cavac Biomatériaux
(FR)</v>
      </c>
      <c r="G75" s="3" t="str">
        <f ca="1">IF('PR-tampon'!$E38="","",IF('PR-tampon'!$E38=0,"",IF(INDIRECT(NOM_FR&amp;ADDRESS('PR-tampon'!$E38,COLUMN(REFERENCEMENT_ISOLANT[[#Headers],[TYPE DE DOCUMENT DE REFERENCE]])))=0,"",INDIRECT(NOM_FR&amp;ADDRESS('PR-tampon'!$E38,COLUMN(REFERENCEMENT_ISOLANT[[#Headers],[TYPE DE DOCUMENT DE REFERENCE]]))))))</f>
        <v>Avis technique</v>
      </c>
      <c r="H75" s="3" t="str">
        <f ca="1">IF('PR-tampon'!$E38="","",IF('PR-tampon'!$E38=0,"",IF(INDIRECT(NOM_FR&amp;ADDRESS('PR-tampon'!$E38,COLUMN(REFERENCEMENT_ISOLANT[[#Headers],[REF]])))=0,"",INDIRECT(NOM_FR&amp;ADDRESS('PR-tampon'!$E38,COLUMN(REFERENCEMENT_ISOLANT[[#Headers],[REF]]))))))</f>
        <v>20/14-329_V3</v>
      </c>
      <c r="I75" s="73">
        <f ca="1">IF('PR-tampon'!$E38="","",IF('PR-tampon'!$E38=0,"",IF(INDIRECT(NOM_FR&amp;ADDRESS('PR-tampon'!$E38,COLUMN(REFERENCEMENT_ISOLANT[[#Headers],[AVIS LIMITE AU / VALIDITE]])))=0,"",INDIRECT(NOM_FR&amp;ADDRESS('PR-tampon'!$E38,COLUMN(REFERENCEMENT_ISOLANT[[#Headers],[AVIS LIMITE AU / VALIDITE]]))))))</f>
        <v>47514</v>
      </c>
      <c r="J75" s="3" t="str">
        <f ca="1">IF('PR-tampon'!$E38="","",IF('PR-tampon'!$E38=0,"",IF(INDIRECT(NOM_FR&amp;ADDRESS('PR-tampon'!$E38,COLUMN(REFERENCEMENT_ISOLANT[[#Headers],[TC/TNC
dans le domaine d''emploi visé]])))=0,"",INDIRECT(NOM_FR&amp;ADDRESS('PR-tampon'!$E38,COLUMN(REFERENCEMENT_ISOLANT[[#Headers],[TC/TNC
dans le domaine d''emploi visé]]))))))</f>
        <v>TC</v>
      </c>
      <c r="K75" s="102" t="str">
        <f ca="1">IF('PR-tampon'!$E38="","",IF('PR-tampon'!$E38=0,"",IF(INDIRECT(NOM_FR&amp;ADDRESS('PR-tampon'!$E38,COLUMN(REFERENCEMENT_ISOLANT[[#Headers],[SYNTHESE DES APPLICATIONS VISEES]])))=0,"",INDIRECT(NOM_FR&amp;ADDRESS('PR-tampon'!$E38,COLUMN(REFERENCEMENT_ISOLANT[[#Headers],[SYNTHESE DES APPLICATIONS VISEES]]))))))</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L75" s="75" t="str">
        <f ca="1">IF('PR-tampon'!$E38="","",IF('PR-tampon'!$E38=0,"",IF(INDIRECT(NOM_FR&amp;ADDRESS('PR-tampon'!$E38,COLUMN(REFERENCEMENT_ISOLANT[[#Headers],[CONCATENATION DES OBSERVATIONS]])))=0,"",INDIRECT(NOM_FR&amp;ADDRESS('PR-tampon'!$E38,COLUMN(REFERENCEMENT_ISOLANT[[#Headers],[CONCATENATION DES OBSERVATIONS]]))))))</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Des dispositions particulières peuvent être nécessaires pour atteindre le domaine d'emploi indiqué ci-contre. Se référer au AT/DTA du procédé d'isolation pour connaître les dispositions particulières de mise en œuvre et éventuelles limites de domaines d'emploi complémentaires.</v>
      </c>
      <c r="M75" s="3" t="str">
        <f ca="1">IF('PR-tampon'!$E38="","",IF('PR-tampon'!$E38=0,"",IF(INDIRECT(NOM_FR&amp;ADDRESS('PR-tampon'!$E38,COLUMN(REFERENCEMENT_ISOLANT[[#Headers],[Hygrométrie des locaux]])))=0,"",INDIRECT(NOM_FR&amp;ADDRESS('PR-tampon'!$E38,COLUMN(REFERENCEMENT_ISOLANT[[#Headers],[Hygrométrie des locaux]]))))))</f>
        <v>MOYENNE</v>
      </c>
      <c r="N75" s="3" t="str">
        <f ca="1">IF('PR-tampon'!$E38="","",IF('PR-tampon'!$E38=0,"",IF(INDIRECT(NOM_FR&amp;ADDRESS('PR-tampon'!$E38,COLUMN(REFERENCEMENT_ISOLANT[[#Headers],[classement locaux au sens 20.1 P3]])))=0,"",INDIRECT(NOM_FR&amp;ADDRESS('PR-tampon'!$E38,COLUMN(REFERENCEMENT_ISOLANT[[#Headers],[classement locaux au sens 20.1 P3]]))))))</f>
        <v>EB+ Locaux Collectifs</v>
      </c>
      <c r="O75" s="3" t="str">
        <f ca="1">IF('PR-tampon'!$E38="","",IF('PR-tampon'!$E38=0,"",IF(INDIRECT(NOM_FR&amp;ADDRESS('PR-tampon'!$E38,COLUMN(REFERENCEMENT_ISOLANT[[#Headers],[Climat max]])))=0,"",INDIRECT(NOM_FR&amp;ADDRESS('PR-tampon'!$E38,COLUMN(REFERENCEMENT_ISOLANT[[#Headers],[Climat max]]))))))</f>
        <v>MONTAGNE
(Altitude ≥ 900m &amp; En zone très froide)</v>
      </c>
      <c r="P75" s="3" t="str">
        <f ca="1">IF('PR-tampon'!$E38="","",IF('PR-tampon'!$E38=0,"",IF(INDIRECT(NOM_FR&amp;ADDRESS('PR-tampon'!$E38,COLUMN(REFERENCEMENT_ISOLANT[[#Headers],[Locaux climatisés ou raffraichis]])))=0,"",INDIRECT(NOM_FR&amp;ADDRESS('PR-tampon'!$E38,COLUMN(REFERENCEMENT_ISOLANT[[#Headers],[Locaux climatisés ou raffraichis]]))))))</f>
        <v>RAFRAICHIS</v>
      </c>
    </row>
    <row r="76" spans="1:16" ht="130.15" customHeight="1" x14ac:dyDescent="0.25">
      <c r="A76" s="3" t="e">
        <v>#VALUE!</v>
      </c>
      <c r="B76" s="79">
        <f ca="1">IF('PR-tampon'!$E39="","",IF('PR-tampon'!$E39=0,"",IF(INDIRECT(NOM_FR&amp;ADDRESS('PR-tampon'!$E39,COLUMN(REFERENCEMENT_ISOLANT[[#Headers],[DATE REFERENCEMENT]])))=0,"",INDIRECT(NOM_FR&amp;ADDRESS('PR-tampon'!$E39,COLUMN(REFERENCEMENT_ISOLANT[[#Headers],[DATE REFERENCEMENT]]))))))</f>
        <v>45218</v>
      </c>
      <c r="C76" s="79" t="str">
        <f ca="1">IF('PR-tampon'!$E39="","",IF('PR-tampon'!$E39=0,"",IF(INDIRECT(NOM_FR&amp;ADDRESS('PR-tampon'!$E39,COLUMN(REFERENCEMENT_ISOLANT[[#Headers],[TYPE DE PROCEDE]])))=0,"",INDIRECT(NOM_FR&amp;ADDRESS('PR-tampon'!$E39,COLUMN(REFERENCEMENT_ISOLANT[[#Headers],[TYPE DE PROCEDE]]))))))</f>
        <v>Panneaux ou rouleaux</v>
      </c>
      <c r="D76" s="79" t="str">
        <f ca="1">IF('PR-tampon'!$E39="","",IF('PR-tampon'!$E39=0,"",IF(INDIRECT(NOM_FR&amp;ADDRESS('PR-tampon'!$E39,COLUMN(REFERENCEMENT_ISOLANT[[#Headers],[MATIERE]])))=0,"",INDIRECT(NOM_FR&amp;ADDRESS('PR-tampon'!$E39,COLUMN(REFERENCEMENT_ISOLANT[[#Headers],[MATIERE]]))))))</f>
        <v>fibres de bois</v>
      </c>
      <c r="E76" s="3" t="str">
        <f ca="1">IF('PR-tampon'!$E39="","",IF('PR-tampon'!$E39=0,"",IF(INDIRECT(NOM_FR&amp;ADDRESS('PR-tampon'!$E39,COLUMN(REFERENCEMENT_ISOLANT[[#Headers],[NOM COMMERCIAL DU PROCEDE]])))=0,"",INDIRECT(NOM_FR&amp;ADDRESS('PR-tampon'!$E39,COLUMN(REFERENCEMENT_ISOLANT[[#Headers],[NOM COMMERCIAL DU PROCEDE]]))))))</f>
        <v>STEICOflex F - Application en mur</v>
      </c>
      <c r="F76" s="3" t="str">
        <f ca="1">IF('PR-tampon'!$E39="","",IF('PR-tampon'!$E39=0,"",IF(INDIRECT(NOM_FR&amp;ADDRESS('PR-tampon'!$E39,COLUMN(REFERENCEMENT_ISOLANT[[#Headers],[FABRICANT / TITULAIRE / DISTRIBUTEUR]])))=0,"",INDIRECT(NOM_FR&amp;ADDRESS('PR-tampon'!$E39,COLUMN(REFERENCEMENT_ISOLANT[[#Headers],[FABRICANT / TITULAIRE / DISTRIBUTEUR]]))))))</f>
        <v>STEICO SE
(FR)</v>
      </c>
      <c r="G76" s="3" t="str">
        <f ca="1">IF('PR-tampon'!$E39="","",IF('PR-tampon'!$E39=0,"",IF(INDIRECT(NOM_FR&amp;ADDRESS('PR-tampon'!$E39,COLUMN(REFERENCEMENT_ISOLANT[[#Headers],[TYPE DE DOCUMENT DE REFERENCE]])))=0,"",INDIRECT(NOM_FR&amp;ADDRESS('PR-tampon'!$E39,COLUMN(REFERENCEMENT_ISOLANT[[#Headers],[TYPE DE DOCUMENT DE REFERENCE]]))))))</f>
        <v>Avis technique</v>
      </c>
      <c r="H76" s="3" t="str">
        <f ca="1">IF('PR-tampon'!$E39="","",IF('PR-tampon'!$E39=0,"",IF(INDIRECT(NOM_FR&amp;ADDRESS('PR-tampon'!$E39,COLUMN(REFERENCEMENT_ISOLANT[[#Headers],[REF]])))=0,"",INDIRECT(NOM_FR&amp;ADDRESS('PR-tampon'!$E39,COLUMN(REFERENCEMENT_ISOLANT[[#Headers],[REF]]))))))</f>
        <v>20/20-468_V3</v>
      </c>
      <c r="I76" s="73">
        <f ca="1">IF('PR-tampon'!$E39="","",IF('PR-tampon'!$E39=0,"",IF(INDIRECT(NOM_FR&amp;ADDRESS('PR-tampon'!$E39,COLUMN(REFERENCEMENT_ISOLANT[[#Headers],[AVIS LIMITE AU / VALIDITE]])))=0,"",INDIRECT(NOM_FR&amp;ADDRESS('PR-tampon'!$E39,COLUMN(REFERENCEMENT_ISOLANT[[#Headers],[AVIS LIMITE AU / VALIDITE]]))))))</f>
        <v>47238</v>
      </c>
      <c r="J76" s="3" t="str">
        <f ca="1">IF('PR-tampon'!$E39="","",IF('PR-tampon'!$E39=0,"",IF(INDIRECT(NOM_FR&amp;ADDRESS('PR-tampon'!$E39,COLUMN(REFERENCEMENT_ISOLANT[[#Headers],[TC/TNC
dans le domaine d''emploi visé]])))=0,"",INDIRECT(NOM_FR&amp;ADDRESS('PR-tampon'!$E39,COLUMN(REFERENCEMENT_ISOLANT[[#Headers],[TC/TNC
dans le domaine d''emploi visé]]))))))</f>
        <v>TNC
(N'est pas sur liste verte de la C2p à date du référencement)</v>
      </c>
      <c r="K76" s="102" t="str">
        <f ca="1">IF('PR-tampon'!$E39="","",IF('PR-tampon'!$E39=0,"",IF(INDIRECT(NOM_FR&amp;ADDRESS('PR-tampon'!$E39,COLUMN(REFERENCEMENT_ISOLANT[[#Headers],[SYNTHESE DES APPLICATIONS VISEES]])))=0,"",INDIRECT(NOM_FR&amp;ADDRESS('PR-tampon'!$E39,COLUMN(REFERENCEMENT_ISOLANT[[#Headers],[SYNTHESE DES APPLICATIONS VISEES]]))))))</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v>
      </c>
      <c r="L76" s="75" t="str">
        <f ca="1">IF('PR-tampon'!$E39="","",IF('PR-tampon'!$E39=0,"",IF(INDIRECT(NOM_FR&amp;ADDRESS('PR-tampon'!$E39,COLUMN(REFERENCEMENT_ISOLANT[[#Headers],[CONCATENATION DES OBSERVATIONS]])))=0,"",INDIRECT(NOM_FR&amp;ADDRESS('PR-tampon'!$E39,COLUMN(REFERENCEMENT_ISOLANT[[#Headers],[CONCATENATION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76" s="3" t="str">
        <f ca="1">IF('PR-tampon'!$E39="","",IF('PR-tampon'!$E39=0,"",IF(INDIRECT(NOM_FR&amp;ADDRESS('PR-tampon'!$E39,COLUMN(REFERENCEMENT_ISOLANT[[#Headers],[Hygrométrie des locaux]])))=0,"",INDIRECT(NOM_FR&amp;ADDRESS('PR-tampon'!$E39,COLUMN(REFERENCEMENT_ISOLANT[[#Headers],[Hygrométrie des locaux]]))))))</f>
        <v>MOYENNE</v>
      </c>
      <c r="N76" s="3" t="str">
        <f ca="1">IF('PR-tampon'!$E39="","",IF('PR-tampon'!$E39=0,"",IF(INDIRECT(NOM_FR&amp;ADDRESS('PR-tampon'!$E39,COLUMN(REFERENCEMENT_ISOLANT[[#Headers],[classement locaux au sens 20.1 P3]])))=0,"",INDIRECT(NOM_FR&amp;ADDRESS('PR-tampon'!$E39,COLUMN(REFERENCEMENT_ISOLANT[[#Headers],[classement locaux au sens 20.1 P3]]))))))</f>
        <v>EB+ Locaux Privatifs</v>
      </c>
      <c r="O76" s="3" t="str">
        <f ca="1">IF('PR-tampon'!$E39="","",IF('PR-tampon'!$E39=0,"",IF(INDIRECT(NOM_FR&amp;ADDRESS('PR-tampon'!$E39,COLUMN(REFERENCEMENT_ISOLANT[[#Headers],[Climat max]])))=0,"",INDIRECT(NOM_FR&amp;ADDRESS('PR-tampon'!$E39,COLUMN(REFERENCEMENT_ISOLANT[[#Headers],[Climat max]]))))))</f>
        <v>MONTAGNE
(Altitude ≥ 900m &amp; En zone très froide)</v>
      </c>
      <c r="P76" s="3" t="str">
        <f ca="1">IF('PR-tampon'!$E39="","",IF('PR-tampon'!$E39=0,"",IF(INDIRECT(NOM_FR&amp;ADDRESS('PR-tampon'!$E39,COLUMN(REFERENCEMENT_ISOLANT[[#Headers],[Locaux climatisés ou raffraichis]])))=0,"",INDIRECT(NOM_FR&amp;ADDRESS('PR-tampon'!$E39,COLUMN(REFERENCEMENT_ISOLANT[[#Headers],[Locaux climatisés ou raffraichis]]))))))</f>
        <v>RAFRAICHIS</v>
      </c>
    </row>
    <row r="77" spans="1:16" ht="130.15" customHeight="1" x14ac:dyDescent="0.25">
      <c r="A77" s="3" t="e">
        <v>#VALUE!</v>
      </c>
      <c r="B77" s="79">
        <f ca="1">IF('PR-tampon'!$E40="","",IF('PR-tampon'!$E40=0,"",IF(INDIRECT(NOM_FR&amp;ADDRESS('PR-tampon'!$E40,COLUMN(REFERENCEMENT_ISOLANT[[#Headers],[DATE REFERENCEMENT]])))=0,"",INDIRECT(NOM_FR&amp;ADDRESS('PR-tampon'!$E40,COLUMN(REFERENCEMENT_ISOLANT[[#Headers],[DATE REFERENCEMENT]]))))))</f>
        <v>45218</v>
      </c>
      <c r="C77" s="79" t="str">
        <f ca="1">IF('PR-tampon'!$E40="","",IF('PR-tampon'!$E40=0,"",IF(INDIRECT(NOM_FR&amp;ADDRESS('PR-tampon'!$E40,COLUMN(REFERENCEMENT_ISOLANT[[#Headers],[TYPE DE PROCEDE]])))=0,"",INDIRECT(NOM_FR&amp;ADDRESS('PR-tampon'!$E40,COLUMN(REFERENCEMENT_ISOLANT[[#Headers],[TYPE DE PROCEDE]]))))))</f>
        <v>Panneaux ou rouleaux</v>
      </c>
      <c r="D77" s="79" t="str">
        <f ca="1">IF('PR-tampon'!$E40="","",IF('PR-tampon'!$E40=0,"",IF(INDIRECT(NOM_FR&amp;ADDRESS('PR-tampon'!$E40,COLUMN(REFERENCEMENT_ISOLANT[[#Headers],[MATIERE]])))=0,"",INDIRECT(NOM_FR&amp;ADDRESS('PR-tampon'!$E40,COLUMN(REFERENCEMENT_ISOLANT[[#Headers],[MATIERE]]))))))</f>
        <v>ouate de cellulose</v>
      </c>
      <c r="E77" s="3" t="str">
        <f ca="1">IF('PR-tampon'!$E40="","",IF('PR-tampon'!$E40=0,"",IF(INDIRECT(NOM_FR&amp;ADDRESS('PR-tampon'!$E40,COLUMN(REFERENCEMENT_ISOLANT[[#Headers],[NOM COMMERCIAL DU PROCEDE]])))=0,"",INDIRECT(NOM_FR&amp;ADDRESS('PR-tampon'!$E40,COLUMN(REFERENCEMENT_ISOLANT[[#Headers],[NOM COMMERCIAL DU PROCEDE]]))))))</f>
        <v>Pavacell - Application en combles</v>
      </c>
      <c r="F77" s="3" t="str">
        <f ca="1">IF('PR-tampon'!$E40="","",IF('PR-tampon'!$E40=0,"",IF(INDIRECT(NOM_FR&amp;ADDRESS('PR-tampon'!$E40,COLUMN(REFERENCEMENT_ISOLANT[[#Headers],[FABRICANT / TITULAIRE / DISTRIBUTEUR]])))=0,"",INDIRECT(NOM_FR&amp;ADDRESS('PR-tampon'!$E40,COLUMN(REFERENCEMENT_ISOLANT[[#Headers],[FABRICANT / TITULAIRE / DISTRIBUTEUR]]))))))</f>
        <v>SOPREMA SAS 
(FR)</v>
      </c>
      <c r="G77" s="3" t="str">
        <f ca="1">IF('PR-tampon'!$E40="","",IF('PR-tampon'!$E40=0,"",IF(INDIRECT(NOM_FR&amp;ADDRESS('PR-tampon'!$E40,COLUMN(REFERENCEMENT_ISOLANT[[#Headers],[TYPE DE DOCUMENT DE REFERENCE]])))=0,"",INDIRECT(NOM_FR&amp;ADDRESS('PR-tampon'!$E40,COLUMN(REFERENCEMENT_ISOLANT[[#Headers],[TYPE DE DOCUMENT DE REFERENCE]]))))))</f>
        <v>Avis technique</v>
      </c>
      <c r="H77" s="3" t="str">
        <f ca="1">IF('PR-tampon'!$E40="","",IF('PR-tampon'!$E40=0,"",IF(INDIRECT(NOM_FR&amp;ADDRESS('PR-tampon'!$E40,COLUMN(REFERENCEMENT_ISOLANT[[#Headers],[REF]])))=0,"",INDIRECT(NOM_FR&amp;ADDRESS('PR-tampon'!$E40,COLUMN(REFERENCEMENT_ISOLANT[[#Headers],[REF]]))))))</f>
        <v>20/23-518_V1</v>
      </c>
      <c r="I77" s="73">
        <f ca="1">IF('PR-tampon'!$E40="","",IF('PR-tampon'!$E40=0,"",IF(INDIRECT(NOM_FR&amp;ADDRESS('PR-tampon'!$E40,COLUMN(REFERENCEMENT_ISOLANT[[#Headers],[AVIS LIMITE AU / VALIDITE]])))=0,"",INDIRECT(NOM_FR&amp;ADDRESS('PR-tampon'!$E40,COLUMN(REFERENCEMENT_ISOLANT[[#Headers],[AVIS LIMITE AU / VALIDITE]]))))))</f>
        <v>45961</v>
      </c>
      <c r="J77" s="3" t="str">
        <f ca="1">IF('PR-tampon'!$E40="","",IF('PR-tampon'!$E40=0,"",IF(INDIRECT(NOM_FR&amp;ADDRESS('PR-tampon'!$E40,COLUMN(REFERENCEMENT_ISOLANT[[#Headers],[TC/TNC
dans le domaine d''emploi visé]])))=0,"",INDIRECT(NOM_FR&amp;ADDRESS('PR-tampon'!$E40,COLUMN(REFERENCEMENT_ISOLANT[[#Headers],[TC/TNC
dans le domaine d''emploi visé]]))))))</f>
        <v>TNC
(N'est pas sur liste verte de la C2p à date du référencement)</v>
      </c>
      <c r="K77" s="102" t="str">
        <f ca="1">IF('PR-tampon'!$E40="","",IF('PR-tampon'!$E40=0,"",IF(INDIRECT(NOM_FR&amp;ADDRESS('PR-tampon'!$E40,COLUMN(REFERENCEMENT_ISOLANT[[#Headers],[SYNTHESE DES APPLICATIONS VISEES]])))=0,"",INDIRECT(NOM_FR&amp;ADDRESS('PR-tampon'!$E40,COLUMN(REFERENCEMENT_ISOLANT[[#Headers],[SYNTHESE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77" s="75" t="str">
        <f ca="1">IF('PR-tampon'!$E40="","",IF('PR-tampon'!$E40=0,"",IF(INDIRECT(NOM_FR&amp;ADDRESS('PR-tampon'!$E40,COLUMN(REFERENCEMENT_ISOLANT[[#Headers],[CONCATENATION DES OBSERVATIONS]])))=0,"",INDIRECT(NOM_FR&amp;ADDRESS('PR-tampon'!$E40,COLUMN(REFERENCEMENT_ISOLANT[[#Headers],[CONCATENATION DES OBSERVATIONS]]))))))</f>
        <v xml:space="preserve"> - Les bâtiments à ossatures porteuses métalliques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77" s="3" t="str">
        <f ca="1">IF('PR-tampon'!$E40="","",IF('PR-tampon'!$E40=0,"",IF(INDIRECT(NOM_FR&amp;ADDRESS('PR-tampon'!$E40,COLUMN(REFERENCEMENT_ISOLANT[[#Headers],[Hygrométrie des locaux]])))=0,"",INDIRECT(NOM_FR&amp;ADDRESS('PR-tampon'!$E40,COLUMN(REFERENCEMENT_ISOLANT[[#Headers],[Hygrométrie des locaux]]))))))</f>
        <v>MOYENNE</v>
      </c>
      <c r="N77" s="3" t="str">
        <f ca="1">IF('PR-tampon'!$E40="","",IF('PR-tampon'!$E40=0,"",IF(INDIRECT(NOM_FR&amp;ADDRESS('PR-tampon'!$E40,COLUMN(REFERENCEMENT_ISOLANT[[#Headers],[classement locaux au sens 20.1 P3]])))=0,"",INDIRECT(NOM_FR&amp;ADDRESS('PR-tampon'!$E40,COLUMN(REFERENCEMENT_ISOLANT[[#Headers],[classement locaux au sens 20.1 P3]]))))))</f>
        <v>EB+ Locaux Privatifs</v>
      </c>
      <c r="O77" s="3" t="str">
        <f ca="1">IF('PR-tampon'!$E40="","",IF('PR-tampon'!$E40=0,"",IF(INDIRECT(NOM_FR&amp;ADDRESS('PR-tampon'!$E40,COLUMN(REFERENCEMENT_ISOLANT[[#Headers],[Climat max]])))=0,"",INDIRECT(NOM_FR&amp;ADDRESS('PR-tampon'!$E40,COLUMN(REFERENCEMENT_ISOLANT[[#Headers],[Climat max]]))))))</f>
        <v>MONTAGNE
(Altitude ≥ 900m &amp; En zone très froide)</v>
      </c>
      <c r="P77" s="3" t="str">
        <f ca="1">IF('PR-tampon'!$E40="","",IF('PR-tampon'!$E40=0,"",IF(INDIRECT(NOM_FR&amp;ADDRESS('PR-tampon'!$E40,COLUMN(REFERENCEMENT_ISOLANT[[#Headers],[Locaux climatisés ou raffraichis]])))=0,"",INDIRECT(NOM_FR&amp;ADDRESS('PR-tampon'!$E40,COLUMN(REFERENCEMENT_ISOLANT[[#Headers],[Locaux climatisés ou raffraichis]]))))))</f>
        <v>RAFRAICHIS</v>
      </c>
    </row>
    <row r="78" spans="1:16" ht="130.15" customHeight="1" x14ac:dyDescent="0.25">
      <c r="A78" s="3" t="e">
        <v>#VALUE!</v>
      </c>
      <c r="B78" s="79">
        <f ca="1">IF('PR-tampon'!$E41="","",IF('PR-tampon'!$E41=0,"",IF(INDIRECT(NOM_FR&amp;ADDRESS('PR-tampon'!$E41,COLUMN(REFERENCEMENT_ISOLANT[[#Headers],[DATE REFERENCEMENT]])))=0,"",INDIRECT(NOM_FR&amp;ADDRESS('PR-tampon'!$E41,COLUMN(REFERENCEMENT_ISOLANT[[#Headers],[DATE REFERENCEMENT]]))))))</f>
        <v>45218</v>
      </c>
      <c r="C78" s="79" t="str">
        <f ca="1">IF('PR-tampon'!$E41="","",IF('PR-tampon'!$E41=0,"",IF(INDIRECT(NOM_FR&amp;ADDRESS('PR-tampon'!$E41,COLUMN(REFERENCEMENT_ISOLANT[[#Headers],[TYPE DE PROCEDE]])))=0,"",INDIRECT(NOM_FR&amp;ADDRESS('PR-tampon'!$E41,COLUMN(REFERENCEMENT_ISOLANT[[#Headers],[TYPE DE PROCEDE]]))))))</f>
        <v>Panneaux ou rouleaux</v>
      </c>
      <c r="D78" s="79" t="str">
        <f ca="1">IF('PR-tampon'!$E41="","",IF('PR-tampon'!$E41=0,"",IF(INDIRECT(NOM_FR&amp;ADDRESS('PR-tampon'!$E41,COLUMN(REFERENCEMENT_ISOLANT[[#Headers],[MATIERE]])))=0,"",INDIRECT(NOM_FR&amp;ADDRESS('PR-tampon'!$E41,COLUMN(REFERENCEMENT_ISOLANT[[#Headers],[MATIERE]]))))))</f>
        <v>fibres de textiles issus de recyclage</v>
      </c>
      <c r="E78" s="3" t="str">
        <f ca="1">IF('PR-tampon'!$E41="","",IF('PR-tampon'!$E41=0,"",IF(INDIRECT(NOM_FR&amp;ADDRESS('PR-tampon'!$E41,COLUMN(REFERENCEMENT_ISOLANT[[#Headers],[NOM COMMERCIAL DU PROCEDE]])))=0,"",INDIRECT(NOM_FR&amp;ADDRESS('PR-tampon'!$E41,COLUMN(REFERENCEMENT_ISOLANT[[#Headers],[NOM COMMERCIAL DU PROCEDE]]))))))</f>
        <v>Métisse RT - Coton Pro P/R - Application en mur</v>
      </c>
      <c r="F78" s="3" t="str">
        <f ca="1">IF('PR-tampon'!$E41="","",IF('PR-tampon'!$E41=0,"",IF(INDIRECT(NOM_FR&amp;ADDRESS('PR-tampon'!$E41,COLUMN(REFERENCEMENT_ISOLANT[[#Headers],[FABRICANT / TITULAIRE / DISTRIBUTEUR]])))=0,"",INDIRECT(NOM_FR&amp;ADDRESS('PR-tampon'!$E41,COLUMN(REFERENCEMENT_ISOLANT[[#Headers],[FABRICANT / TITULAIRE / DISTRIBUTEUR]]))))))</f>
        <v>LE RELAIS METISSE</v>
      </c>
      <c r="G78" s="3" t="str">
        <f ca="1">IF('PR-tampon'!$E41="","",IF('PR-tampon'!$E41=0,"",IF(INDIRECT(NOM_FR&amp;ADDRESS('PR-tampon'!$E41,COLUMN(REFERENCEMENT_ISOLANT[[#Headers],[TYPE DE DOCUMENT DE REFERENCE]])))=0,"",INDIRECT(NOM_FR&amp;ADDRESS('PR-tampon'!$E41,COLUMN(REFERENCEMENT_ISOLANT[[#Headers],[TYPE DE DOCUMENT DE REFERENCE]]))))))</f>
        <v>Avis technique</v>
      </c>
      <c r="H78" s="3" t="str">
        <f ca="1">IF('PR-tampon'!$E41="","",IF('PR-tampon'!$E41=0,"",IF(INDIRECT(NOM_FR&amp;ADDRESS('PR-tampon'!$E41,COLUMN(REFERENCEMENT_ISOLANT[[#Headers],[REF]])))=0,"",INDIRECT(NOM_FR&amp;ADDRESS('PR-tampon'!$E41,COLUMN(REFERENCEMENT_ISOLANT[[#Headers],[REF]]))))))</f>
        <v>20/16-392_V2</v>
      </c>
      <c r="I78" s="73" t="str">
        <f ca="1">IF('PR-tampon'!$E41="","",IF('PR-tampon'!$E41=0,"",IF(INDIRECT(NOM_FR&amp;ADDRESS('PR-tampon'!$E41,COLUMN(REFERENCEMENT_ISOLANT[[#Headers],[AVIS LIMITE AU / VALIDITE]])))=0,"",INDIRECT(NOM_FR&amp;ADDRESS('PR-tampon'!$E41,COLUMN(REFERENCEMENT_ISOLANT[[#Headers],[AVIS LIMITE AU / VALIDITE]]))))))</f>
        <v>10/08/2030</v>
      </c>
      <c r="J78" s="3" t="str">
        <f ca="1">IF('PR-tampon'!$E41="","",IF('PR-tampon'!$E41=0,"",IF(INDIRECT(NOM_FR&amp;ADDRESS('PR-tampon'!$E41,COLUMN(REFERENCEMENT_ISOLANT[[#Headers],[TC/TNC
dans le domaine d''emploi visé]])))=0,"",INDIRECT(NOM_FR&amp;ADDRESS('PR-tampon'!$E41,COLUMN(REFERENCEMENT_ISOLANT[[#Headers],[TC/TNC
dans le domaine d''emploi visé]]))))))</f>
        <v>TC</v>
      </c>
      <c r="K78" s="102" t="str">
        <f ca="1">IF('PR-tampon'!$E41="","",IF('PR-tampon'!$E41=0,"",IF(INDIRECT(NOM_FR&amp;ADDRESS('PR-tampon'!$E41,COLUMN(REFERENCEMENT_ISOLANT[[#Headers],[SYNTHESE DES APPLICATIONS VISEES]])))=0,"",INDIRECT(NOM_FR&amp;ADDRESS('PR-tampon'!$E41,COLUMN(REFERENCEMENT_ISOLANT[[#Headers],[SYNTHESE DES APPLICATIONS VISEES]]))))))</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L78" s="75" t="str">
        <f ca="1">IF('PR-tampon'!$E41="","",IF('PR-tampon'!$E41=0,"",IF(INDIRECT(NOM_FR&amp;ADDRESS('PR-tampon'!$E41,COLUMN(REFERENCEMENT_ISOLANT[[#Headers],[CONCATENATION DES OBSERVATIONS]])))=0,"",INDIRECT(NOM_FR&amp;ADDRESS('PR-tampon'!$E41,COLUMN(REFERENCEMENT_ISOLANT[[#Headers],[CONCATENATION DES OBSERVATIONS]]))))))</f>
        <v xml:space="preserve"> - Les bâtiments à ossature porteuse métallique ne sont pas visés.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78" s="3" t="str">
        <f ca="1">IF('PR-tampon'!$E41="","",IF('PR-tampon'!$E41=0,"",IF(INDIRECT(NOM_FR&amp;ADDRESS('PR-tampon'!$E41,COLUMN(REFERENCEMENT_ISOLANT[[#Headers],[Hygrométrie des locaux]])))=0,"",INDIRECT(NOM_FR&amp;ADDRESS('PR-tampon'!$E41,COLUMN(REFERENCEMENT_ISOLANT[[#Headers],[Hygrométrie des locaux]]))))))</f>
        <v>MOYENNE</v>
      </c>
      <c r="N78" s="3" t="str">
        <f ca="1">IF('PR-tampon'!$E41="","",IF('PR-tampon'!$E41=0,"",IF(INDIRECT(NOM_FR&amp;ADDRESS('PR-tampon'!$E41,COLUMN(REFERENCEMENT_ISOLANT[[#Headers],[classement locaux au sens 20.1 P3]])))=0,"",INDIRECT(NOM_FR&amp;ADDRESS('PR-tampon'!$E41,COLUMN(REFERENCEMENT_ISOLANT[[#Headers],[classement locaux au sens 20.1 P3]]))))))</f>
        <v>EB+ Locaux Privatifs</v>
      </c>
      <c r="O78" s="3" t="str">
        <f ca="1">IF('PR-tampon'!$E41="","",IF('PR-tampon'!$E41=0,"",IF(INDIRECT(NOM_FR&amp;ADDRESS('PR-tampon'!$E41,COLUMN(REFERENCEMENT_ISOLANT[[#Headers],[Climat max]])))=0,"",INDIRECT(NOM_FR&amp;ADDRESS('PR-tampon'!$E41,COLUMN(REFERENCEMENT_ISOLANT[[#Headers],[Climat max]]))))))</f>
        <v>MONTAGNE
(Altitude ≥ 900m &amp; En zone très froide)</v>
      </c>
      <c r="P78" s="3" t="str">
        <f ca="1">IF('PR-tampon'!$E41="","",IF('PR-tampon'!$E41=0,"",IF(INDIRECT(NOM_FR&amp;ADDRESS('PR-tampon'!$E41,COLUMN(REFERENCEMENT_ISOLANT[[#Headers],[Locaux climatisés ou raffraichis]])))=0,"",INDIRECT(NOM_FR&amp;ADDRESS('PR-tampon'!$E41,COLUMN(REFERENCEMENT_ISOLANT[[#Headers],[Locaux climatisés ou raffraichis]]))))))</f>
        <v>RAFRAICHIS</v>
      </c>
    </row>
    <row r="79" spans="1:16" ht="130.15" customHeight="1" x14ac:dyDescent="0.25">
      <c r="A79" s="3" t="e">
        <v>#VALUE!</v>
      </c>
      <c r="B79" s="79">
        <f ca="1">IF('PR-tampon'!$E42="","",IF('PR-tampon'!$E42=0,"",IF(INDIRECT(NOM_FR&amp;ADDRESS('PR-tampon'!$E42,COLUMN(REFERENCEMENT_ISOLANT[[#Headers],[DATE REFERENCEMENT]])))=0,"",INDIRECT(NOM_FR&amp;ADDRESS('PR-tampon'!$E42,COLUMN(REFERENCEMENT_ISOLANT[[#Headers],[DATE REFERENCEMENT]]))))))</f>
        <v>45218</v>
      </c>
      <c r="C79" s="79" t="str">
        <f ca="1">IF('PR-tampon'!$E42="","",IF('PR-tampon'!$E42=0,"",IF(INDIRECT(NOM_FR&amp;ADDRESS('PR-tampon'!$E42,COLUMN(REFERENCEMENT_ISOLANT[[#Headers],[TYPE DE PROCEDE]])))=0,"",INDIRECT(NOM_FR&amp;ADDRESS('PR-tampon'!$E42,COLUMN(REFERENCEMENT_ISOLANT[[#Headers],[TYPE DE PROCEDE]]))))))</f>
        <v>Panneaux ou rouleaux</v>
      </c>
      <c r="D79" s="79" t="str">
        <f ca="1">IF('PR-tampon'!$E42="","",IF('PR-tampon'!$E42=0,"",IF(INDIRECT(NOM_FR&amp;ADDRESS('PR-tampon'!$E42,COLUMN(REFERENCEMENT_ISOLANT[[#Headers],[MATIERE]])))=0,"",INDIRECT(NOM_FR&amp;ADDRESS('PR-tampon'!$E42,COLUMN(REFERENCEMENT_ISOLANT[[#Headers],[MATIERE]]))))))</f>
        <v>fibres de textiles issus de recyclage</v>
      </c>
      <c r="E79" s="3" t="str">
        <f ca="1">IF('PR-tampon'!$E42="","",IF('PR-tampon'!$E42=0,"",IF(INDIRECT(NOM_FR&amp;ADDRESS('PR-tampon'!$E42,COLUMN(REFERENCEMENT_ISOLANT[[#Headers],[NOM COMMERCIAL DU PROCEDE]])))=0,"",INDIRECT(NOM_FR&amp;ADDRESS('PR-tampon'!$E42,COLUMN(REFERENCEMENT_ISOLANT[[#Headers],[NOM COMMERCIAL DU PROCEDE]]))))))</f>
        <v>PAVATEXTIL P/R - Application en mur</v>
      </c>
      <c r="F79" s="3" t="str">
        <f ca="1">IF('PR-tampon'!$E42="","",IF('PR-tampon'!$E42=0,"",IF(INDIRECT(NOM_FR&amp;ADDRESS('PR-tampon'!$E42,COLUMN(REFERENCEMENT_ISOLANT[[#Headers],[FABRICANT / TITULAIRE / DISTRIBUTEUR]])))=0,"",INDIRECT(NOM_FR&amp;ADDRESS('PR-tampon'!$E42,COLUMN(REFERENCEMENT_ISOLANT[[#Headers],[FABRICANT / TITULAIRE / DISTRIBUTEUR]]))))))</f>
        <v>SOPREMA SAS 
(FR)</v>
      </c>
      <c r="G79" s="3" t="str">
        <f ca="1">IF('PR-tampon'!$E42="","",IF('PR-tampon'!$E42=0,"",IF(INDIRECT(NOM_FR&amp;ADDRESS('PR-tampon'!$E42,COLUMN(REFERENCEMENT_ISOLANT[[#Headers],[TYPE DE DOCUMENT DE REFERENCE]])))=0,"",INDIRECT(NOM_FR&amp;ADDRESS('PR-tampon'!$E42,COLUMN(REFERENCEMENT_ISOLANT[[#Headers],[TYPE DE DOCUMENT DE REFERENCE]]))))))</f>
        <v>Avis technique</v>
      </c>
      <c r="H79" s="3" t="str">
        <f ca="1">IF('PR-tampon'!$E42="","",IF('PR-tampon'!$E42=0,"",IF(INDIRECT(NOM_FR&amp;ADDRESS('PR-tampon'!$E42,COLUMN(REFERENCEMENT_ISOLANT[[#Headers],[REF]])))=0,"",INDIRECT(NOM_FR&amp;ADDRESS('PR-tampon'!$E42,COLUMN(REFERENCEMENT_ISOLANT[[#Headers],[REF]]))))))</f>
        <v>20/16-392_V2-E1</v>
      </c>
      <c r="I79" s="73" t="str">
        <f ca="1">IF('PR-tampon'!$E42="","",IF('PR-tampon'!$E42=0,"",IF(INDIRECT(NOM_FR&amp;ADDRESS('PR-tampon'!$E42,COLUMN(REFERENCEMENT_ISOLANT[[#Headers],[AVIS LIMITE AU / VALIDITE]])))=0,"",INDIRECT(NOM_FR&amp;ADDRESS('PR-tampon'!$E42,COLUMN(REFERENCEMENT_ISOLANT[[#Headers],[AVIS LIMITE AU / VALIDITE]]))))))</f>
        <v>10/08/2030</v>
      </c>
      <c r="J79" s="3" t="str">
        <f ca="1">IF('PR-tampon'!$E42="","",IF('PR-tampon'!$E42=0,"",IF(INDIRECT(NOM_FR&amp;ADDRESS('PR-tampon'!$E42,COLUMN(REFERENCEMENT_ISOLANT[[#Headers],[TC/TNC
dans le domaine d''emploi visé]])))=0,"",INDIRECT(NOM_FR&amp;ADDRESS('PR-tampon'!$E42,COLUMN(REFERENCEMENT_ISOLANT[[#Headers],[TC/TNC
dans le domaine d''emploi visé]]))))))</f>
        <v>TC</v>
      </c>
      <c r="K79" s="102" t="str">
        <f ca="1">IF('PR-tampon'!$E42="","",IF('PR-tampon'!$E42=0,"",IF(INDIRECT(NOM_FR&amp;ADDRESS('PR-tampon'!$E42,COLUMN(REFERENCEMENT_ISOLANT[[#Headers],[SYNTHESE DES APPLICATIONS VISEES]])))=0,"",INDIRECT(NOM_FR&amp;ADDRESS('PR-tampon'!$E42,COLUMN(REFERENCEMENT_ISOLANT[[#Headers],[SYNTHESE DES APPLICATIONS VISEES]]))))))</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L79" s="75" t="str">
        <f ca="1">IF('PR-tampon'!$E42="","",IF('PR-tampon'!$E42=0,"",IF(INDIRECT(NOM_FR&amp;ADDRESS('PR-tampon'!$E42,COLUMN(REFERENCEMENT_ISOLANT[[#Headers],[CONCATENATION DES OBSERVATIONS]])))=0,"",INDIRECT(NOM_FR&amp;ADDRESS('PR-tampon'!$E42,COLUMN(REFERENCEMENT_ISOLANT[[#Headers],[CONCATENATION DES OBSERVATIONS]]))))))</f>
        <v xml:space="preserve"> - Les bâtiments à ossature porteuse métallique ne sont pas visés.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79" s="3" t="str">
        <f ca="1">IF('PR-tampon'!$E42="","",IF('PR-tampon'!$E42=0,"",IF(INDIRECT(NOM_FR&amp;ADDRESS('PR-tampon'!$E42,COLUMN(REFERENCEMENT_ISOLANT[[#Headers],[Hygrométrie des locaux]])))=0,"",INDIRECT(NOM_FR&amp;ADDRESS('PR-tampon'!$E42,COLUMN(REFERENCEMENT_ISOLANT[[#Headers],[Hygrométrie des locaux]]))))))</f>
        <v>MOYENNE</v>
      </c>
      <c r="N79" s="3" t="str">
        <f ca="1">IF('PR-tampon'!$E42="","",IF('PR-tampon'!$E42=0,"",IF(INDIRECT(NOM_FR&amp;ADDRESS('PR-tampon'!$E42,COLUMN(REFERENCEMENT_ISOLANT[[#Headers],[classement locaux au sens 20.1 P3]])))=0,"",INDIRECT(NOM_FR&amp;ADDRESS('PR-tampon'!$E42,COLUMN(REFERENCEMENT_ISOLANT[[#Headers],[classement locaux au sens 20.1 P3]]))))))</f>
        <v>EB+ Locaux Privatifs</v>
      </c>
      <c r="O79" s="3" t="str">
        <f ca="1">IF('PR-tampon'!$E42="","",IF('PR-tampon'!$E42=0,"",IF(INDIRECT(NOM_FR&amp;ADDRESS('PR-tampon'!$E42,COLUMN(REFERENCEMENT_ISOLANT[[#Headers],[Climat max]])))=0,"",INDIRECT(NOM_FR&amp;ADDRESS('PR-tampon'!$E42,COLUMN(REFERENCEMENT_ISOLANT[[#Headers],[Climat max]]))))))</f>
        <v>MONTAGNE
(Altitude ≥ 900m &amp; En zone très froide)</v>
      </c>
      <c r="P79" s="3" t="str">
        <f ca="1">IF('PR-tampon'!$E42="","",IF('PR-tampon'!$E42=0,"",IF(INDIRECT(NOM_FR&amp;ADDRESS('PR-tampon'!$E42,COLUMN(REFERENCEMENT_ISOLANT[[#Headers],[Locaux climatisés ou raffraichis]])))=0,"",INDIRECT(NOM_FR&amp;ADDRESS('PR-tampon'!$E42,COLUMN(REFERENCEMENT_ISOLANT[[#Headers],[Locaux climatisés ou raffraichis]]))))))</f>
        <v>RAFRAICHIS</v>
      </c>
    </row>
    <row r="80" spans="1:16" ht="130.15" customHeight="1" x14ac:dyDescent="0.25">
      <c r="A80" s="3" t="e">
        <v>#VALUE!</v>
      </c>
      <c r="B80" s="79">
        <f ca="1">IF('PR-tampon'!$E43="","",IF('PR-tampon'!$E43=0,"",IF(INDIRECT(NOM_FR&amp;ADDRESS('PR-tampon'!$E43,COLUMN(REFERENCEMENT_ISOLANT[[#Headers],[DATE REFERENCEMENT]])))=0,"",INDIRECT(NOM_FR&amp;ADDRESS('PR-tampon'!$E43,COLUMN(REFERENCEMENT_ISOLANT[[#Headers],[DATE REFERENCEMENT]]))))))</f>
        <v>45218</v>
      </c>
      <c r="C80" s="79" t="str">
        <f ca="1">IF('PR-tampon'!$E43="","",IF('PR-tampon'!$E43=0,"",IF(INDIRECT(NOM_FR&amp;ADDRESS('PR-tampon'!$E43,COLUMN(REFERENCEMENT_ISOLANT[[#Headers],[TYPE DE PROCEDE]])))=0,"",INDIRECT(NOM_FR&amp;ADDRESS('PR-tampon'!$E43,COLUMN(REFERENCEMENT_ISOLANT[[#Headers],[TYPE DE PROCEDE]]))))))</f>
        <v>Panneaux ou rouleaux</v>
      </c>
      <c r="D80" s="79" t="str">
        <f ca="1">IF('PR-tampon'!$E43="","",IF('PR-tampon'!$E43=0,"",IF(INDIRECT(NOM_FR&amp;ADDRESS('PR-tampon'!$E43,COLUMN(REFERENCEMENT_ISOLANT[[#Headers],[MATIERE]])))=0,"",INDIRECT(NOM_FR&amp;ADDRESS('PR-tampon'!$E43,COLUMN(REFERENCEMENT_ISOLANT[[#Headers],[MATIERE]]))))))</f>
        <v>fibres de textiles issus de recyclage</v>
      </c>
      <c r="E80" s="3" t="str">
        <f ca="1">IF('PR-tampon'!$E43="","",IF('PR-tampon'!$E43=0,"",IF(INDIRECT(NOM_FR&amp;ADDRESS('PR-tampon'!$E43,COLUMN(REFERENCEMENT_ISOLANT[[#Headers],[NOM COMMERCIAL DU PROCEDE]])))=0,"",INDIRECT(NOM_FR&amp;ADDRESS('PR-tampon'!$E43,COLUMN(REFERENCEMENT_ISOLANT[[#Headers],[NOM COMMERCIAL DU PROCEDE]]))))))</f>
        <v>Métisse RT - Coton Pro P/R - Application en toiture</v>
      </c>
      <c r="F80" s="3" t="str">
        <f ca="1">IF('PR-tampon'!$E43="","",IF('PR-tampon'!$E43=0,"",IF(INDIRECT(NOM_FR&amp;ADDRESS('PR-tampon'!$E43,COLUMN(REFERENCEMENT_ISOLANT[[#Headers],[FABRICANT / TITULAIRE / DISTRIBUTEUR]])))=0,"",INDIRECT(NOM_FR&amp;ADDRESS('PR-tampon'!$E43,COLUMN(REFERENCEMENT_ISOLANT[[#Headers],[FABRICANT / TITULAIRE / DISTRIBUTEUR]]))))))</f>
        <v>LE RELAIS METISSE</v>
      </c>
      <c r="G80" s="3" t="str">
        <f ca="1">IF('PR-tampon'!$E43="","",IF('PR-tampon'!$E43=0,"",IF(INDIRECT(NOM_FR&amp;ADDRESS('PR-tampon'!$E43,COLUMN(REFERENCEMENT_ISOLANT[[#Headers],[TYPE DE DOCUMENT DE REFERENCE]])))=0,"",INDIRECT(NOM_FR&amp;ADDRESS('PR-tampon'!$E43,COLUMN(REFERENCEMENT_ISOLANT[[#Headers],[TYPE DE DOCUMENT DE REFERENCE]]))))))</f>
        <v>Avis technique</v>
      </c>
      <c r="H80" s="3" t="str">
        <f ca="1">IF('PR-tampon'!$E43="","",IF('PR-tampon'!$E43=0,"",IF(INDIRECT(NOM_FR&amp;ADDRESS('PR-tampon'!$E43,COLUMN(REFERENCEMENT_ISOLANT[[#Headers],[REF]])))=0,"",INDIRECT(NOM_FR&amp;ADDRESS('PR-tampon'!$E43,COLUMN(REFERENCEMENT_ISOLANT[[#Headers],[REF]]))))))</f>
        <v>20/16-393_V1</v>
      </c>
      <c r="I80" s="73">
        <f ca="1">IF('PR-tampon'!$E43="","",IF('PR-tampon'!$E43=0,"",IF(INDIRECT(NOM_FR&amp;ADDRESS('PR-tampon'!$E43,COLUMN(REFERENCEMENT_ISOLANT[[#Headers],[AVIS LIMITE AU / VALIDITE]])))=0,"",INDIRECT(NOM_FR&amp;ADDRESS('PR-tampon'!$E43,COLUMN(REFERENCEMENT_ISOLANT[[#Headers],[AVIS LIMITE AU / VALIDITE]]))))))</f>
        <v>47664</v>
      </c>
      <c r="J80" s="3" t="str">
        <f ca="1">IF('PR-tampon'!$E43="","",IF('PR-tampon'!$E43=0,"",IF(INDIRECT(NOM_FR&amp;ADDRESS('PR-tampon'!$E43,COLUMN(REFERENCEMENT_ISOLANT[[#Headers],[TC/TNC
dans le domaine d''emploi visé]])))=0,"",INDIRECT(NOM_FR&amp;ADDRESS('PR-tampon'!$E43,COLUMN(REFERENCEMENT_ISOLANT[[#Headers],[TC/TNC
dans le domaine d''emploi visé]]))))))</f>
        <v>TC</v>
      </c>
      <c r="K80" s="102" t="str">
        <f ca="1">IF('PR-tampon'!$E43="","",IF('PR-tampon'!$E43=0,"",IF(INDIRECT(NOM_FR&amp;ADDRESS('PR-tampon'!$E43,COLUMN(REFERENCEMENT_ISOLANT[[#Headers],[SYNTHESE DES APPLICATIONS VISEES]])))=0,"",INDIRECT(NOM_FR&amp;ADDRESS('PR-tampon'!$E43,COLUMN(REFERENCEMENT_ISOLANT[[#Headers],[SYNTHESE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80" s="75" t="str">
        <f ca="1">IF('PR-tampon'!$E43="","",IF('PR-tampon'!$E43=0,"",IF(INDIRECT(NOM_FR&amp;ADDRESS('PR-tampon'!$E43,COLUMN(REFERENCEMENT_ISOLANT[[#Headers],[CONCATENATION DES OBSERVATIONS]])))=0,"",INDIRECT(NOM_FR&amp;ADDRESS('PR-tampon'!$E43,COLUMN(REFERENCEMENT_ISOLANT[[#Headers],[CONCATENATION DES OBSERVATIONS]]))))))</f>
        <v xml:space="preserve"> - Les bâtiments à ossatures porteuses métalliques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80" s="3" t="str">
        <f ca="1">IF('PR-tampon'!$E43="","",IF('PR-tampon'!$E43=0,"",IF(INDIRECT(NOM_FR&amp;ADDRESS('PR-tampon'!$E43,COLUMN(REFERENCEMENT_ISOLANT[[#Headers],[Hygrométrie des locaux]])))=0,"",INDIRECT(NOM_FR&amp;ADDRESS('PR-tampon'!$E43,COLUMN(REFERENCEMENT_ISOLANT[[#Headers],[Hygrométrie des locaux]]))))))</f>
        <v>MOYENNE</v>
      </c>
      <c r="N80" s="3" t="str">
        <f ca="1">IF('PR-tampon'!$E43="","",IF('PR-tampon'!$E43=0,"",IF(INDIRECT(NOM_FR&amp;ADDRESS('PR-tampon'!$E43,COLUMN(REFERENCEMENT_ISOLANT[[#Headers],[classement locaux au sens 20.1 P3]])))=0,"",INDIRECT(NOM_FR&amp;ADDRESS('PR-tampon'!$E43,COLUMN(REFERENCEMENT_ISOLANT[[#Headers],[classement locaux au sens 20.1 P3]]))))))</f>
        <v>EB+ Locaux Privatifs</v>
      </c>
      <c r="O80" s="3" t="str">
        <f ca="1">IF('PR-tampon'!$E43="","",IF('PR-tampon'!$E43=0,"",IF(INDIRECT(NOM_FR&amp;ADDRESS('PR-tampon'!$E43,COLUMN(REFERENCEMENT_ISOLANT[[#Headers],[Climat max]])))=0,"",INDIRECT(NOM_FR&amp;ADDRESS('PR-tampon'!$E43,COLUMN(REFERENCEMENT_ISOLANT[[#Headers],[Climat max]]))))))</f>
        <v>MONTAGNE
(Altitude ≥ 900m &amp; En zone très froide)</v>
      </c>
      <c r="P80" s="3" t="str">
        <f ca="1">IF('PR-tampon'!$E43="","",IF('PR-tampon'!$E43=0,"",IF(INDIRECT(NOM_FR&amp;ADDRESS('PR-tampon'!$E43,COLUMN(REFERENCEMENT_ISOLANT[[#Headers],[Locaux climatisés ou raffraichis]])))=0,"",INDIRECT(NOM_FR&amp;ADDRESS('PR-tampon'!$E43,COLUMN(REFERENCEMENT_ISOLANT[[#Headers],[Locaux climatisés ou raffraichis]]))))))</f>
        <v>RAFRAICHIS</v>
      </c>
    </row>
    <row r="81" spans="1:16" ht="130.15" customHeight="1" x14ac:dyDescent="0.25">
      <c r="A81" s="3" t="e">
        <v>#VALUE!</v>
      </c>
      <c r="B81" s="79">
        <f ca="1">IF('PR-tampon'!$E44="","",IF('PR-tampon'!$E44=0,"",IF(INDIRECT(NOM_FR&amp;ADDRESS('PR-tampon'!$E44,COLUMN(REFERENCEMENT_ISOLANT[[#Headers],[DATE REFERENCEMENT]])))=0,"",INDIRECT(NOM_FR&amp;ADDRESS('PR-tampon'!$E44,COLUMN(REFERENCEMENT_ISOLANT[[#Headers],[DATE REFERENCEMENT]]))))))</f>
        <v>45218</v>
      </c>
      <c r="C81" s="79" t="str">
        <f ca="1">IF('PR-tampon'!$E44="","",IF('PR-tampon'!$E44=0,"",IF(INDIRECT(NOM_FR&amp;ADDRESS('PR-tampon'!$E44,COLUMN(REFERENCEMENT_ISOLANT[[#Headers],[TYPE DE PROCEDE]])))=0,"",INDIRECT(NOM_FR&amp;ADDRESS('PR-tampon'!$E44,COLUMN(REFERENCEMENT_ISOLANT[[#Headers],[TYPE DE PROCEDE]]))))))</f>
        <v>Panneaux ou rouleaux</v>
      </c>
      <c r="D81" s="79" t="str">
        <f ca="1">IF('PR-tampon'!$E44="","",IF('PR-tampon'!$E44=0,"",IF(INDIRECT(NOM_FR&amp;ADDRESS('PR-tampon'!$E44,COLUMN(REFERENCEMENT_ISOLANT[[#Headers],[MATIERE]])))=0,"",INDIRECT(NOM_FR&amp;ADDRESS('PR-tampon'!$E44,COLUMN(REFERENCEMENT_ISOLANT[[#Headers],[MATIERE]]))))))</f>
        <v>fibres de bois</v>
      </c>
      <c r="E81" s="3" t="str">
        <f ca="1">IF('PR-tampon'!$E44="","",IF('PR-tampon'!$E44=0,"",IF(INDIRECT(NOM_FR&amp;ADDRESS('PR-tampon'!$E44,COLUMN(REFERENCEMENT_ISOLANT[[#Headers],[NOM COMMERCIAL DU PROCEDE]])))=0,"",INDIRECT(NOM_FR&amp;ADDRESS('PR-tampon'!$E44,COLUMN(REFERENCEMENT_ISOLANT[[#Headers],[NOM COMMERCIAL DU PROCEDE]]))))))</f>
        <v>GUTEX Thermoflex FR - Applications en murs</v>
      </c>
      <c r="F81" s="3" t="str">
        <f ca="1">IF('PR-tampon'!$E44="","",IF('PR-tampon'!$E44=0,"",IF(INDIRECT(NOM_FR&amp;ADDRESS('PR-tampon'!$E44,COLUMN(REFERENCEMENT_ISOLANT[[#Headers],[FABRICANT / TITULAIRE / DISTRIBUTEUR]])))=0,"",INDIRECT(NOM_FR&amp;ADDRESS('PR-tampon'!$E44,COLUMN(REFERENCEMENT_ISOLANT[[#Headers],[FABRICANT / TITULAIRE / DISTRIBUTEUR]]))))))</f>
        <v>GUTEX Holzfaserplattenwerk H. Henselmann GmbH &amp; Co. KG</v>
      </c>
      <c r="G81" s="3" t="str">
        <f ca="1">IF('PR-tampon'!$E44="","",IF('PR-tampon'!$E44=0,"",IF(INDIRECT(NOM_FR&amp;ADDRESS('PR-tampon'!$E44,COLUMN(REFERENCEMENT_ISOLANT[[#Headers],[TYPE DE DOCUMENT DE REFERENCE]])))=0,"",INDIRECT(NOM_FR&amp;ADDRESS('PR-tampon'!$E44,COLUMN(REFERENCEMENT_ISOLANT[[#Headers],[TYPE DE DOCUMENT DE REFERENCE]]))))))</f>
        <v>Avis technique</v>
      </c>
      <c r="H81" s="3" t="str">
        <f ca="1">IF('PR-tampon'!$E44="","",IF('PR-tampon'!$E44=0,"",IF(INDIRECT(NOM_FR&amp;ADDRESS('PR-tampon'!$E44,COLUMN(REFERENCEMENT_ISOLANT[[#Headers],[REF]])))=0,"",INDIRECT(NOM_FR&amp;ADDRESS('PR-tampon'!$E44,COLUMN(REFERENCEMENT_ISOLANT[[#Headers],[REF]]))))))</f>
        <v>20/22-500_V1</v>
      </c>
      <c r="I81" s="73">
        <f ca="1">IF('PR-tampon'!$E44="","",IF('PR-tampon'!$E44=0,"",IF(INDIRECT(NOM_FR&amp;ADDRESS('PR-tampon'!$E44,COLUMN(REFERENCEMENT_ISOLANT[[#Headers],[AVIS LIMITE AU / VALIDITE]])))=0,"",INDIRECT(NOM_FR&amp;ADDRESS('PR-tampon'!$E44,COLUMN(REFERENCEMENT_ISOLANT[[#Headers],[AVIS LIMITE AU / VALIDITE]]))))))</f>
        <v>46234</v>
      </c>
      <c r="J81" s="3" t="str">
        <f ca="1">IF('PR-tampon'!$E44="","",IF('PR-tampon'!$E44=0,"",IF(INDIRECT(NOM_FR&amp;ADDRESS('PR-tampon'!$E44,COLUMN(REFERENCEMENT_ISOLANT[[#Headers],[TC/TNC
dans le domaine d''emploi visé]])))=0,"",INDIRECT(NOM_FR&amp;ADDRESS('PR-tampon'!$E44,COLUMN(REFERENCEMENT_ISOLANT[[#Headers],[TC/TNC
dans le domaine d''emploi visé]]))))))</f>
        <v>TC</v>
      </c>
      <c r="K81" s="102" t="str">
        <f ca="1">IF('PR-tampon'!$E44="","",IF('PR-tampon'!$E44=0,"",IF(INDIRECT(NOM_FR&amp;ADDRESS('PR-tampon'!$E44,COLUMN(REFERENCEMENT_ISOLANT[[#Headers],[SYNTHESE DES APPLICATIONS VISEES]])))=0,"",INDIRECT(NOM_FR&amp;ADDRESS('PR-tampon'!$E44,COLUMN(REFERENCEMENT_ISOLANT[[#Headers],[SYNTHESE DES APPLICATIONS VISEES]]))))))</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L81" s="75" t="str">
        <f ca="1">IF('PR-tampon'!$E44="","",IF('PR-tampon'!$E44=0,"",IF(INDIRECT(NOM_FR&amp;ADDRESS('PR-tampon'!$E44,COLUMN(REFERENCEMENT_ISOLANT[[#Headers],[CONCATENATION DES OBSERVATIONS]])))=0,"",INDIRECT(NOM_FR&amp;ADDRESS('PR-tampon'!$E44,COLUMN(REFERENCEMENT_ISOLANT[[#Headers],[CONCATENATION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81" s="3" t="str">
        <f ca="1">IF('PR-tampon'!$E44="","",IF('PR-tampon'!$E44=0,"",IF(INDIRECT(NOM_FR&amp;ADDRESS('PR-tampon'!$E44,COLUMN(REFERENCEMENT_ISOLANT[[#Headers],[Hygrométrie des locaux]])))=0,"",INDIRECT(NOM_FR&amp;ADDRESS('PR-tampon'!$E44,COLUMN(REFERENCEMENT_ISOLANT[[#Headers],[Hygrométrie des locaux]]))))))</f>
        <v>MOYENNE</v>
      </c>
      <c r="N81" s="3" t="str">
        <f ca="1">IF('PR-tampon'!$E44="","",IF('PR-tampon'!$E44=0,"",IF(INDIRECT(NOM_FR&amp;ADDRESS('PR-tampon'!$E44,COLUMN(REFERENCEMENT_ISOLANT[[#Headers],[classement locaux au sens 20.1 P3]])))=0,"",INDIRECT(NOM_FR&amp;ADDRESS('PR-tampon'!$E44,COLUMN(REFERENCEMENT_ISOLANT[[#Headers],[classement locaux au sens 20.1 P3]]))))))</f>
        <v>EB+ Locaux Privatifs</v>
      </c>
      <c r="O81" s="3" t="str">
        <f ca="1">IF('PR-tampon'!$E44="","",IF('PR-tampon'!$E44=0,"",IF(INDIRECT(NOM_FR&amp;ADDRESS('PR-tampon'!$E44,COLUMN(REFERENCEMENT_ISOLANT[[#Headers],[Climat max]])))=0,"",INDIRECT(NOM_FR&amp;ADDRESS('PR-tampon'!$E44,COLUMN(REFERENCEMENT_ISOLANT[[#Headers],[Climat max]]))))))</f>
        <v>MONTAGNE
(Altitude ≥ 900m &amp; En zone très froide)</v>
      </c>
      <c r="P81" s="3" t="str">
        <f ca="1">IF('PR-tampon'!$E44="","",IF('PR-tampon'!$E44=0,"",IF(INDIRECT(NOM_FR&amp;ADDRESS('PR-tampon'!$E44,COLUMN(REFERENCEMENT_ISOLANT[[#Headers],[Locaux climatisés ou raffraichis]])))=0,"",INDIRECT(NOM_FR&amp;ADDRESS('PR-tampon'!$E44,COLUMN(REFERENCEMENT_ISOLANT[[#Headers],[Locaux climatisés ou raffraichis]]))))))</f>
        <v>RAFRAICHIS</v>
      </c>
    </row>
    <row r="82" spans="1:16" ht="130.15" customHeight="1" x14ac:dyDescent="0.25">
      <c r="A82" s="3" t="e">
        <v>#VALUE!</v>
      </c>
      <c r="B82" s="79">
        <f ca="1">IF('PR-tampon'!$E45="","",IF('PR-tampon'!$E45=0,"",IF(INDIRECT(NOM_FR&amp;ADDRESS('PR-tampon'!$E45,COLUMN(REFERENCEMENT_ISOLANT[[#Headers],[DATE REFERENCEMENT]])))=0,"",INDIRECT(NOM_FR&amp;ADDRESS('PR-tampon'!$E45,COLUMN(REFERENCEMENT_ISOLANT[[#Headers],[DATE REFERENCEMENT]]))))))</f>
        <v>45085</v>
      </c>
      <c r="C82" s="79" t="str">
        <f ca="1">IF('PR-tampon'!$E45="","",IF('PR-tampon'!$E45=0,"",IF(INDIRECT(NOM_FR&amp;ADDRESS('PR-tampon'!$E45,COLUMN(REFERENCEMENT_ISOLANT[[#Headers],[TYPE DE PROCEDE]])))=0,"",INDIRECT(NOM_FR&amp;ADDRESS('PR-tampon'!$E45,COLUMN(REFERENCEMENT_ISOLANT[[#Headers],[TYPE DE PROCEDE]]))))))</f>
        <v>Panneaux ou rouleaux</v>
      </c>
      <c r="D82" s="79" t="str">
        <f ca="1">IF('PR-tampon'!$E45="","",IF('PR-tampon'!$E45=0,"",IF(INDIRECT(NOM_FR&amp;ADDRESS('PR-tampon'!$E45,COLUMN(REFERENCEMENT_ISOLANT[[#Headers],[MATIERE]])))=0,"",INDIRECT(NOM_FR&amp;ADDRESS('PR-tampon'!$E45,COLUMN(REFERENCEMENT_ISOLANT[[#Headers],[MATIERE]]))))))</f>
        <v>fibres de chanvre, de lin et de coton</v>
      </c>
      <c r="E82" s="3" t="str">
        <f ca="1">IF('PR-tampon'!$E45="","",IF('PR-tampon'!$E45=0,"",IF(INDIRECT(NOM_FR&amp;ADDRESS('PR-tampon'!$E45,COLUMN(REFERENCEMENT_ISOLANT[[#Headers],[NOM COMMERCIAL DU PROCEDE]])))=0,"",INDIRECT(NOM_FR&amp;ADDRESS('PR-tampon'!$E45,COLUMN(REFERENCEMENT_ISOLANT[[#Headers],[NOM COMMERCIAL DU PROCEDE]]))))))</f>
        <v>Biofib’ Trio - Application en combles</v>
      </c>
      <c r="F82" s="3" t="str">
        <f ca="1">IF('PR-tampon'!$E45="","",IF('PR-tampon'!$E45=0,"",IF(INDIRECT(NOM_FR&amp;ADDRESS('PR-tampon'!$E45,COLUMN(REFERENCEMENT_ISOLANT[[#Headers],[FABRICANT / TITULAIRE / DISTRIBUTEUR]])))=0,"",INDIRECT(NOM_FR&amp;ADDRESS('PR-tampon'!$E45,COLUMN(REFERENCEMENT_ISOLANT[[#Headers],[FABRICANT / TITULAIRE / DISTRIBUTEUR]]))))))</f>
        <v>Cavac Biomatériaux
(FR)</v>
      </c>
      <c r="G82" s="3" t="str">
        <f ca="1">IF('PR-tampon'!$E45="","",IF('PR-tampon'!$E45=0,"",IF(INDIRECT(NOM_FR&amp;ADDRESS('PR-tampon'!$E45,COLUMN(REFERENCEMENT_ISOLANT[[#Headers],[TYPE DE DOCUMENT DE REFERENCE]])))=0,"",INDIRECT(NOM_FR&amp;ADDRESS('PR-tampon'!$E45,COLUMN(REFERENCEMENT_ISOLANT[[#Headers],[TYPE DE DOCUMENT DE REFERENCE]]))))))</f>
        <v>Avis Technique</v>
      </c>
      <c r="H82" s="3" t="str">
        <f ca="1">IF('PR-tampon'!$E45="","",IF('PR-tampon'!$E45=0,"",IF(INDIRECT(NOM_FR&amp;ADDRESS('PR-tampon'!$E45,COLUMN(REFERENCEMENT_ISOLANT[[#Headers],[REF]])))=0,"",INDIRECT(NOM_FR&amp;ADDRESS('PR-tampon'!$E45,COLUMN(REFERENCEMENT_ISOLANT[[#Headers],[REF]]))))))</f>
        <v>20/14-330_V2</v>
      </c>
      <c r="I82" s="73">
        <f ca="1">IF('PR-tampon'!$E45="","",IF('PR-tampon'!$E45=0,"",IF(INDIRECT(NOM_FR&amp;ADDRESS('PR-tampon'!$E45,COLUMN(REFERENCEMENT_ISOLANT[[#Headers],[AVIS LIMITE AU / VALIDITE]])))=0,"",INDIRECT(NOM_FR&amp;ADDRESS('PR-tampon'!$E45,COLUMN(REFERENCEMENT_ISOLANT[[#Headers],[AVIS LIMITE AU / VALIDITE]]))))))</f>
        <v>47514</v>
      </c>
      <c r="J82" s="3" t="str">
        <f ca="1">IF('PR-tampon'!$E45="","",IF('PR-tampon'!$E45=0,"",IF(INDIRECT(NOM_FR&amp;ADDRESS('PR-tampon'!$E45,COLUMN(REFERENCEMENT_ISOLANT[[#Headers],[TC/TNC
dans le domaine d''emploi visé]])))=0,"",INDIRECT(NOM_FR&amp;ADDRESS('PR-tampon'!$E45,COLUMN(REFERENCEMENT_ISOLANT[[#Headers],[TC/TNC
dans le domaine d''emploi visé]]))))))</f>
        <v>TC</v>
      </c>
      <c r="K82" s="102" t="str">
        <f ca="1">IF('PR-tampon'!$E45="","",IF('PR-tampon'!$E45=0,"",IF(INDIRECT(NOM_FR&amp;ADDRESS('PR-tampon'!$E45,COLUMN(REFERENCEMENT_ISOLANT[[#Headers],[SYNTHESE DES APPLICATIONS VISEES]])))=0,"",INDIRECT(NOM_FR&amp;ADDRESS('PR-tampon'!$E45,COLUMN(REFERENCEMENT_ISOLANT[[#Headers],[SYNTHESE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82" s="75" t="str">
        <f ca="1">IF('PR-tampon'!$E45="","",IF('PR-tampon'!$E45=0,"",IF(INDIRECT(NOM_FR&amp;ADDRESS('PR-tampon'!$E45,COLUMN(REFERENCEMENT_ISOLANT[[#Headers],[CONCATENATION DES OBSERVATIONS]])))=0,"",INDIRECT(NOM_FR&amp;ADDRESS('PR-tampon'!$E45,COLUMN(REFERENCEMENT_ISOLANT[[#Headers],[CONCATENATION DES OBSERVATIONS]]))))))</f>
        <v xml:space="preserve"> - Les bâtiments à ossature porteuse métallique ne sont pas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82" s="3" t="str">
        <f ca="1">IF('PR-tampon'!$E45="","",IF('PR-tampon'!$E45=0,"",IF(INDIRECT(NOM_FR&amp;ADDRESS('PR-tampon'!$E45,COLUMN(REFERENCEMENT_ISOLANT[[#Headers],[Hygrométrie des locaux]])))=0,"",INDIRECT(NOM_FR&amp;ADDRESS('PR-tampon'!$E45,COLUMN(REFERENCEMENT_ISOLANT[[#Headers],[Hygrométrie des locaux]]))))))</f>
        <v>MOYENNE</v>
      </c>
      <c r="N82" s="3" t="str">
        <f ca="1">IF('PR-tampon'!$E45="","",IF('PR-tampon'!$E45=0,"",IF(INDIRECT(NOM_FR&amp;ADDRESS('PR-tampon'!$E45,COLUMN(REFERENCEMENT_ISOLANT[[#Headers],[classement locaux au sens 20.1 P3]])))=0,"",INDIRECT(NOM_FR&amp;ADDRESS('PR-tampon'!$E45,COLUMN(REFERENCEMENT_ISOLANT[[#Headers],[classement locaux au sens 20.1 P3]]))))))</f>
        <v>EB+ Locaux Collectifs</v>
      </c>
      <c r="O82" s="3" t="str">
        <f ca="1">IF('PR-tampon'!$E45="","",IF('PR-tampon'!$E45=0,"",IF(INDIRECT(NOM_FR&amp;ADDRESS('PR-tampon'!$E45,COLUMN(REFERENCEMENT_ISOLANT[[#Headers],[Climat max]])))=0,"",INDIRECT(NOM_FR&amp;ADDRESS('PR-tampon'!$E45,COLUMN(REFERENCEMENT_ISOLANT[[#Headers],[Climat max]]))))))</f>
        <v>MONTAGNE
(Altitude ≥ 900m &amp; En zone très froide)</v>
      </c>
      <c r="P82" s="3" t="str">
        <f ca="1">IF('PR-tampon'!$E45="","",IF('PR-tampon'!$E45=0,"",IF(INDIRECT(NOM_FR&amp;ADDRESS('PR-tampon'!$E45,COLUMN(REFERENCEMENT_ISOLANT[[#Headers],[Locaux climatisés ou raffraichis]])))=0,"",INDIRECT(NOM_FR&amp;ADDRESS('PR-tampon'!$E45,COLUMN(REFERENCEMENT_ISOLANT[[#Headers],[Locaux climatisés ou raffraichis]]))))))</f>
        <v>RAFRAICHIS</v>
      </c>
    </row>
    <row r="83" spans="1:16" ht="130.15" customHeight="1" x14ac:dyDescent="0.25">
      <c r="A83" s="3" t="e">
        <v>#VALUE!</v>
      </c>
      <c r="B83" s="79">
        <f ca="1">IF('PR-tampon'!$E46="","",IF('PR-tampon'!$E46=0,"",IF(INDIRECT(NOM_FR&amp;ADDRESS('PR-tampon'!$E46,COLUMN(REFERENCEMENT_ISOLANT[[#Headers],[DATE REFERENCEMENT]])))=0,"",INDIRECT(NOM_FR&amp;ADDRESS('PR-tampon'!$E46,COLUMN(REFERENCEMENT_ISOLANT[[#Headers],[DATE REFERENCEMENT]]))))))</f>
        <v>45085</v>
      </c>
      <c r="C83" s="79" t="str">
        <f ca="1">IF('PR-tampon'!$E46="","",IF('PR-tampon'!$E46=0,"",IF(INDIRECT(NOM_FR&amp;ADDRESS('PR-tampon'!$E46,COLUMN(REFERENCEMENT_ISOLANT[[#Headers],[TYPE DE PROCEDE]])))=0,"",INDIRECT(NOM_FR&amp;ADDRESS('PR-tampon'!$E46,COLUMN(REFERENCEMENT_ISOLANT[[#Headers],[TYPE DE PROCEDE]]))))))</f>
        <v>Panneaux ou rouleaux</v>
      </c>
      <c r="D83" s="79" t="str">
        <f ca="1">IF('PR-tampon'!$E46="","",IF('PR-tampon'!$E46=0,"",IF(INDIRECT(NOM_FR&amp;ADDRESS('PR-tampon'!$E46,COLUMN(REFERENCEMENT_ISOLANT[[#Headers],[MATIERE]])))=0,"",INDIRECT(NOM_FR&amp;ADDRESS('PR-tampon'!$E46,COLUMN(REFERENCEMENT_ISOLANT[[#Headers],[MATIERE]]))))))</f>
        <v>fibres de textiles issus de recyclage</v>
      </c>
      <c r="E83" s="3" t="str">
        <f ca="1">IF('PR-tampon'!$E46="","",IF('PR-tampon'!$E46=0,"",IF(INDIRECT(NOM_FR&amp;ADDRESS('PR-tampon'!$E46,COLUMN(REFERENCEMENT_ISOLANT[[#Headers],[NOM COMMERCIAL DU PROCEDE]])))=0,"",INDIRECT(NOM_FR&amp;ADDRESS('PR-tampon'!$E46,COLUMN(REFERENCEMENT_ISOLANT[[#Headers],[NOM COMMERCIAL DU PROCEDE]]))))))</f>
        <v>COTONWOOL FLEX 25 - Application en combles</v>
      </c>
      <c r="F83" s="3" t="str">
        <f ca="1">IF('PR-tampon'!$E46="","",IF('PR-tampon'!$E46=0,"",IF(INDIRECT(NOM_FR&amp;ADDRESS('PR-tampon'!$E46,COLUMN(REFERENCEMENT_ISOLANT[[#Headers],[FABRICANT / TITULAIRE / DISTRIBUTEUR]])))=0,"",INDIRECT(NOM_FR&amp;ADDRESS('PR-tampon'!$E46,COLUMN(REFERENCEMENT_ISOLANT[[#Headers],[FABRICANT / TITULAIRE / DISTRIBUTEUR]]))))))</f>
        <v>BUITEX INDUSTRIE
(FR)</v>
      </c>
      <c r="G83" s="3" t="str">
        <f ca="1">IF('PR-tampon'!$E46="","",IF('PR-tampon'!$E46=0,"",IF(INDIRECT(NOM_FR&amp;ADDRESS('PR-tampon'!$E46,COLUMN(REFERENCEMENT_ISOLANT[[#Headers],[TYPE DE DOCUMENT DE REFERENCE]])))=0,"",INDIRECT(NOM_FR&amp;ADDRESS('PR-tampon'!$E46,COLUMN(REFERENCEMENT_ISOLANT[[#Headers],[TYPE DE DOCUMENT DE REFERENCE]]))))))</f>
        <v>Avis technique</v>
      </c>
      <c r="H83" s="3" t="str">
        <f ca="1">IF('PR-tampon'!$E46="","",IF('PR-tampon'!$E46=0,"",IF(INDIRECT(NOM_FR&amp;ADDRESS('PR-tampon'!$E46,COLUMN(REFERENCEMENT_ISOLANT[[#Headers],[REF]])))=0,"",INDIRECT(NOM_FR&amp;ADDRESS('PR-tampon'!$E46,COLUMN(REFERENCEMENT_ISOLANT[[#Headers],[REF]]))))))</f>
        <v>20/19-440_V3</v>
      </c>
      <c r="I83" s="73">
        <f ca="1">IF('PR-tampon'!$E46="","",IF('PR-tampon'!$E46=0,"",IF(INDIRECT(NOM_FR&amp;ADDRESS('PR-tampon'!$E46,COLUMN(REFERENCEMENT_ISOLANT[[#Headers],[AVIS LIMITE AU / VALIDITE]])))=0,"",INDIRECT(NOM_FR&amp;ADDRESS('PR-tampon'!$E46,COLUMN(REFERENCEMENT_ISOLANT[[#Headers],[AVIS LIMITE AU / VALIDITE]]))))))</f>
        <v>48053</v>
      </c>
      <c r="J83" s="3" t="str">
        <f ca="1">IF('PR-tampon'!$E46="","",IF('PR-tampon'!$E46=0,"",IF(INDIRECT(NOM_FR&amp;ADDRESS('PR-tampon'!$E46,COLUMN(REFERENCEMENT_ISOLANT[[#Headers],[TC/TNC
dans le domaine d''emploi visé]])))=0,"",INDIRECT(NOM_FR&amp;ADDRESS('PR-tampon'!$E46,COLUMN(REFERENCEMENT_ISOLANT[[#Headers],[TC/TNC
dans le domaine d''emploi visé]]))))))</f>
        <v>TC</v>
      </c>
      <c r="K83" s="102" t="str">
        <f ca="1">IF('PR-tampon'!$E46="","",IF('PR-tampon'!$E46=0,"",IF(INDIRECT(NOM_FR&amp;ADDRESS('PR-tampon'!$E46,COLUMN(REFERENCEMENT_ISOLANT[[#Headers],[SYNTHESE DES APPLICATIONS VISEES]])))=0,"",INDIRECT(NOM_FR&amp;ADDRESS('PR-tampon'!$E46,COLUMN(REFERENCEMENT_ISOLANT[[#Headers],[SYNTHESE DES APPLICATIONS VISEES]]))))))</f>
        <v xml:space="preserve"> - TOITURE VENTILEE : ISOLATION DE TOITURE EN RAMPANT (CHARPENTES DU DTU 31.1 ou DTU 31.2 ou DTU 31.3)
 - COMBLES PERDUS : ISOLATION DE PLANCHER DE COMBLES PERDUS</v>
      </c>
      <c r="L83" s="75" t="str">
        <f ca="1">IF('PR-tampon'!$E46="","",IF('PR-tampon'!$E46=0,"",IF(INDIRECT(NOM_FR&amp;ADDRESS('PR-tampon'!$E46,COLUMN(REFERENCEMENT_ISOLANT[[#Headers],[CONCATENATION DES OBSERVATIONS]])))=0,"",INDIRECT(NOM_FR&amp;ADDRESS('PR-tampon'!$E46,COLUMN(REFERENCEMENT_ISOLANT[[#Headers],[CONCATENATION DES OBSERVATIONS]]))))))</f>
        <v xml:space="preserve"> - Les bâtiments à ossature porteuse métallique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83" s="3" t="str">
        <f ca="1">IF('PR-tampon'!$E46="","",IF('PR-tampon'!$E46=0,"",IF(INDIRECT(NOM_FR&amp;ADDRESS('PR-tampon'!$E46,COLUMN(REFERENCEMENT_ISOLANT[[#Headers],[Hygrométrie des locaux]])))=0,"",INDIRECT(NOM_FR&amp;ADDRESS('PR-tampon'!$E46,COLUMN(REFERENCEMENT_ISOLANT[[#Headers],[Hygrométrie des locaux]]))))))</f>
        <v>MOYENNE</v>
      </c>
      <c r="N83" s="3" t="str">
        <f ca="1">IF('PR-tampon'!$E46="","",IF('PR-tampon'!$E46=0,"",IF(INDIRECT(NOM_FR&amp;ADDRESS('PR-tampon'!$E46,COLUMN(REFERENCEMENT_ISOLANT[[#Headers],[classement locaux au sens 20.1 P3]])))=0,"",INDIRECT(NOM_FR&amp;ADDRESS('PR-tampon'!$E46,COLUMN(REFERENCEMENT_ISOLANT[[#Headers],[classement locaux au sens 20.1 P3]]))))))</f>
        <v>EB+ Locaux Privatifs</v>
      </c>
      <c r="O83" s="3" t="str">
        <f ca="1">IF('PR-tampon'!$E46="","",IF('PR-tampon'!$E46=0,"",IF(INDIRECT(NOM_FR&amp;ADDRESS('PR-tampon'!$E46,COLUMN(REFERENCEMENT_ISOLANT[[#Headers],[Climat max]])))=0,"",INDIRECT(NOM_FR&amp;ADDRESS('PR-tampon'!$E46,COLUMN(REFERENCEMENT_ISOLANT[[#Headers],[Climat max]]))))))</f>
        <v>MONTAGNE
(Altitude ≥ 900m &amp; En zone très froide)</v>
      </c>
      <c r="P83" s="3" t="str">
        <f ca="1">IF('PR-tampon'!$E46="","",IF('PR-tampon'!$E46=0,"",IF(INDIRECT(NOM_FR&amp;ADDRESS('PR-tampon'!$E46,COLUMN(REFERENCEMENT_ISOLANT[[#Headers],[Locaux climatisés ou raffraichis]])))=0,"",INDIRECT(NOM_FR&amp;ADDRESS('PR-tampon'!$E46,COLUMN(REFERENCEMENT_ISOLANT[[#Headers],[Locaux climatisés ou raffraichis]]))))))</f>
        <v>RAFRAICHIS</v>
      </c>
    </row>
    <row r="84" spans="1:16" ht="130.15" customHeight="1" x14ac:dyDescent="0.25">
      <c r="A84" s="3" t="e">
        <v>#VALUE!</v>
      </c>
      <c r="B84" s="79">
        <f ca="1">IF('PR-tampon'!$E47="","",IF('PR-tampon'!$E47=0,"",IF(INDIRECT(NOM_FR&amp;ADDRESS('PR-tampon'!$E47,COLUMN(REFERENCEMENT_ISOLANT[[#Headers],[DATE REFERENCEMENT]])))=0,"",INDIRECT(NOM_FR&amp;ADDRESS('PR-tampon'!$E47,COLUMN(REFERENCEMENT_ISOLANT[[#Headers],[DATE REFERENCEMENT]]))))))</f>
        <v>45085</v>
      </c>
      <c r="C84" s="79" t="str">
        <f ca="1">IF('PR-tampon'!$E47="","",IF('PR-tampon'!$E47=0,"",IF(INDIRECT(NOM_FR&amp;ADDRESS('PR-tampon'!$E47,COLUMN(REFERENCEMENT_ISOLANT[[#Headers],[TYPE DE PROCEDE]])))=0,"",INDIRECT(NOM_FR&amp;ADDRESS('PR-tampon'!$E47,COLUMN(REFERENCEMENT_ISOLANT[[#Headers],[TYPE DE PROCEDE]]))))))</f>
        <v>Panneaux ou rouleaux</v>
      </c>
      <c r="D84" s="79" t="str">
        <f ca="1">IF('PR-tampon'!$E47="","",IF('PR-tampon'!$E47=0,"",IF(INDIRECT(NOM_FR&amp;ADDRESS('PR-tampon'!$E47,COLUMN(REFERENCEMENT_ISOLANT[[#Headers],[MATIERE]])))=0,"",INDIRECT(NOM_FR&amp;ADDRESS('PR-tampon'!$E47,COLUMN(REFERENCEMENT_ISOLANT[[#Headers],[MATIERE]]))))))</f>
        <v>fibres de textiles issus de recyclage</v>
      </c>
      <c r="E84" s="3" t="str">
        <f ca="1">IF('PR-tampon'!$E47="","",IF('PR-tampon'!$E47=0,"",IF(INDIRECT(NOM_FR&amp;ADDRESS('PR-tampon'!$E47,COLUMN(REFERENCEMENT_ISOLANT[[#Headers],[NOM COMMERCIAL DU PROCEDE]])))=0,"",INDIRECT(NOM_FR&amp;ADDRESS('PR-tampon'!$E47,COLUMN(REFERENCEMENT_ISOLANT[[#Headers],[NOM COMMERCIAL DU PROCEDE]]))))))</f>
        <v>ISOCOTON - Application en combles</v>
      </c>
      <c r="F84" s="3" t="str">
        <f ca="1">IF('PR-tampon'!$E47="","",IF('PR-tampon'!$E47=0,"",IF(INDIRECT(NOM_FR&amp;ADDRESS('PR-tampon'!$E47,COLUMN(REFERENCEMENT_ISOLANT[[#Headers],[FABRICANT / TITULAIRE / DISTRIBUTEUR]])))=0,"",INDIRECT(NOM_FR&amp;ADDRESS('PR-tampon'!$E47,COLUMN(REFERENCEMENT_ISOLANT[[#Headers],[FABRICANT / TITULAIRE / DISTRIBUTEUR]]))))))</f>
        <v>Saint-Gobain ISOVER</v>
      </c>
      <c r="G84" s="3" t="str">
        <f ca="1">IF('PR-tampon'!$E47="","",IF('PR-tampon'!$E47=0,"",IF(INDIRECT(NOM_FR&amp;ADDRESS('PR-tampon'!$E47,COLUMN(REFERENCEMENT_ISOLANT[[#Headers],[TYPE DE DOCUMENT DE REFERENCE]])))=0,"",INDIRECT(NOM_FR&amp;ADDRESS('PR-tampon'!$E47,COLUMN(REFERENCEMENT_ISOLANT[[#Headers],[TYPE DE DOCUMENT DE REFERENCE]]))))))</f>
        <v>Avis technique</v>
      </c>
      <c r="H84" s="3" t="str">
        <f ca="1">IF('PR-tampon'!$E47="","",IF('PR-tampon'!$E47=0,"",IF(INDIRECT(NOM_FR&amp;ADDRESS('PR-tampon'!$E47,COLUMN(REFERENCEMENT_ISOLANT[[#Headers],[REF]])))=0,"",INDIRECT(NOM_FR&amp;ADDRESS('PR-tampon'!$E47,COLUMN(REFERENCEMENT_ISOLANT[[#Headers],[REF]]))))))</f>
        <v>20/19-440_V3-E1</v>
      </c>
      <c r="I84" s="73">
        <f ca="1">IF('PR-tampon'!$E47="","",IF('PR-tampon'!$E47=0,"",IF(INDIRECT(NOM_FR&amp;ADDRESS('PR-tampon'!$E47,COLUMN(REFERENCEMENT_ISOLANT[[#Headers],[AVIS LIMITE AU / VALIDITE]])))=0,"",INDIRECT(NOM_FR&amp;ADDRESS('PR-tampon'!$E47,COLUMN(REFERENCEMENT_ISOLANT[[#Headers],[AVIS LIMITE AU / VALIDITE]]))))))</f>
        <v>48053</v>
      </c>
      <c r="J84" s="3" t="str">
        <f ca="1">IF('PR-tampon'!$E47="","",IF('PR-tampon'!$E47=0,"",IF(INDIRECT(NOM_FR&amp;ADDRESS('PR-tampon'!$E47,COLUMN(REFERENCEMENT_ISOLANT[[#Headers],[TC/TNC
dans le domaine d''emploi visé]])))=0,"",INDIRECT(NOM_FR&amp;ADDRESS('PR-tampon'!$E47,COLUMN(REFERENCEMENT_ISOLANT[[#Headers],[TC/TNC
dans le domaine d''emploi visé]]))))))</f>
        <v>TNC
(N'est pas sur liste verte de la C2p à date de référencement / EVALUATION RECENTE)</v>
      </c>
      <c r="K84" s="102" t="str">
        <f ca="1">IF('PR-tampon'!$E47="","",IF('PR-tampon'!$E47=0,"",IF(INDIRECT(NOM_FR&amp;ADDRESS('PR-tampon'!$E47,COLUMN(REFERENCEMENT_ISOLANT[[#Headers],[SYNTHESE DES APPLICATIONS VISEES]])))=0,"",INDIRECT(NOM_FR&amp;ADDRESS('PR-tampon'!$E47,COLUMN(REFERENCEMENT_ISOLANT[[#Headers],[SYNTHESE DES APPLICATIONS VISEES]]))))))</f>
        <v xml:space="preserve"> - TOITURE VENTILEE : ISOLATION DE TOITURE EN RAMPANT (CHARPENTES DU DTU 31.1 ou DTU 31.2 ou DTU 31.3)
 - COMBLES PERDUS : ISOLATION DE PLANCHER DE COMBLES PERDUS</v>
      </c>
      <c r="L84" s="75" t="str">
        <f ca="1">IF('PR-tampon'!$E47="","",IF('PR-tampon'!$E47=0,"",IF(INDIRECT(NOM_FR&amp;ADDRESS('PR-tampon'!$E47,COLUMN(REFERENCEMENT_ISOLANT[[#Headers],[CONCATENATION DES OBSERVATIONS]])))=0,"",INDIRECT(NOM_FR&amp;ADDRESS('PR-tampon'!$E47,COLUMN(REFERENCEMENT_ISOLANT[[#Headers],[CONCATENATION DES OBSERVATIONS]]))))))</f>
        <v xml:space="preserve"> - Extenstion de l'Avis Technique n°20/19-440_V2
 - Les bâtiments à ossature porteuse métallique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84" s="3" t="str">
        <f ca="1">IF('PR-tampon'!$E47="","",IF('PR-tampon'!$E47=0,"",IF(INDIRECT(NOM_FR&amp;ADDRESS('PR-tampon'!$E47,COLUMN(REFERENCEMENT_ISOLANT[[#Headers],[Hygrométrie des locaux]])))=0,"",INDIRECT(NOM_FR&amp;ADDRESS('PR-tampon'!$E47,COLUMN(REFERENCEMENT_ISOLANT[[#Headers],[Hygrométrie des locaux]]))))))</f>
        <v>MOYENNE</v>
      </c>
      <c r="N84" s="3" t="str">
        <f ca="1">IF('PR-tampon'!$E47="","",IF('PR-tampon'!$E47=0,"",IF(INDIRECT(NOM_FR&amp;ADDRESS('PR-tampon'!$E47,COLUMN(REFERENCEMENT_ISOLANT[[#Headers],[classement locaux au sens 20.1 P3]])))=0,"",INDIRECT(NOM_FR&amp;ADDRESS('PR-tampon'!$E47,COLUMN(REFERENCEMENT_ISOLANT[[#Headers],[classement locaux au sens 20.1 P3]]))))))</f>
        <v>EB+ Locaux Privatifs</v>
      </c>
      <c r="O84" s="3" t="str">
        <f ca="1">IF('PR-tampon'!$E47="","",IF('PR-tampon'!$E47=0,"",IF(INDIRECT(NOM_FR&amp;ADDRESS('PR-tampon'!$E47,COLUMN(REFERENCEMENT_ISOLANT[[#Headers],[Climat max]])))=0,"",INDIRECT(NOM_FR&amp;ADDRESS('PR-tampon'!$E47,COLUMN(REFERENCEMENT_ISOLANT[[#Headers],[Climat max]]))))))</f>
        <v>MONTAGNE
(Altitude ≥ 900m &amp; En zone très froide)</v>
      </c>
      <c r="P84" s="3" t="str">
        <f ca="1">IF('PR-tampon'!$E47="","",IF('PR-tampon'!$E47=0,"",IF(INDIRECT(NOM_FR&amp;ADDRESS('PR-tampon'!$E47,COLUMN(REFERENCEMENT_ISOLANT[[#Headers],[Locaux climatisés ou raffraichis]])))=0,"",INDIRECT(NOM_FR&amp;ADDRESS('PR-tampon'!$E47,COLUMN(REFERENCEMENT_ISOLANT[[#Headers],[Locaux climatisés ou raffraichis]]))))))</f>
        <v>RAFRAICHIS</v>
      </c>
    </row>
    <row r="85" spans="1:16" ht="130.15" customHeight="1" x14ac:dyDescent="0.25">
      <c r="A85" s="3" t="e">
        <v>#VALUE!</v>
      </c>
      <c r="B85" s="79">
        <f ca="1">IF('PR-tampon'!$E48="","",IF('PR-tampon'!$E48=0,"",IF(INDIRECT(NOM_FR&amp;ADDRESS('PR-tampon'!$E48,COLUMN(REFERENCEMENT_ISOLANT[[#Headers],[DATE REFERENCEMENT]])))=0,"",INDIRECT(NOM_FR&amp;ADDRESS('PR-tampon'!$E48,COLUMN(REFERENCEMENT_ISOLANT[[#Headers],[DATE REFERENCEMENT]]))))))</f>
        <v>44985</v>
      </c>
      <c r="C85" s="79" t="str">
        <f ca="1">IF('PR-tampon'!$E48="","",IF('PR-tampon'!$E48=0,"",IF(INDIRECT(NOM_FR&amp;ADDRESS('PR-tampon'!$E48,COLUMN(REFERENCEMENT_ISOLANT[[#Headers],[TYPE DE PROCEDE]])))=0,"",INDIRECT(NOM_FR&amp;ADDRESS('PR-tampon'!$E48,COLUMN(REFERENCEMENT_ISOLANT[[#Headers],[TYPE DE PROCEDE]]))))))</f>
        <v>Panneaux ou rouleaux</v>
      </c>
      <c r="D85" s="79" t="str">
        <f ca="1">IF('PR-tampon'!$E48="","",IF('PR-tampon'!$E48=0,"",IF(INDIRECT(NOM_FR&amp;ADDRESS('PR-tampon'!$E48,COLUMN(REFERENCEMENT_ISOLANT[[#Headers],[MATIERE]])))=0,"",INDIRECT(NOM_FR&amp;ADDRESS('PR-tampon'!$E48,COLUMN(REFERENCEMENT_ISOLANT[[#Headers],[MATIERE]]))))))</f>
        <v>fibres de bois</v>
      </c>
      <c r="E85" s="3" t="str">
        <f ca="1">IF('PR-tampon'!$E48="","",IF('PR-tampon'!$E48=0,"",IF(INDIRECT(NOM_FR&amp;ADDRESS('PR-tampon'!$E48,COLUMN(REFERENCEMENT_ISOLANT[[#Headers],[NOM COMMERCIAL DU PROCEDE]])))=0,"",INDIRECT(NOM_FR&amp;ADDRESS('PR-tampon'!$E48,COLUMN(REFERENCEMENT_ISOLANT[[#Headers],[NOM COMMERCIAL DU PROCEDE]]))))))</f>
        <v>GUTEX Thermoflex FR - Applications en combles</v>
      </c>
      <c r="F85" s="3" t="str">
        <f ca="1">IF('PR-tampon'!$E48="","",IF('PR-tampon'!$E48=0,"",IF(INDIRECT(NOM_FR&amp;ADDRESS('PR-tampon'!$E48,COLUMN(REFERENCEMENT_ISOLANT[[#Headers],[FABRICANT / TITULAIRE / DISTRIBUTEUR]])))=0,"",INDIRECT(NOM_FR&amp;ADDRESS('PR-tampon'!$E48,COLUMN(REFERENCEMENT_ISOLANT[[#Headers],[FABRICANT / TITULAIRE / DISTRIBUTEUR]]))))))</f>
        <v>GUTEX Holzfaserplattenwerk H. Henselmann GmbH &amp; Co. KG</v>
      </c>
      <c r="G85" s="3" t="str">
        <f ca="1">IF('PR-tampon'!$E48="","",IF('PR-tampon'!$E48=0,"",IF(INDIRECT(NOM_FR&amp;ADDRESS('PR-tampon'!$E48,COLUMN(REFERENCEMENT_ISOLANT[[#Headers],[TYPE DE DOCUMENT DE REFERENCE]])))=0,"",INDIRECT(NOM_FR&amp;ADDRESS('PR-tampon'!$E48,COLUMN(REFERENCEMENT_ISOLANT[[#Headers],[TYPE DE DOCUMENT DE REFERENCE]]))))))</f>
        <v>Avis technique</v>
      </c>
      <c r="H85" s="3" t="str">
        <f ca="1">IF('PR-tampon'!$E48="","",IF('PR-tampon'!$E48=0,"",IF(INDIRECT(NOM_FR&amp;ADDRESS('PR-tampon'!$E48,COLUMN(REFERENCEMENT_ISOLANT[[#Headers],[REF]])))=0,"",INDIRECT(NOM_FR&amp;ADDRESS('PR-tampon'!$E48,COLUMN(REFERENCEMENT_ISOLANT[[#Headers],[REF]]))))))</f>
        <v>20/23-516_V1</v>
      </c>
      <c r="I85" s="73">
        <f ca="1">IF('PR-tampon'!$E48="","",IF('PR-tampon'!$E48=0,"",IF(INDIRECT(NOM_FR&amp;ADDRESS('PR-tampon'!$E48,COLUMN(REFERENCEMENT_ISOLANT[[#Headers],[AVIS LIMITE AU / VALIDITE]])))=0,"",INDIRECT(NOM_FR&amp;ADDRESS('PR-tampon'!$E48,COLUMN(REFERENCEMENT_ISOLANT[[#Headers],[AVIS LIMITE AU / VALIDITE]]))))))</f>
        <v>46377</v>
      </c>
      <c r="J85" s="3" t="str">
        <f ca="1">IF('PR-tampon'!$E48="","",IF('PR-tampon'!$E48=0,"",IF(INDIRECT(NOM_FR&amp;ADDRESS('PR-tampon'!$E48,COLUMN(REFERENCEMENT_ISOLANT[[#Headers],[TC/TNC
dans le domaine d''emploi visé]])))=0,"",INDIRECT(NOM_FR&amp;ADDRESS('PR-tampon'!$E48,COLUMN(REFERENCEMENT_ISOLANT[[#Headers],[TC/TNC
dans le domaine d''emploi visé]]))))))</f>
        <v>TNC
(N'est pas sur liste verte de la C2p à date du référencement)</v>
      </c>
      <c r="K85" s="102" t="str">
        <f ca="1">IF('PR-tampon'!$E48="","",IF('PR-tampon'!$E48=0,"",IF(INDIRECT(NOM_FR&amp;ADDRESS('PR-tampon'!$E48,COLUMN(REFERENCEMENT_ISOLANT[[#Headers],[SYNTHESE DES APPLICATIONS VISEES]])))=0,"",INDIRECT(NOM_FR&amp;ADDRESS('PR-tampon'!$E48,COLUMN(REFERENCEMENT_ISOLANT[[#Headers],[SYNTHESE DES APPLICATIONS VISEES]]))))))</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L85" s="75" t="str">
        <f ca="1">IF('PR-tampon'!$E48="","",IF('PR-tampon'!$E48=0,"",IF(INDIRECT(NOM_FR&amp;ADDRESS('PR-tampon'!$E48,COLUMN(REFERENCEMENT_ISOLANT[[#Headers],[CONCATENATION DES OBSERVATIONS]])))=0,"",INDIRECT(NOM_FR&amp;ADDRESS('PR-tampon'!$E48,COLUMN(REFERENCEMENT_ISOLANT[[#Headers],[CONCATENATION DES OBSERVATIONS]]))))))</f>
        <v xml:space="preserve"> - Les bâtiments à ossatures porteuses métalliques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85" s="3" t="str">
        <f ca="1">IF('PR-tampon'!$E48="","",IF('PR-tampon'!$E48=0,"",IF(INDIRECT(NOM_FR&amp;ADDRESS('PR-tampon'!$E48,COLUMN(REFERENCEMENT_ISOLANT[[#Headers],[Hygrométrie des locaux]])))=0,"",INDIRECT(NOM_FR&amp;ADDRESS('PR-tampon'!$E48,COLUMN(REFERENCEMENT_ISOLANT[[#Headers],[Hygrométrie des locaux]]))))))</f>
        <v>MOYENNE</v>
      </c>
      <c r="N85" s="3" t="str">
        <f ca="1">IF('PR-tampon'!$E48="","",IF('PR-tampon'!$E48=0,"",IF(INDIRECT(NOM_FR&amp;ADDRESS('PR-tampon'!$E48,COLUMN(REFERENCEMENT_ISOLANT[[#Headers],[classement locaux au sens 20.1 P3]])))=0,"",INDIRECT(NOM_FR&amp;ADDRESS('PR-tampon'!$E48,COLUMN(REFERENCEMENT_ISOLANT[[#Headers],[classement locaux au sens 20.1 P3]]))))))</f>
        <v>EB+ Locaux Privatifs</v>
      </c>
      <c r="O85" s="3" t="str">
        <f ca="1">IF('PR-tampon'!$E48="","",IF('PR-tampon'!$E48=0,"",IF(INDIRECT(NOM_FR&amp;ADDRESS('PR-tampon'!$E48,COLUMN(REFERENCEMENT_ISOLANT[[#Headers],[Climat max]])))=0,"",INDIRECT(NOM_FR&amp;ADDRESS('PR-tampon'!$E48,COLUMN(REFERENCEMENT_ISOLANT[[#Headers],[Climat max]]))))))</f>
        <v>MONTAGNE
(Altitude ≥ 900m &amp; En zone très froide)</v>
      </c>
      <c r="P85" s="3" t="str">
        <f ca="1">IF('PR-tampon'!$E48="","",IF('PR-tampon'!$E48=0,"",IF(INDIRECT(NOM_FR&amp;ADDRESS('PR-tampon'!$E48,COLUMN(REFERENCEMENT_ISOLANT[[#Headers],[Locaux climatisés ou raffraichis]])))=0,"",INDIRECT(NOM_FR&amp;ADDRESS('PR-tampon'!$E48,COLUMN(REFERENCEMENT_ISOLANT[[#Headers],[Locaux climatisés ou raffraichis]]))))))</f>
        <v>RAFRAICHIS</v>
      </c>
    </row>
    <row r="86" spans="1:16" ht="130.15" customHeight="1" x14ac:dyDescent="0.25">
      <c r="A86" s="3" t="e">
        <v>#VALUE!</v>
      </c>
      <c r="B86" s="79">
        <f ca="1">IF('PR-tampon'!$E49="","",IF('PR-tampon'!$E49=0,"",IF(INDIRECT(NOM_FR&amp;ADDRESS('PR-tampon'!$E49,COLUMN(REFERENCEMENT_ISOLANT[[#Headers],[DATE REFERENCEMENT]])))=0,"",INDIRECT(NOM_FR&amp;ADDRESS('PR-tampon'!$E49,COLUMN(REFERENCEMENT_ISOLANT[[#Headers],[DATE REFERENCEMENT]]))))))</f>
        <v>45320</v>
      </c>
      <c r="C86" s="79" t="str">
        <f ca="1">IF('PR-tampon'!$E49="","",IF('PR-tampon'!$E49=0,"",IF(INDIRECT(NOM_FR&amp;ADDRESS('PR-tampon'!$E49,COLUMN(REFERENCEMENT_ISOLANT[[#Headers],[TYPE DE PROCEDE]])))=0,"",INDIRECT(NOM_FR&amp;ADDRESS('PR-tampon'!$E49,COLUMN(REFERENCEMENT_ISOLANT[[#Headers],[TYPE DE PROCEDE]]))))))</f>
        <v>Système d'étanchiété à l'air</v>
      </c>
      <c r="D86" s="79" t="str">
        <f ca="1">IF('PR-tampon'!$E49="","",IF('PR-tampon'!$E49=0,"",IF(INDIRECT(NOM_FR&amp;ADDRESS('PR-tampon'!$E49,COLUMN(REFERENCEMENT_ISOLANT[[#Headers],[MATIERE]])))=0,"",INDIRECT(NOM_FR&amp;ADDRESS('PR-tampon'!$E49,COLUMN(REFERENCEMENT_ISOLANT[[#Headers],[MATIERE]]))))))</f>
        <v>Membrane hygro-régulante</v>
      </c>
      <c r="E86" s="3" t="str">
        <f ca="1">IF('PR-tampon'!$E49="","",IF('PR-tampon'!$E49=0,"",IF(INDIRECT(NOM_FR&amp;ADDRESS('PR-tampon'!$E49,COLUMN(REFERENCEMENT_ISOLANT[[#Headers],[NOM COMMERCIAL DU PROCEDE]])))=0,"",INDIRECT(NOM_FR&amp;ADDRESS('PR-tampon'!$E49,COLUMN(REFERENCEMENT_ISOLANT[[#Headers],[NOM COMMERCIAL DU PROCEDE]]))))))</f>
        <v>VARIO ® KM D UPLEX UV</v>
      </c>
      <c r="F86" s="3" t="str">
        <f ca="1">IF('PR-tampon'!$E49="","",IF('PR-tampon'!$E49=0,"",IF(INDIRECT(NOM_FR&amp;ADDRESS('PR-tampon'!$E49,COLUMN(REFERENCEMENT_ISOLANT[[#Headers],[FABRICANT / TITULAIRE / DISTRIBUTEUR]])))=0,"",INDIRECT(NOM_FR&amp;ADDRESS('PR-tampon'!$E49,COLUMN(REFERENCEMENT_ISOLANT[[#Headers],[FABRICANT / TITULAIRE / DISTRIBUTEUR]]))))))</f>
        <v>Saint Gobain Isover</v>
      </c>
      <c r="G86" s="3" t="str">
        <f ca="1">IF('PR-tampon'!$E49="","",IF('PR-tampon'!$E49=0,"",IF(INDIRECT(NOM_FR&amp;ADDRESS('PR-tampon'!$E49,COLUMN(REFERENCEMENT_ISOLANT[[#Headers],[TYPE DE DOCUMENT DE REFERENCE]])))=0,"",INDIRECT(NOM_FR&amp;ADDRESS('PR-tampon'!$E49,COLUMN(REFERENCEMENT_ISOLANT[[#Headers],[TYPE DE DOCUMENT DE REFERENCE]]))))))</f>
        <v>Avis technique</v>
      </c>
      <c r="H86" s="3" t="str">
        <f ca="1">IF('PR-tampon'!$E49="","",IF('PR-tampon'!$E49=0,"",IF(INDIRECT(NOM_FR&amp;ADDRESS('PR-tampon'!$E49,COLUMN(REFERENCEMENT_ISOLANT[[#Headers],[REF]])))=0,"",INDIRECT(NOM_FR&amp;ADDRESS('PR-tampon'!$E49,COLUMN(REFERENCEMENT_ISOLANT[[#Headers],[REF]]))))))</f>
        <v>20/14-318_V2</v>
      </c>
      <c r="I86" s="73">
        <f ca="1">IF('PR-tampon'!$E49="","",IF('PR-tampon'!$E49=0,"",IF(INDIRECT(NOM_FR&amp;ADDRESS('PR-tampon'!$E49,COLUMN(REFERENCEMENT_ISOLANT[[#Headers],[AVIS LIMITE AU / VALIDITE]])))=0,"",INDIRECT(NOM_FR&amp;ADDRESS('PR-tampon'!$E49,COLUMN(REFERENCEMENT_ISOLANT[[#Headers],[AVIS LIMITE AU / VALIDITE]]))))))</f>
        <v>46873</v>
      </c>
      <c r="J86" s="3" t="str">
        <f ca="1">IF('PR-tampon'!$E49="","",IF('PR-tampon'!$E49=0,"",IF(INDIRECT(NOM_FR&amp;ADDRESS('PR-tampon'!$E49,COLUMN(REFERENCEMENT_ISOLANT[[#Headers],[TC/TNC
dans le domaine d''emploi visé]])))=0,"",INDIRECT(NOM_FR&amp;ADDRESS('PR-tampon'!$E49,COLUMN(REFERENCEMENT_ISOLANT[[#Headers],[TC/TNC
dans le domaine d''emploi visé]]))))))</f>
        <v>TC</v>
      </c>
      <c r="K86" s="102" t="str">
        <f ca="1">IF('PR-tampon'!$E49="","",IF('PR-tampon'!$E49=0,"",IF(INDIRECT(NOM_FR&amp;ADDRESS('PR-tampon'!$E49,COLUMN(REFERENCEMENT_ISOLANT[[#Headers],[SYNTHESE DES APPLICATIONS VISEES]])))=0,"",INDIRECT(NOM_FR&amp;ADDRESS('PR-tampon'!$E49,COLUMN(REFERENCEMENT_ISOLANT[[#Headers],[SYNTHESE DES APPLICATIONS VISEES]]))))))</f>
        <v xml:space="preserve"> - MUR EXTERIEUR : ISOLATION ENTRE MONTANTS DE MUR CONFORME AU NF DTU 31.2 AVEC PAREMENT EXTERIEUR VENTILE</v>
      </c>
      <c r="L86" s="75" t="str">
        <f ca="1">IF('PR-tampon'!$E49="","",IF('PR-tampon'!$E49=0,"",IF(INDIRECT(NOM_FR&amp;ADDRESS('PR-tampon'!$E49,COLUMN(REFERENCEMENT_ISOLANT[[#Headers],[CONCATENATION DES OBSERVATIONS]])))=0,"",INDIRECT(NOM_FR&amp;ADDRESS('PR-tampon'!$E49,COLUMN(REFERENCEMENT_ISOLANT[[#Headers],[CONCATENATION DES OBSERVATIONS]]))))))</f>
        <v xml:space="preserve"> - L'emploi en locaux classés EB+privatifs doit être réalisé conformément aux dispositions particulières dudit procédé.
 - Le domaine d'emploi est valable pour les procédés d'isolation sous AT/DTA visant le domaine d'emploi recherché et la pose avec une membrane hygro-régulante sous AT/DTA. 
 - Des dispositions particulières peuvent être nécessaires pour atteindre le domaine d'emploi indiqué ci-contre. Se référer audit AT/DTA du système d'étanchéité à l'air pour connaître les dispositions particulières de mise en œuvre et éventuelles limites de domaines d'emploi complémentaires.</v>
      </c>
      <c r="M86" s="3" t="str">
        <f ca="1">IF('PR-tampon'!$E49="","",IF('PR-tampon'!$E49=0,"",IF(INDIRECT(NOM_FR&amp;ADDRESS('PR-tampon'!$E49,COLUMN(REFERENCEMENT_ISOLANT[[#Headers],[Hygrométrie des locaux]])))=0,"",INDIRECT(NOM_FR&amp;ADDRESS('PR-tampon'!$E49,COLUMN(REFERENCEMENT_ISOLANT[[#Headers],[Hygrométrie des locaux]]))))))</f>
        <v>MOYENNE</v>
      </c>
      <c r="N86" s="3" t="str">
        <f ca="1">IF('PR-tampon'!$E49="","",IF('PR-tampon'!$E49=0,"",IF(INDIRECT(NOM_FR&amp;ADDRESS('PR-tampon'!$E49,COLUMN(REFERENCEMENT_ISOLANT[[#Headers],[classement locaux au sens 20.1 P3]])))=0,"",INDIRECT(NOM_FR&amp;ADDRESS('PR-tampon'!$E49,COLUMN(REFERENCEMENT_ISOLANT[[#Headers],[classement locaux au sens 20.1 P3]]))))))</f>
        <v>EB+ Locaux Privatifs</v>
      </c>
      <c r="O86" s="3" t="str">
        <f ca="1">IF('PR-tampon'!$E49="","",IF('PR-tampon'!$E49=0,"",IF(INDIRECT(NOM_FR&amp;ADDRESS('PR-tampon'!$E49,COLUMN(REFERENCEMENT_ISOLANT[[#Headers],[Climat max]])))=0,"",INDIRECT(NOM_FR&amp;ADDRESS('PR-tampon'!$E49,COLUMN(REFERENCEMENT_ISOLANT[[#Headers],[Climat max]]))))))</f>
        <v>PLAINE (Altitude ≤ 900m)
Hors zone très froide</v>
      </c>
      <c r="P86" s="3" t="str">
        <f ca="1">IF('PR-tampon'!$E49="","",IF('PR-tampon'!$E49=0,"",IF(INDIRECT(NOM_FR&amp;ADDRESS('PR-tampon'!$E49,COLUMN(REFERENCEMENT_ISOLANT[[#Headers],[Locaux climatisés ou raffraichis]])))=0,"",INDIRECT(NOM_FR&amp;ADDRESS('PR-tampon'!$E49,COLUMN(REFERENCEMENT_ISOLANT[[#Headers],[Locaux climatisés ou raffraichis]]))))))</f>
        <v>RAFRAICHIS</v>
      </c>
    </row>
    <row r="87" spans="1:16" ht="130.15" customHeight="1" x14ac:dyDescent="0.25">
      <c r="A87" s="3" t="s">
        <v>165</v>
      </c>
      <c r="B87" s="79">
        <f ca="1">IF('PR-tampon'!$E50="","",IF('PR-tampon'!$E50=0,"",IF(INDIRECT(NOM_FR&amp;ADDRESS('PR-tampon'!$E50,COLUMN(REFERENCEMENT_ISOLANT[[#Headers],[DATE REFERENCEMENT]])))=0,"",INDIRECT(NOM_FR&amp;ADDRESS('PR-tampon'!$E50,COLUMN(REFERENCEMENT_ISOLANT[[#Headers],[DATE REFERENCEMENT]]))))))</f>
        <v>45320</v>
      </c>
      <c r="C87" s="79" t="str">
        <f ca="1">IF('PR-tampon'!$E50="","",IF('PR-tampon'!$E50=0,"",IF(INDIRECT(NOM_FR&amp;ADDRESS('PR-tampon'!$E50,COLUMN(REFERENCEMENT_ISOLANT[[#Headers],[TYPE DE PROCEDE]])))=0,"",INDIRECT(NOM_FR&amp;ADDRESS('PR-tampon'!$E50,COLUMN(REFERENCEMENT_ISOLANT[[#Headers],[TYPE DE PROCEDE]]))))))</f>
        <v>Système d'étanchiété à l'air</v>
      </c>
      <c r="D87" s="79" t="str">
        <f ca="1">IF('PR-tampon'!$E50="","",IF('PR-tampon'!$E50=0,"",IF(INDIRECT(NOM_FR&amp;ADDRESS('PR-tampon'!$E50,COLUMN(REFERENCEMENT_ISOLANT[[#Headers],[MATIERE]])))=0,"",INDIRECT(NOM_FR&amp;ADDRESS('PR-tampon'!$E50,COLUMN(REFERENCEMENT_ISOLANT[[#Headers],[MATIERE]]))))))</f>
        <v>Membrane hygro-régulante</v>
      </c>
      <c r="E87" s="3" t="str">
        <f ca="1">IF('PR-tampon'!$E50="","",IF('PR-tampon'!$E50=0,"",IF(INDIRECT(NOM_FR&amp;ADDRESS('PR-tampon'!$E50,COLUMN(REFERENCEMENT_ISOLANT[[#Headers],[NOM COMMERCIAL DU PROCEDE]])))=0,"",INDIRECT(NOM_FR&amp;ADDRESS('PR-tampon'!$E50,COLUMN(REFERENCEMENT_ISOLANT[[#Headers],[NOM COMMERCIAL DU PROCEDE]]))))))</f>
        <v>VARIO ® XTRA / VARIO® XTRA FAST</v>
      </c>
      <c r="F87" s="3" t="str">
        <f ca="1">IF('PR-tampon'!$E50="","",IF('PR-tampon'!$E50=0,"",IF(INDIRECT(NOM_FR&amp;ADDRESS('PR-tampon'!$E50,COLUMN(REFERENCEMENT_ISOLANT[[#Headers],[FABRICANT / TITULAIRE / DISTRIBUTEUR]])))=0,"",INDIRECT(NOM_FR&amp;ADDRESS('PR-tampon'!$E50,COLUMN(REFERENCEMENT_ISOLANT[[#Headers],[FABRICANT / TITULAIRE / DISTRIBUTEUR]]))))))</f>
        <v>Saint Gobain Isover</v>
      </c>
      <c r="G87" s="3" t="str">
        <f ca="1">IF('PR-tampon'!$E50="","",IF('PR-tampon'!$E50=0,"",IF(INDIRECT(NOM_FR&amp;ADDRESS('PR-tampon'!$E50,COLUMN(REFERENCEMENT_ISOLANT[[#Headers],[TYPE DE DOCUMENT DE REFERENCE]])))=0,"",INDIRECT(NOM_FR&amp;ADDRESS('PR-tampon'!$E50,COLUMN(REFERENCEMENT_ISOLANT[[#Headers],[TYPE DE DOCUMENT DE REFERENCE]]))))))</f>
        <v>Avis technique</v>
      </c>
      <c r="H87" s="3" t="str">
        <f ca="1">IF('PR-tampon'!$E50="","",IF('PR-tampon'!$E50=0,"",IF(INDIRECT(NOM_FR&amp;ADDRESS('PR-tampon'!$E50,COLUMN(REFERENCEMENT_ISOLANT[[#Headers],[REF]])))=0,"",INDIRECT(NOM_FR&amp;ADDRESS('PR-tampon'!$E50,COLUMN(REFERENCEMENT_ISOLANT[[#Headers],[REF]]))))))</f>
        <v>20/14-318_V2</v>
      </c>
      <c r="I87" s="73">
        <f ca="1">IF('PR-tampon'!$E50="","",IF('PR-tampon'!$E50=0,"",IF(INDIRECT(NOM_FR&amp;ADDRESS('PR-tampon'!$E50,COLUMN(REFERENCEMENT_ISOLANT[[#Headers],[AVIS LIMITE AU / VALIDITE]])))=0,"",INDIRECT(NOM_FR&amp;ADDRESS('PR-tampon'!$E50,COLUMN(REFERENCEMENT_ISOLANT[[#Headers],[AVIS LIMITE AU / VALIDITE]]))))))</f>
        <v>46873</v>
      </c>
      <c r="J87" s="3" t="str">
        <f ca="1">IF('PR-tampon'!$E50="","",IF('PR-tampon'!$E50=0,"",IF(INDIRECT(NOM_FR&amp;ADDRESS('PR-tampon'!$E50,COLUMN(REFERENCEMENT_ISOLANT[[#Headers],[TC/TNC
dans le domaine d''emploi visé]])))=0,"",INDIRECT(NOM_FR&amp;ADDRESS('PR-tampon'!$E50,COLUMN(REFERENCEMENT_ISOLANT[[#Headers],[TC/TNC
dans le domaine d''emploi visé]]))))))</f>
        <v>TC</v>
      </c>
      <c r="K87" s="102" t="str">
        <f ca="1">IF('PR-tampon'!$E50="","",IF('PR-tampon'!$E50=0,"",IF(INDIRECT(NOM_FR&amp;ADDRESS('PR-tampon'!$E50,COLUMN(REFERENCEMENT_ISOLANT[[#Headers],[SYNTHESE DES APPLICATIONS VISEES]])))=0,"",INDIRECT(NOM_FR&amp;ADDRESS('PR-tampon'!$E50,COLUMN(REFERENCEMENT_ISOLANT[[#Headers],[SYNTHESE DES APPLICATIONS VISEES]]))))))</f>
        <v xml:space="preserve"> - MUR EXTERIEUR : ISOLATION ENTRE MONTANTS DE MUR CONFORME AU NF DTU 31.2 AVEC PAREMENT EXTERIEUR VENTILE
 - MUR EXTERIEUR : ISOLATION ENTRE MONTANTS DE MUR CONFORME AU NF DTU 31.2 AVEC PAREMENT EXTERIEUR ENDUIT DE TYPE ETICS</v>
      </c>
      <c r="L87" s="75" t="str">
        <f ca="1">IF('PR-tampon'!$E50="","",IF('PR-tampon'!$E50=0,"",IF(INDIRECT(NOM_FR&amp;ADDRESS('PR-tampon'!$E50,COLUMN(REFERENCEMENT_ISOLANT[[#Headers],[CONCATENATION DES OBSERVATIONS]])))=0,"",INDIRECT(NOM_FR&amp;ADDRESS('PR-tampon'!$E50,COLUMN(REFERENCEMENT_ISOLANT[[#Headers],[CONCATENATION DES OBSERVATIONS]]))))))</f>
        <v xml:space="preserve"> - L'emploi en locaux classés EB+privatifs doit être réalisé conformément aux dispositions particulières dudit procédé.
 - Le domaine d'emploi est valable pour les procédés d'isolation sous AT/DTA visant le domaine d'emploi recherché et la pose avec une membrane hygro-régulante sous AT/DTA. 
 - Des dispositions particulières peuvent être nécessaires pour atteindre le domaine d'emploi indiqué ci-contre. Se référer audit AT/DTA du système d'étanchéité à l'air pour connaître les dispositions particulières de mise en œuvre et éventuelles limites de domaines d'emploi complémentaires.</v>
      </c>
      <c r="M87" s="3" t="str">
        <f ca="1">IF('PR-tampon'!$E50="","",IF('PR-tampon'!$E50=0,"",IF(INDIRECT(NOM_FR&amp;ADDRESS('PR-tampon'!$E50,COLUMN(REFERENCEMENT_ISOLANT[[#Headers],[Hygrométrie des locaux]])))=0,"",INDIRECT(NOM_FR&amp;ADDRESS('PR-tampon'!$E50,COLUMN(REFERENCEMENT_ISOLANT[[#Headers],[Hygrométrie des locaux]]))))))</f>
        <v>MOYENNE</v>
      </c>
      <c r="N87" s="3" t="str">
        <f ca="1">IF('PR-tampon'!$E50="","",IF('PR-tampon'!$E50=0,"",IF(INDIRECT(NOM_FR&amp;ADDRESS('PR-tampon'!$E50,COLUMN(REFERENCEMENT_ISOLANT[[#Headers],[classement locaux au sens 20.1 P3]])))=0,"",INDIRECT(NOM_FR&amp;ADDRESS('PR-tampon'!$E50,COLUMN(REFERENCEMENT_ISOLANT[[#Headers],[classement locaux au sens 20.1 P3]]))))))</f>
        <v>EB+ Locaux Privatifs</v>
      </c>
      <c r="O87" s="3" t="str">
        <f ca="1">IF('PR-tampon'!$E50="","",IF('PR-tampon'!$E50=0,"",IF(INDIRECT(NOM_FR&amp;ADDRESS('PR-tampon'!$E50,COLUMN(REFERENCEMENT_ISOLANT[[#Headers],[Climat max]])))=0,"",INDIRECT(NOM_FR&amp;ADDRESS('PR-tampon'!$E50,COLUMN(REFERENCEMENT_ISOLANT[[#Headers],[Climat max]]))))))</f>
        <v>MONTAGNE
(Altitude ≥ 900m &amp; En zone très froide)</v>
      </c>
      <c r="P87" s="3" t="str">
        <f ca="1">IF('PR-tampon'!$E50="","",IF('PR-tampon'!$E50=0,"",IF(INDIRECT(NOM_FR&amp;ADDRESS('PR-tampon'!$E50,COLUMN(REFERENCEMENT_ISOLANT[[#Headers],[Locaux climatisés ou raffraichis]])))=0,"",INDIRECT(NOM_FR&amp;ADDRESS('PR-tampon'!$E50,COLUMN(REFERENCEMENT_ISOLANT[[#Headers],[Locaux climatisés ou raffraichis]]))))))</f>
        <v>CLIMATISE</v>
      </c>
    </row>
    <row r="88" spans="1:16" ht="130.15" customHeight="1" x14ac:dyDescent="0.25">
      <c r="A88" s="3" t="s">
        <v>165</v>
      </c>
      <c r="B88" s="79">
        <f ca="1">IF('PR-tampon'!$E51="","",IF('PR-tampon'!$E51=0,"",IF(INDIRECT(NOM_FR&amp;ADDRESS('PR-tampon'!$E51,COLUMN(REFERENCEMENT_ISOLANT[[#Headers],[DATE REFERENCEMENT]])))=0,"",INDIRECT(NOM_FR&amp;ADDRESS('PR-tampon'!$E51,COLUMN(REFERENCEMENT_ISOLANT[[#Headers],[DATE REFERENCEMENT]]))))))</f>
        <v>45320</v>
      </c>
      <c r="C88" s="79" t="str">
        <f ca="1">IF('PR-tampon'!$E51="","",IF('PR-tampon'!$E51=0,"",IF(INDIRECT(NOM_FR&amp;ADDRESS('PR-tampon'!$E51,COLUMN(REFERENCEMENT_ISOLANT[[#Headers],[TYPE DE PROCEDE]])))=0,"",INDIRECT(NOM_FR&amp;ADDRESS('PR-tampon'!$E51,COLUMN(REFERENCEMENT_ISOLANT[[#Headers],[TYPE DE PROCEDE]]))))))</f>
        <v>Système d'étanchiété à l'air</v>
      </c>
      <c r="D88" s="79" t="str">
        <f ca="1">IF('PR-tampon'!$E51="","",IF('PR-tampon'!$E51=0,"",IF(INDIRECT(NOM_FR&amp;ADDRESS('PR-tampon'!$E51,COLUMN(REFERENCEMENT_ISOLANT[[#Headers],[MATIERE]])))=0,"",INDIRECT(NOM_FR&amp;ADDRESS('PR-tampon'!$E51,COLUMN(REFERENCEMENT_ISOLANT[[#Headers],[MATIERE]]))))))</f>
        <v>Membrane pare-vapeur</v>
      </c>
      <c r="E88" s="3" t="str">
        <f ca="1">IF('PR-tampon'!$E51="","",IF('PR-tampon'!$E51=0,"",IF(INDIRECT(NOM_FR&amp;ADDRESS('PR-tampon'!$E51,COLUMN(REFERENCEMENT_ISOLANT[[#Headers],[NOM COMMERCIAL DU PROCEDE]])))=0,"",INDIRECT(NOM_FR&amp;ADDRESS('PR-tampon'!$E51,COLUMN(REFERENCEMENT_ISOLANT[[#Headers],[NOM COMMERCIAL DU PROCEDE]]))))))</f>
        <v>STOPVAP / STOPVAP FAST</v>
      </c>
      <c r="F88" s="3" t="str">
        <f ca="1">IF('PR-tampon'!$E51="","",IF('PR-tampon'!$E51=0,"",IF(INDIRECT(NOM_FR&amp;ADDRESS('PR-tampon'!$E51,COLUMN(REFERENCEMENT_ISOLANT[[#Headers],[FABRICANT / TITULAIRE / DISTRIBUTEUR]])))=0,"",INDIRECT(NOM_FR&amp;ADDRESS('PR-tampon'!$E51,COLUMN(REFERENCEMENT_ISOLANT[[#Headers],[FABRICANT / TITULAIRE / DISTRIBUTEUR]]))))))</f>
        <v>Saint Gobain Isover</v>
      </c>
      <c r="G88" s="3" t="str">
        <f ca="1">IF('PR-tampon'!$E51="","",IF('PR-tampon'!$E51=0,"",IF(INDIRECT(NOM_FR&amp;ADDRESS('PR-tampon'!$E51,COLUMN(REFERENCEMENT_ISOLANT[[#Headers],[TYPE DE DOCUMENT DE REFERENCE]])))=0,"",INDIRECT(NOM_FR&amp;ADDRESS('PR-tampon'!$E51,COLUMN(REFERENCEMENT_ISOLANT[[#Headers],[TYPE DE DOCUMENT DE REFERENCE]]))))))</f>
        <v>Avis technique</v>
      </c>
      <c r="H88" s="3" t="str">
        <f ca="1">IF('PR-tampon'!$E51="","",IF('PR-tampon'!$E51=0,"",IF(INDIRECT(NOM_FR&amp;ADDRESS('PR-tampon'!$E51,COLUMN(REFERENCEMENT_ISOLANT[[#Headers],[REF]])))=0,"",INDIRECT(NOM_FR&amp;ADDRESS('PR-tampon'!$E51,COLUMN(REFERENCEMENT_ISOLANT[[#Headers],[REF]]))))))</f>
        <v>20/14-318_V2</v>
      </c>
      <c r="I88" s="73">
        <f ca="1">IF('PR-tampon'!$E51="","",IF('PR-tampon'!$E51=0,"",IF(INDIRECT(NOM_FR&amp;ADDRESS('PR-tampon'!$E51,COLUMN(REFERENCEMENT_ISOLANT[[#Headers],[AVIS LIMITE AU / VALIDITE]])))=0,"",INDIRECT(NOM_FR&amp;ADDRESS('PR-tampon'!$E51,COLUMN(REFERENCEMENT_ISOLANT[[#Headers],[AVIS LIMITE AU / VALIDITE]]))))))</f>
        <v>46873</v>
      </c>
      <c r="J88" s="3" t="str">
        <f ca="1">IF('PR-tampon'!$E51="","",IF('PR-tampon'!$E51=0,"",IF(INDIRECT(NOM_FR&amp;ADDRESS('PR-tampon'!$E51,COLUMN(REFERENCEMENT_ISOLANT[[#Headers],[TC/TNC
dans le domaine d''emploi visé]])))=0,"",INDIRECT(NOM_FR&amp;ADDRESS('PR-tampon'!$E51,COLUMN(REFERENCEMENT_ISOLANT[[#Headers],[TC/TNC
dans le domaine d''emploi visé]]))))))</f>
        <v>TC</v>
      </c>
      <c r="K88" s="102" t="str">
        <f ca="1">IF('PR-tampon'!$E51="","",IF('PR-tampon'!$E51=0,"",IF(INDIRECT(NOM_FR&amp;ADDRESS('PR-tampon'!$E51,COLUMN(REFERENCEMENT_ISOLANT[[#Headers],[SYNTHESE DES APPLICATIONS VISEES]])))=0,"",INDIRECT(NOM_FR&amp;ADDRESS('PR-tampon'!$E51,COLUMN(REFERENCEMENT_ISOLANT[[#Headers],[SYNTHESE DES APPLICATIONS VISEES]]))))))</f>
        <v xml:space="preserve"> - MUR EXTERIEUR : ISOLATION ENTRE MONTANTS DE MUR CONFORME AU NF DTU 31.2 AVEC PAREMENT EXTERIEUR VENTILE</v>
      </c>
      <c r="L88" s="75" t="str">
        <f ca="1">IF('PR-tampon'!$E51="","",IF('PR-tampon'!$E51=0,"",IF(INDIRECT(NOM_FR&amp;ADDRESS('PR-tampon'!$E51,COLUMN(REFERENCEMENT_ISOLANT[[#Headers],[CONCATENATION DES OBSERVATIONS]])))=0,"",INDIRECT(NOM_FR&amp;ADDRESS('PR-tampon'!$E51,COLUMN(REFERENCEMENT_ISOLANT[[#Headers],[CONCATENATION DES OBSERVATIONS]]))))))</f>
        <v xml:space="preserve"> - L'emploi en locaux classés EB+privatifs doit être réalisé conformément aux dispositions particulières dudit procédé.
 - Le domaine d'emploi est valable pour les procédés d'isolation sous AT/DTA visant le domaine d'emploi recherché et la pose avec une membrane pare-vapeur sous AT/DTA. 
 - Des dispositions particulières peuvent être nécessaires pour atteindre le domaine d'emploi indiqué ci-contre. Se référer audit AT/DTA du système d'étanchéité à l'air pour connaître les dispositions particulières de mise en œuvre et éventuelles limites de domaines d'emploi complémentaires.</v>
      </c>
      <c r="M88" s="3" t="str">
        <f ca="1">IF('PR-tampon'!$E51="","",IF('PR-tampon'!$E51=0,"",IF(INDIRECT(NOM_FR&amp;ADDRESS('PR-tampon'!$E51,COLUMN(REFERENCEMENT_ISOLANT[[#Headers],[Hygrométrie des locaux]])))=0,"",INDIRECT(NOM_FR&amp;ADDRESS('PR-tampon'!$E51,COLUMN(REFERENCEMENT_ISOLANT[[#Headers],[Hygrométrie des locaux]]))))))</f>
        <v>MOYENNE</v>
      </c>
      <c r="N88" s="3" t="str">
        <f ca="1">IF('PR-tampon'!$E51="","",IF('PR-tampon'!$E51=0,"",IF(INDIRECT(NOM_FR&amp;ADDRESS('PR-tampon'!$E51,COLUMN(REFERENCEMENT_ISOLANT[[#Headers],[classement locaux au sens 20.1 P3]])))=0,"",INDIRECT(NOM_FR&amp;ADDRESS('PR-tampon'!$E51,COLUMN(REFERENCEMENT_ISOLANT[[#Headers],[classement locaux au sens 20.1 P3]]))))))</f>
        <v>EB+ Locaux Privatifs</v>
      </c>
      <c r="O88" s="3" t="str">
        <f ca="1">IF('PR-tampon'!$E51="","",IF('PR-tampon'!$E51=0,"",IF(INDIRECT(NOM_FR&amp;ADDRESS('PR-tampon'!$E51,COLUMN(REFERENCEMENT_ISOLANT[[#Headers],[Climat max]])))=0,"",INDIRECT(NOM_FR&amp;ADDRESS('PR-tampon'!$E51,COLUMN(REFERENCEMENT_ISOLANT[[#Headers],[Climat max]]))))))</f>
        <v>MONTAGNE
(Altitude ≥ 900m &amp; En zone très froide)</v>
      </c>
      <c r="P88" s="3" t="str">
        <f ca="1">IF('PR-tampon'!$E51="","",IF('PR-tampon'!$E51=0,"",IF(INDIRECT(NOM_FR&amp;ADDRESS('PR-tampon'!$E51,COLUMN(REFERENCEMENT_ISOLANT[[#Headers],[Locaux climatisés ou raffraichis]])))=0,"",INDIRECT(NOM_FR&amp;ADDRESS('PR-tampon'!$E51,COLUMN(REFERENCEMENT_ISOLANT[[#Headers],[Locaux climatisés ou raffraichis]]))))))</f>
        <v>RAFRAICHIS</v>
      </c>
    </row>
    <row r="89" spans="1:16" ht="130.15" customHeight="1" x14ac:dyDescent="0.25">
      <c r="A89" s="3" t="s">
        <v>165</v>
      </c>
      <c r="B89" s="79">
        <f ca="1">IF('PR-tampon'!$E52="","",IF('PR-tampon'!$E52=0,"",IF(INDIRECT(NOM_FR&amp;ADDRESS('PR-tampon'!$E52,COLUMN(REFERENCEMENT_ISOLANT[[#Headers],[DATE REFERENCEMENT]])))=0,"",INDIRECT(NOM_FR&amp;ADDRESS('PR-tampon'!$E52,COLUMN(REFERENCEMENT_ISOLANT[[#Headers],[DATE REFERENCEMENT]]))))))</f>
        <v>45320</v>
      </c>
      <c r="C89" s="79" t="str">
        <f ca="1">IF('PR-tampon'!$E52="","",IF('PR-tampon'!$E52=0,"",IF(INDIRECT(NOM_FR&amp;ADDRESS('PR-tampon'!$E52,COLUMN(REFERENCEMENT_ISOLANT[[#Headers],[TYPE DE PROCEDE]])))=0,"",INDIRECT(NOM_FR&amp;ADDRESS('PR-tampon'!$E52,COLUMN(REFERENCEMENT_ISOLANT[[#Headers],[TYPE DE PROCEDE]]))))))</f>
        <v>Système d'étanchiété à l'air</v>
      </c>
      <c r="D89" s="79" t="str">
        <f ca="1">IF('PR-tampon'!$E52="","",IF('PR-tampon'!$E52=0,"",IF(INDIRECT(NOM_FR&amp;ADDRESS('PR-tampon'!$E52,COLUMN(REFERENCEMENT_ISOLANT[[#Headers],[MATIERE]])))=0,"",INDIRECT(NOM_FR&amp;ADDRESS('PR-tampon'!$E52,COLUMN(REFERENCEMENT_ISOLANT[[#Headers],[MATIERE]]))))))</f>
        <v>Membrane pare-vapeur</v>
      </c>
      <c r="E89" s="3" t="str">
        <f ca="1">IF('PR-tampon'!$E52="","",IF('PR-tampon'!$E52=0,"",IF(INDIRECT(NOM_FR&amp;ADDRESS('PR-tampon'!$E52,COLUMN(REFERENCEMENT_ISOLANT[[#Headers],[NOM COMMERCIAL DU PROCEDE]])))=0,"",INDIRECT(NOM_FR&amp;ADDRESS('PR-tampon'!$E52,COLUMN(REFERENCEMENT_ISOLANT[[#Headers],[NOM COMMERCIAL DU PROCEDE]]))))))</f>
        <v>STOPVAP 90</v>
      </c>
      <c r="F89" s="3" t="str">
        <f ca="1">IF('PR-tampon'!$E52="","",IF('PR-tampon'!$E52=0,"",IF(INDIRECT(NOM_FR&amp;ADDRESS('PR-tampon'!$E52,COLUMN(REFERENCEMENT_ISOLANT[[#Headers],[FABRICANT / TITULAIRE / DISTRIBUTEUR]])))=0,"",INDIRECT(NOM_FR&amp;ADDRESS('PR-tampon'!$E52,COLUMN(REFERENCEMENT_ISOLANT[[#Headers],[FABRICANT / TITULAIRE / DISTRIBUTEUR]]))))))</f>
        <v>Saint Gobain Isover</v>
      </c>
      <c r="G89" s="3" t="str">
        <f ca="1">IF('PR-tampon'!$E52="","",IF('PR-tampon'!$E52=0,"",IF(INDIRECT(NOM_FR&amp;ADDRESS('PR-tampon'!$E52,COLUMN(REFERENCEMENT_ISOLANT[[#Headers],[TYPE DE DOCUMENT DE REFERENCE]])))=0,"",INDIRECT(NOM_FR&amp;ADDRESS('PR-tampon'!$E52,COLUMN(REFERENCEMENT_ISOLANT[[#Headers],[TYPE DE DOCUMENT DE REFERENCE]]))))))</f>
        <v>Avis technique</v>
      </c>
      <c r="H89" s="3" t="str">
        <f ca="1">IF('PR-tampon'!$E52="","",IF('PR-tampon'!$E52=0,"",IF(INDIRECT(NOM_FR&amp;ADDRESS('PR-tampon'!$E52,COLUMN(REFERENCEMENT_ISOLANT[[#Headers],[REF]])))=0,"",INDIRECT(NOM_FR&amp;ADDRESS('PR-tampon'!$E52,COLUMN(REFERENCEMENT_ISOLANT[[#Headers],[REF]]))))))</f>
        <v>20/14-318_V2</v>
      </c>
      <c r="I89" s="73">
        <f ca="1">IF('PR-tampon'!$E52="","",IF('PR-tampon'!$E52=0,"",IF(INDIRECT(NOM_FR&amp;ADDRESS('PR-tampon'!$E52,COLUMN(REFERENCEMENT_ISOLANT[[#Headers],[AVIS LIMITE AU / VALIDITE]])))=0,"",INDIRECT(NOM_FR&amp;ADDRESS('PR-tampon'!$E52,COLUMN(REFERENCEMENT_ISOLANT[[#Headers],[AVIS LIMITE AU / VALIDITE]]))))))</f>
        <v>46873</v>
      </c>
      <c r="J89" s="3" t="str">
        <f ca="1">IF('PR-tampon'!$E52="","",IF('PR-tampon'!$E52=0,"",IF(INDIRECT(NOM_FR&amp;ADDRESS('PR-tampon'!$E52,COLUMN(REFERENCEMENT_ISOLANT[[#Headers],[TC/TNC
dans le domaine d''emploi visé]])))=0,"",INDIRECT(NOM_FR&amp;ADDRESS('PR-tampon'!$E52,COLUMN(REFERENCEMENT_ISOLANT[[#Headers],[TC/TNC
dans le domaine d''emploi visé]]))))))</f>
        <v>TC</v>
      </c>
      <c r="K89" s="102" t="str">
        <f ca="1">IF('PR-tampon'!$E52="","",IF('PR-tampon'!$E52=0,"",IF(INDIRECT(NOM_FR&amp;ADDRESS('PR-tampon'!$E52,COLUMN(REFERENCEMENT_ISOLANT[[#Headers],[SYNTHESE DES APPLICATIONS VISEES]])))=0,"",INDIRECT(NOM_FR&amp;ADDRESS('PR-tampon'!$E52,COLUMN(REFERENCEMENT_ISOLANT[[#Headers],[SYNTHESE DES APPLICATIONS VISEES]]))))))</f>
        <v xml:space="preserve"> - MUR EXTERIEUR : ISOLATION ENTRE MONTANTS DE MUR CONFORME AU NF DTU 31.2 AVEC PAREMENT EXTERIEUR VENTILE
 - MUR EXTERIEUR : ISOLATION ENTRE MONTANTS DE MUR CONFORME AU NF DTU 31.2 AVEC PAREMENT EXTERIEUR ENDUIT DE TYPE ETICS</v>
      </c>
      <c r="L89" s="75" t="str">
        <f ca="1">IF('PR-tampon'!$E52="","",IF('PR-tampon'!$E52=0,"",IF(INDIRECT(NOM_FR&amp;ADDRESS('PR-tampon'!$E52,COLUMN(REFERENCEMENT_ISOLANT[[#Headers],[CONCATENATION DES OBSERVATIONS]])))=0,"",INDIRECT(NOM_FR&amp;ADDRESS('PR-tampon'!$E52,COLUMN(REFERENCEMENT_ISOLANT[[#Headers],[CONCATENATION DES OBSERVATIONS]]))))))</f>
        <v xml:space="preserve"> - L'emploi en locaux classés EB+privatifs doit être réalisé conformément aux dispositions particulières dudit procédé.
 - Le domaine d'emploi est valable pour les procédés d'isolation sous AT/DTA visant le domaine d'emploi recherché et la pose avec une membrane pare-vapeur sous AT/DTA. 
 - Des dispositions particulières peuvent être nécessaires pour atteindre le domaine d'emploi indiqué ci-contre. Se référer audit AT/DTA du système d'étanchéité à l'air pour connaître les dispositions particulières de mise en œuvre et éventuelles limites de domaines d'emploi complémentaires.</v>
      </c>
      <c r="M89" s="3" t="str">
        <f ca="1">IF('PR-tampon'!$E52="","",IF('PR-tampon'!$E52=0,"",IF(INDIRECT(NOM_FR&amp;ADDRESS('PR-tampon'!$E52,COLUMN(REFERENCEMENT_ISOLANT[[#Headers],[Hygrométrie des locaux]])))=0,"",INDIRECT(NOM_FR&amp;ADDRESS('PR-tampon'!$E52,COLUMN(REFERENCEMENT_ISOLANT[[#Headers],[Hygrométrie des locaux]]))))))</f>
        <v>MOYENNE</v>
      </c>
      <c r="N89" s="3" t="str">
        <f ca="1">IF('PR-tampon'!$E52="","",IF('PR-tampon'!$E52=0,"",IF(INDIRECT(NOM_FR&amp;ADDRESS('PR-tampon'!$E52,COLUMN(REFERENCEMENT_ISOLANT[[#Headers],[classement locaux au sens 20.1 P3]])))=0,"",INDIRECT(NOM_FR&amp;ADDRESS('PR-tampon'!$E52,COLUMN(REFERENCEMENT_ISOLANT[[#Headers],[classement locaux au sens 20.1 P3]]))))))</f>
        <v>EB+ Locaux Privatifs</v>
      </c>
      <c r="O89" s="3" t="str">
        <f ca="1">IF('PR-tampon'!$E52="","",IF('PR-tampon'!$E52=0,"",IF(INDIRECT(NOM_FR&amp;ADDRESS('PR-tampon'!$E52,COLUMN(REFERENCEMENT_ISOLANT[[#Headers],[Climat max]])))=0,"",INDIRECT(NOM_FR&amp;ADDRESS('PR-tampon'!$E52,COLUMN(REFERENCEMENT_ISOLANT[[#Headers],[Climat max]]))))))</f>
        <v>MONTAGNE
(Altitude ≥ 900m &amp; En zone très froide)</v>
      </c>
      <c r="P89" s="3" t="str">
        <f ca="1">IF('PR-tampon'!$E52="","",IF('PR-tampon'!$E52=0,"",IF(INDIRECT(NOM_FR&amp;ADDRESS('PR-tampon'!$E52,COLUMN(REFERENCEMENT_ISOLANT[[#Headers],[Locaux climatisés ou raffraichis]])))=0,"",INDIRECT(NOM_FR&amp;ADDRESS('PR-tampon'!$E52,COLUMN(REFERENCEMENT_ISOLANT[[#Headers],[Locaux climatisés ou raffraichis]]))))))</f>
        <v>RAFRAICHIS</v>
      </c>
    </row>
    <row r="90" spans="1:16" ht="130.15" customHeight="1" x14ac:dyDescent="0.25">
      <c r="A90" s="3" t="s">
        <v>165</v>
      </c>
      <c r="B90" s="79">
        <f ca="1">IF('PR-tampon'!$E53="","",IF('PR-tampon'!$E53=0,"",IF(INDIRECT(NOM_FR&amp;ADDRESS('PR-tampon'!$E53,COLUMN(REFERENCEMENT_ISOLANT[[#Headers],[DATE REFERENCEMENT]])))=0,"",INDIRECT(NOM_FR&amp;ADDRESS('PR-tampon'!$E53,COLUMN(REFERENCEMENT_ISOLANT[[#Headers],[DATE REFERENCEMENT]]))))))</f>
        <v>45789</v>
      </c>
      <c r="C90" s="79" t="str">
        <f ca="1">IF('PR-tampon'!$E53="","",IF('PR-tampon'!$E53=0,"",IF(INDIRECT(NOM_FR&amp;ADDRESS('PR-tampon'!$E53,COLUMN(REFERENCEMENT_ISOLANT[[#Headers],[TYPE DE PROCEDE]])))=0,"",INDIRECT(NOM_FR&amp;ADDRESS('PR-tampon'!$E53,COLUMN(REFERENCEMENT_ISOLANT[[#Headers],[TYPE DE PROCEDE]]))))))</f>
        <v>Vrac</v>
      </c>
      <c r="D90" s="79" t="str">
        <f ca="1">IF('PR-tampon'!$E53="","",IF('PR-tampon'!$E53=0,"",IF(INDIRECT(NOM_FR&amp;ADDRESS('PR-tampon'!$E53,COLUMN(REFERENCEMENT_ISOLANT[[#Headers],[MATIERE]])))=0,"",INDIRECT(NOM_FR&amp;ADDRESS('PR-tampon'!$E53,COLUMN(REFERENCEMENT_ISOLANT[[#Headers],[MATIERE]]))))))</f>
        <v>fibres de cellulose</v>
      </c>
      <c r="E90" s="3" t="str">
        <f ca="1">IF('PR-tampon'!$E53="","",IF('PR-tampon'!$E53=0,"",IF(INDIRECT(NOM_FR&amp;ADDRESS('PR-tampon'!$E53,COLUMN(REFERENCEMENT_ISOLANT[[#Headers],[NOM COMMERCIAL DU PROCEDE]])))=0,"",INDIRECT(NOM_FR&amp;ADDRESS('PR-tampon'!$E53,COLUMN(REFERENCEMENT_ISOLANT[[#Headers],[NOM COMMERCIAL DU PROCEDE]]))))))</f>
        <v>Cellaouate - Applications par insufflation ou projection humide en mur</v>
      </c>
      <c r="F90" s="3" t="str">
        <f ca="1">IF('PR-tampon'!$E53="","",IF('PR-tampon'!$E53=0,"",IF(INDIRECT(NOM_FR&amp;ADDRESS('PR-tampon'!$E53,COLUMN(REFERENCEMENT_ISOLANT[[#Headers],[FABRICANT / TITULAIRE / DISTRIBUTEUR]])))=0,"",INDIRECT(NOM_FR&amp;ADDRESS('PR-tampon'!$E53,COLUMN(REFERENCEMENT_ISOLANT[[#Headers],[FABRICANT / TITULAIRE / DISTRIBUTEUR]]))))))</f>
        <v>CELLAOUATE SAS
(FR)</v>
      </c>
      <c r="G90" s="3" t="str">
        <f ca="1">IF('PR-tampon'!$E53="","",IF('PR-tampon'!$E53=0,"",IF(INDIRECT(NOM_FR&amp;ADDRESS('PR-tampon'!$E53,COLUMN(REFERENCEMENT_ISOLANT[[#Headers],[TYPE DE DOCUMENT DE REFERENCE]])))=0,"",INDIRECT(NOM_FR&amp;ADDRESS('PR-tampon'!$E53,COLUMN(REFERENCEMENT_ISOLANT[[#Headers],[TYPE DE DOCUMENT DE REFERENCE]]))))))</f>
        <v>Avis technique</v>
      </c>
      <c r="H90" s="3" t="str">
        <f ca="1">IF('PR-tampon'!$E53="","",IF('PR-tampon'!$E53=0,"",IF(INDIRECT(NOM_FR&amp;ADDRESS('PR-tampon'!$E53,COLUMN(REFERENCEMENT_ISOLANT[[#Headers],[REF]])))=0,"",INDIRECT(NOM_FR&amp;ADDRESS('PR-tampon'!$E53,COLUMN(REFERENCEMENT_ISOLANT[[#Headers],[REF]]))))))</f>
        <v>20/18-411_V4</v>
      </c>
      <c r="I90" s="73">
        <f ca="1">IF('PR-tampon'!$E53="","",IF('PR-tampon'!$E53=0,"",IF(INDIRECT(NOM_FR&amp;ADDRESS('PR-tampon'!$E53,COLUMN(REFERENCEMENT_ISOLANT[[#Headers],[AVIS LIMITE AU / VALIDITE]])))=0,"",INDIRECT(NOM_FR&amp;ADDRESS('PR-tampon'!$E53,COLUMN(REFERENCEMENT_ISOLANT[[#Headers],[AVIS LIMITE AU / VALIDITE]]))))))</f>
        <v>46568</v>
      </c>
      <c r="J90" s="3" t="str">
        <f ca="1">IF('PR-tampon'!$E53="","",IF('PR-tampon'!$E53=0,"",IF(INDIRECT(NOM_FR&amp;ADDRESS('PR-tampon'!$E53,COLUMN(REFERENCEMENT_ISOLANT[[#Headers],[TC/TNC
dans le domaine d''emploi visé]])))=0,"",INDIRECT(NOM_FR&amp;ADDRESS('PR-tampon'!$E53,COLUMN(REFERENCEMENT_ISOLANT[[#Headers],[TC/TNC
dans le domaine d''emploi visé]]))))))</f>
        <v>TNC
(N'est pas sur liste verte de la C2p à date de référencement / EVALUATION RECENTE)</v>
      </c>
      <c r="K90" s="102" t="str">
        <f ca="1">IF('PR-tampon'!$E53="","",IF('PR-tampon'!$E53=0,"",IF(INDIRECT(NOM_FR&amp;ADDRESS('PR-tampon'!$E53,COLUMN(REFERENCEMENT_ISOLANT[[#Headers],[SYNTHESE DES APPLICATIONS VISEES]])))=0,"",INDIRECT(NOM_FR&amp;ADDRESS('PR-tampon'!$E53,COLUMN(REFERENCEMENT_ISOLANT[[#Headers],[SYNTHESE DES APPLICATIONS VISEES]]))))))</f>
        <v xml:space="preserve"> - MUR EXTERIEUR : ISOLATION ENTRE MONTANTS DE MUR CONFORME AU NF DTU 31.2 AVEC PAREMENT EXTERIEUR VENTILE</v>
      </c>
      <c r="L90" s="75" t="str">
        <f ca="1">IF('PR-tampon'!$E53="","",IF('PR-tampon'!$E53=0,"",IF(INDIRECT(NOM_FR&amp;ADDRESS('PR-tampon'!$E53,COLUMN(REFERENCEMENT_ISOLANT[[#Headers],[CONCATENATION DES OBSERVATIONS]])))=0,"",INDIRECT(NOM_FR&amp;ADDRESS('PR-tampon'!$E53,COLUMN(REFERENCEMENT_ISOLANT[[#Headers],[CONCATENATION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90" s="3" t="str">
        <f ca="1">IF('PR-tampon'!$E53="","",IF('PR-tampon'!$E53=0,"",IF(INDIRECT(NOM_FR&amp;ADDRESS('PR-tampon'!$E53,COLUMN(REFERENCEMENT_ISOLANT[[#Headers],[Hygrométrie des locaux]])))=0,"",INDIRECT(NOM_FR&amp;ADDRESS('PR-tampon'!$E53,COLUMN(REFERENCEMENT_ISOLANT[[#Headers],[Hygrométrie des locaux]]))))))</f>
        <v>MOYENNE</v>
      </c>
      <c r="N90" s="3" t="str">
        <f ca="1">IF('PR-tampon'!$E53="","",IF('PR-tampon'!$E53=0,"",IF(INDIRECT(NOM_FR&amp;ADDRESS('PR-tampon'!$E53,COLUMN(REFERENCEMENT_ISOLANT[[#Headers],[classement locaux au sens 20.1 P3]])))=0,"",INDIRECT(NOM_FR&amp;ADDRESS('PR-tampon'!$E53,COLUMN(REFERENCEMENT_ISOLANT[[#Headers],[classement locaux au sens 20.1 P3]]))))))</f>
        <v>EB+ Locaux Privatifs</v>
      </c>
      <c r="O90" s="3" t="str">
        <f ca="1">IF('PR-tampon'!$E53="","",IF('PR-tampon'!$E53=0,"",IF(INDIRECT(NOM_FR&amp;ADDRESS('PR-tampon'!$E53,COLUMN(REFERENCEMENT_ISOLANT[[#Headers],[Climat max]])))=0,"",INDIRECT(NOM_FR&amp;ADDRESS('PR-tampon'!$E53,COLUMN(REFERENCEMENT_ISOLANT[[#Headers],[Climat max]]))))))</f>
        <v>MONTAGNE
(Altitude ≥ 900m &amp; En zone très froide)</v>
      </c>
      <c r="P90" s="3" t="str">
        <f ca="1">IF('PR-tampon'!$E53="","",IF('PR-tampon'!$E53=0,"",IF(INDIRECT(NOM_FR&amp;ADDRESS('PR-tampon'!$E53,COLUMN(REFERENCEMENT_ISOLANT[[#Headers],[Locaux climatisés ou raffraichis]])))=0,"",INDIRECT(NOM_FR&amp;ADDRESS('PR-tampon'!$E53,COLUMN(REFERENCEMENT_ISOLANT[[#Headers],[Locaux climatisés ou raffraichis]]))))))</f>
        <v>RAFRAICHIS</v>
      </c>
    </row>
    <row r="91" spans="1:16" ht="130.15" customHeight="1" x14ac:dyDescent="0.25">
      <c r="A91" s="3" t="s">
        <v>165</v>
      </c>
      <c r="B91" s="79">
        <f ca="1">IF('PR-tampon'!$E54="","",IF('PR-tampon'!$E54=0,"",IF(INDIRECT(NOM_FR&amp;ADDRESS('PR-tampon'!$E54,COLUMN(REFERENCEMENT_ISOLANT[[#Headers],[DATE REFERENCEMENT]])))=0,"",INDIRECT(NOM_FR&amp;ADDRESS('PR-tampon'!$E54,COLUMN(REFERENCEMENT_ISOLANT[[#Headers],[DATE REFERENCEMENT]]))))))</f>
        <v>45789</v>
      </c>
      <c r="C91" s="79" t="str">
        <f ca="1">IF('PR-tampon'!$E54="","",IF('PR-tampon'!$E54=0,"",IF(INDIRECT(NOM_FR&amp;ADDRESS('PR-tampon'!$E54,COLUMN(REFERENCEMENT_ISOLANT[[#Headers],[TYPE DE PROCEDE]])))=0,"",INDIRECT(NOM_FR&amp;ADDRESS('PR-tampon'!$E54,COLUMN(REFERENCEMENT_ISOLANT[[#Headers],[TYPE DE PROCEDE]]))))))</f>
        <v>Vrac</v>
      </c>
      <c r="D91" s="79" t="str">
        <f ca="1">IF('PR-tampon'!$E54="","",IF('PR-tampon'!$E54=0,"",IF(INDIRECT(NOM_FR&amp;ADDRESS('PR-tampon'!$E54,COLUMN(REFERENCEMENT_ISOLANT[[#Headers],[MATIERE]])))=0,"",INDIRECT(NOM_FR&amp;ADDRESS('PR-tampon'!$E54,COLUMN(REFERENCEMENT_ISOLANT[[#Headers],[MATIERE]]))))))</f>
        <v>fibres de cellulose</v>
      </c>
      <c r="E91" s="3" t="str">
        <f ca="1">IF('PR-tampon'!$E54="","",IF('PR-tampon'!$E54=0,"",IF(INDIRECT(NOM_FR&amp;ADDRESS('PR-tampon'!$E54,COLUMN(REFERENCEMENT_ISOLANT[[#Headers],[NOM COMMERCIAL DU PROCEDE]])))=0,"",INDIRECT(NOM_FR&amp;ADDRESS('PR-tampon'!$E54,COLUMN(REFERENCEMENT_ISOLANT[[#Headers],[NOM COMMERCIAL DU PROCEDE]]))))))</f>
        <v>ISOFLOC EU02 - Applications par insufflation ou projection humide en mur</v>
      </c>
      <c r="F91" s="3" t="str">
        <f ca="1">IF('PR-tampon'!$E54="","",IF('PR-tampon'!$E54=0,"",IF(INDIRECT(NOM_FR&amp;ADDRESS('PR-tampon'!$E54,COLUMN(REFERENCEMENT_ISOLANT[[#Headers],[FABRICANT / TITULAIRE / DISTRIBUTEUR]])))=0,"",INDIRECT(NOM_FR&amp;ADDRESS('PR-tampon'!$E54,COLUMN(REFERENCEMENT_ISOLANT[[#Headers],[FABRICANT / TITULAIRE / DISTRIBUTEUR]]))))))</f>
        <v>ISOFLOC AG</v>
      </c>
      <c r="G91" s="3" t="str">
        <f ca="1">IF('PR-tampon'!$E54="","",IF('PR-tampon'!$E54=0,"",IF(INDIRECT(NOM_FR&amp;ADDRESS('PR-tampon'!$E54,COLUMN(REFERENCEMENT_ISOLANT[[#Headers],[TYPE DE DOCUMENT DE REFERENCE]])))=0,"",INDIRECT(NOM_FR&amp;ADDRESS('PR-tampon'!$E54,COLUMN(REFERENCEMENT_ISOLANT[[#Headers],[TYPE DE DOCUMENT DE REFERENCE]]))))))</f>
        <v>Avis technique</v>
      </c>
      <c r="H91" s="3" t="str">
        <f ca="1">IF('PR-tampon'!$E54="","",IF('PR-tampon'!$E54=0,"",IF(INDIRECT(NOM_FR&amp;ADDRESS('PR-tampon'!$E54,COLUMN(REFERENCEMENT_ISOLANT[[#Headers],[REF]])))=0,"",INDIRECT(NOM_FR&amp;ADDRESS('PR-tampon'!$E54,COLUMN(REFERENCEMENT_ISOLANT[[#Headers],[REF]]))))))</f>
        <v>20/18-411_V4-E1</v>
      </c>
      <c r="I91" s="73">
        <f ca="1">IF('PR-tampon'!$E54="","",IF('PR-tampon'!$E54=0,"",IF(INDIRECT(NOM_FR&amp;ADDRESS('PR-tampon'!$E54,COLUMN(REFERENCEMENT_ISOLANT[[#Headers],[AVIS LIMITE AU / VALIDITE]])))=0,"",INDIRECT(NOM_FR&amp;ADDRESS('PR-tampon'!$E54,COLUMN(REFERENCEMENT_ISOLANT[[#Headers],[AVIS LIMITE AU / VALIDITE]]))))))</f>
        <v>46568</v>
      </c>
      <c r="J91" s="3" t="str">
        <f ca="1">IF('PR-tampon'!$E54="","",IF('PR-tampon'!$E54=0,"",IF(INDIRECT(NOM_FR&amp;ADDRESS('PR-tampon'!$E54,COLUMN(REFERENCEMENT_ISOLANT[[#Headers],[TC/TNC
dans le domaine d''emploi visé]])))=0,"",INDIRECT(NOM_FR&amp;ADDRESS('PR-tampon'!$E54,COLUMN(REFERENCEMENT_ISOLANT[[#Headers],[TC/TNC
dans le domaine d''emploi visé]]))))))</f>
        <v>TNC
(N'est pas sur liste verte de la C2p à date de référencement / EVALUATION RECENTE)</v>
      </c>
      <c r="K91" s="102" t="str">
        <f ca="1">IF('PR-tampon'!$E54="","",IF('PR-tampon'!$E54=0,"",IF(INDIRECT(NOM_FR&amp;ADDRESS('PR-tampon'!$E54,COLUMN(REFERENCEMENT_ISOLANT[[#Headers],[SYNTHESE DES APPLICATIONS VISEES]])))=0,"",INDIRECT(NOM_FR&amp;ADDRESS('PR-tampon'!$E54,COLUMN(REFERENCEMENT_ISOLANT[[#Headers],[SYNTHESE DES APPLICATIONS VISEES]]))))))</f>
        <v xml:space="preserve"> - MUR EXTERIEUR : ISOLATION ENTRE MONTANTS DE MUR CONFORME AU NF DTU 31.2 AVEC PAREMENT EXTERIEUR VENTILE</v>
      </c>
      <c r="L91" s="75" t="str">
        <f ca="1">IF('PR-tampon'!$E54="","",IF('PR-tampon'!$E54=0,"",IF(INDIRECT(NOM_FR&amp;ADDRESS('PR-tampon'!$E54,COLUMN(REFERENCEMENT_ISOLANT[[#Headers],[CONCATENATION DES OBSERVATIONS]])))=0,"",INDIRECT(NOM_FR&amp;ADDRESS('PR-tampon'!$E54,COLUMN(REFERENCEMENT_ISOLANT[[#Headers],[CONCATENATION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91" s="3" t="str">
        <f ca="1">IF('PR-tampon'!$E54="","",IF('PR-tampon'!$E54=0,"",IF(INDIRECT(NOM_FR&amp;ADDRESS('PR-tampon'!$E54,COLUMN(REFERENCEMENT_ISOLANT[[#Headers],[Hygrométrie des locaux]])))=0,"",INDIRECT(NOM_FR&amp;ADDRESS('PR-tampon'!$E54,COLUMN(REFERENCEMENT_ISOLANT[[#Headers],[Hygrométrie des locaux]]))))))</f>
        <v>MOYENNE</v>
      </c>
      <c r="N91" s="3" t="str">
        <f ca="1">IF('PR-tampon'!$E54="","",IF('PR-tampon'!$E54=0,"",IF(INDIRECT(NOM_FR&amp;ADDRESS('PR-tampon'!$E54,COLUMN(REFERENCEMENT_ISOLANT[[#Headers],[classement locaux au sens 20.1 P3]])))=0,"",INDIRECT(NOM_FR&amp;ADDRESS('PR-tampon'!$E54,COLUMN(REFERENCEMENT_ISOLANT[[#Headers],[classement locaux au sens 20.1 P3]]))))))</f>
        <v>EB+ Locaux Privatifs</v>
      </c>
      <c r="O91" s="3" t="str">
        <f ca="1">IF('PR-tampon'!$E54="","",IF('PR-tampon'!$E54=0,"",IF(INDIRECT(NOM_FR&amp;ADDRESS('PR-tampon'!$E54,COLUMN(REFERENCEMENT_ISOLANT[[#Headers],[Climat max]])))=0,"",INDIRECT(NOM_FR&amp;ADDRESS('PR-tampon'!$E54,COLUMN(REFERENCEMENT_ISOLANT[[#Headers],[Climat max]]))))))</f>
        <v>MONTAGNE
(Altitude ≥ 900m &amp; En zone très froide)</v>
      </c>
      <c r="P91" s="3" t="str">
        <f ca="1">IF('PR-tampon'!$E54="","",IF('PR-tampon'!$E54=0,"",IF(INDIRECT(NOM_FR&amp;ADDRESS('PR-tampon'!$E54,COLUMN(REFERENCEMENT_ISOLANT[[#Headers],[Locaux climatisés ou raffraichis]])))=0,"",INDIRECT(NOM_FR&amp;ADDRESS('PR-tampon'!$E54,COLUMN(REFERENCEMENT_ISOLANT[[#Headers],[Locaux climatisés ou raffraichis]]))))))</f>
        <v>RAFRAICHIS</v>
      </c>
    </row>
    <row r="92" spans="1:16" ht="130.15" customHeight="1" x14ac:dyDescent="0.25">
      <c r="A92" s="3" t="s">
        <v>165</v>
      </c>
      <c r="B92" s="79">
        <f ca="1">IF('PR-tampon'!$E55="","",IF('PR-tampon'!$E55=0,"",IF(INDIRECT(NOM_FR&amp;ADDRESS('PR-tampon'!$E55,COLUMN(REFERENCEMENT_ISOLANT[[#Headers],[DATE REFERENCEMENT]])))=0,"",INDIRECT(NOM_FR&amp;ADDRESS('PR-tampon'!$E55,COLUMN(REFERENCEMENT_ISOLANT[[#Headers],[DATE REFERENCEMENT]]))))))</f>
        <v>45789</v>
      </c>
      <c r="C92" s="79" t="str">
        <f ca="1">IF('PR-tampon'!$E55="","",IF('PR-tampon'!$E55=0,"",IF(INDIRECT(NOM_FR&amp;ADDRESS('PR-tampon'!$E55,COLUMN(REFERENCEMENT_ISOLANT[[#Headers],[TYPE DE PROCEDE]])))=0,"",INDIRECT(NOM_FR&amp;ADDRESS('PR-tampon'!$E55,COLUMN(REFERENCEMENT_ISOLANT[[#Headers],[TYPE DE PROCEDE]]))))))</f>
        <v>Vrac</v>
      </c>
      <c r="D92" s="79" t="str">
        <f ca="1">IF('PR-tampon'!$E55="","",IF('PR-tampon'!$E55=0,"",IF(INDIRECT(NOM_FR&amp;ADDRESS('PR-tampon'!$E55,COLUMN(REFERENCEMENT_ISOLANT[[#Headers],[MATIERE]])))=0,"",INDIRECT(NOM_FR&amp;ADDRESS('PR-tampon'!$E55,COLUMN(REFERENCEMENT_ISOLANT[[#Headers],[MATIERE]]))))))</f>
        <v>ouate de cellulose</v>
      </c>
      <c r="E92" s="3" t="str">
        <f ca="1">IF('PR-tampon'!$E55="","",IF('PR-tampon'!$E55=0,"",IF(INDIRECT(NOM_FR&amp;ADDRESS('PR-tampon'!$E55,COLUMN(REFERENCEMENT_ISOLANT[[#Headers],[NOM COMMERCIAL DU PROCEDE]])))=0,"",INDIRECT(NOM_FR&amp;ADDRESS('PR-tampon'!$E55,COLUMN(REFERENCEMENT_ISOLANT[[#Headers],[NOM COMMERCIAL DU PROCEDE]]))))))</f>
        <v>SYBOIS MUR</v>
      </c>
      <c r="F92" s="3" t="str">
        <f ca="1">IF('PR-tampon'!$E55="","",IF('PR-tampon'!$E55=0,"",IF(INDIRECT(NOM_FR&amp;ADDRESS('PR-tampon'!$E55,COLUMN(REFERENCEMENT_ISOLANT[[#Headers],[FABRICANT / TITULAIRE / DISTRIBUTEUR]])))=0,"",INDIRECT(NOM_FR&amp;ADDRESS('PR-tampon'!$E55,COLUMN(REFERENCEMENT_ISOLANT[[#Headers],[FABRICANT / TITULAIRE / DISTRIBUTEUR]]))))))</f>
        <v>SYbois SARL</v>
      </c>
      <c r="G92" s="3" t="str">
        <f ca="1">IF('PR-tampon'!$E55="","",IF('PR-tampon'!$E55=0,"",IF(INDIRECT(NOM_FR&amp;ADDRESS('PR-tampon'!$E55,COLUMN(REFERENCEMENT_ISOLANT[[#Headers],[TYPE DE DOCUMENT DE REFERENCE]])))=0,"",INDIRECT(NOM_FR&amp;ADDRESS('PR-tampon'!$E55,COLUMN(REFERENCEMENT_ISOLANT[[#Headers],[TYPE DE DOCUMENT DE REFERENCE]]))))))</f>
        <v>Avis technique</v>
      </c>
      <c r="H92" s="3" t="str">
        <f ca="1">IF('PR-tampon'!$E55="","",IF('PR-tampon'!$E55=0,"",IF(INDIRECT(NOM_FR&amp;ADDRESS('PR-tampon'!$E55,COLUMN(REFERENCEMENT_ISOLANT[[#Headers],[REF]])))=0,"",INDIRECT(NOM_FR&amp;ADDRESS('PR-tampon'!$E55,COLUMN(REFERENCEMENT_ISOLANT[[#Headers],[REF]]))))))</f>
        <v>20/15-343_V3</v>
      </c>
      <c r="I92" s="73">
        <f ca="1">IF('PR-tampon'!$E55="","",IF('PR-tampon'!$E55=0,"",IF(INDIRECT(NOM_FR&amp;ADDRESS('PR-tampon'!$E55,COLUMN(REFERENCEMENT_ISOLANT[[#Headers],[AVIS LIMITE AU / VALIDITE]])))=0,"",INDIRECT(NOM_FR&amp;ADDRESS('PR-tampon'!$E55,COLUMN(REFERENCEMENT_ISOLANT[[#Headers],[AVIS LIMITE AU / VALIDITE]]))))))</f>
        <v>47238</v>
      </c>
      <c r="J92" s="3" t="str">
        <f ca="1">IF('PR-tampon'!$E55="","",IF('PR-tampon'!$E55=0,"",IF(INDIRECT(NOM_FR&amp;ADDRESS('PR-tampon'!$E55,COLUMN(REFERENCEMENT_ISOLANT[[#Headers],[TC/TNC
dans le domaine d''emploi visé]])))=0,"",INDIRECT(NOM_FR&amp;ADDRESS('PR-tampon'!$E55,COLUMN(REFERENCEMENT_ISOLANT[[#Headers],[TC/TNC
dans le domaine d''emploi visé]]))))))</f>
        <v>TNC
(N'est pas sur liste verte de la C2p à date de référencement / EVALUATION RECENTE)</v>
      </c>
      <c r="K92" s="102" t="str">
        <f ca="1">IF('PR-tampon'!$E55="","",IF('PR-tampon'!$E55=0,"",IF(INDIRECT(NOM_FR&amp;ADDRESS('PR-tampon'!$E55,COLUMN(REFERENCEMENT_ISOLANT[[#Headers],[SYNTHESE DES APPLICATIONS VISEES]])))=0,"",INDIRECT(NOM_FR&amp;ADDRESS('PR-tampon'!$E55,COLUMN(REFERENCEMENT_ISOLANT[[#Headers],[SYNTHESE DES APPLICATIONS VISEES]]))))))</f>
        <v xml:space="preserve"> - MUR EXTERIEUR : ISOLATION ENTRE MONTANTS DE MUR CONFORME AU NF DTU 31.2 AVEC PAREMENT EXTERIEUR VENTILE</v>
      </c>
      <c r="L92" s="75" t="str">
        <f ca="1">IF('PR-tampon'!$E55="","",IF('PR-tampon'!$E55=0,"",IF(INDIRECT(NOM_FR&amp;ADDRESS('PR-tampon'!$E55,COLUMN(REFERENCEMENT_ISOLANT[[#Headers],[CONCATENATION DES OBSERVATIONS]])))=0,"",INDIRECT(NOM_FR&amp;ADDRESS('PR-tampon'!$E55,COLUMN(REFERENCEMENT_ISOLANT[[#Headers],[CONCATENATION DES OBSERVATIONS]]))))))</f>
        <v xml:space="preserve">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92" s="3" t="str">
        <f ca="1">IF('PR-tampon'!$E55="","",IF('PR-tampon'!$E55=0,"",IF(INDIRECT(NOM_FR&amp;ADDRESS('PR-tampon'!$E55,COLUMN(REFERENCEMENT_ISOLANT[[#Headers],[Hygrométrie des locaux]])))=0,"",INDIRECT(NOM_FR&amp;ADDRESS('PR-tampon'!$E55,COLUMN(REFERENCEMENT_ISOLANT[[#Headers],[Hygrométrie des locaux]]))))))</f>
        <v>MOYENNE</v>
      </c>
      <c r="N92" s="3" t="str">
        <f ca="1">IF('PR-tampon'!$E55="","",IF('PR-tampon'!$E55=0,"",IF(INDIRECT(NOM_FR&amp;ADDRESS('PR-tampon'!$E55,COLUMN(REFERENCEMENT_ISOLANT[[#Headers],[classement locaux au sens 20.1 P3]])))=0,"",INDIRECT(NOM_FR&amp;ADDRESS('PR-tampon'!$E55,COLUMN(REFERENCEMENT_ISOLANT[[#Headers],[classement locaux au sens 20.1 P3]]))))))</f>
        <v>EB+ Locaux Privatifs</v>
      </c>
      <c r="O92" s="3" t="str">
        <f ca="1">IF('PR-tampon'!$E55="","",IF('PR-tampon'!$E55=0,"",IF(INDIRECT(NOM_FR&amp;ADDRESS('PR-tampon'!$E55,COLUMN(REFERENCEMENT_ISOLANT[[#Headers],[Climat max]])))=0,"",INDIRECT(NOM_FR&amp;ADDRESS('PR-tampon'!$E55,COLUMN(REFERENCEMENT_ISOLANT[[#Headers],[Climat max]]))))))</f>
        <v>PLAINE (Altitude ≤ 900m)
Hors zone très froide</v>
      </c>
      <c r="P92" s="3" t="str">
        <f ca="1">IF('PR-tampon'!$E55="","",IF('PR-tampon'!$E55=0,"",IF(INDIRECT(NOM_FR&amp;ADDRESS('PR-tampon'!$E55,COLUMN(REFERENCEMENT_ISOLANT[[#Headers],[Locaux climatisés ou raffraichis]])))=0,"",INDIRECT(NOM_FR&amp;ADDRESS('PR-tampon'!$E55,COLUMN(REFERENCEMENT_ISOLANT[[#Headers],[Locaux climatisés ou raffraichis]]))))))</f>
        <v>RAFRAICHIS</v>
      </c>
    </row>
    <row r="93" spans="1:16" ht="130.15" customHeight="1" x14ac:dyDescent="0.25">
      <c r="A93" s="3" t="s">
        <v>165</v>
      </c>
      <c r="B93" s="79">
        <f ca="1">IF('PR-tampon'!$E56="","",IF('PR-tampon'!$E56=0,"",IF(INDIRECT(NOM_FR&amp;ADDRESS('PR-tampon'!$E56,COLUMN(REFERENCEMENT_ISOLANT[[#Headers],[DATE REFERENCEMENT]])))=0,"",INDIRECT(NOM_FR&amp;ADDRESS('PR-tampon'!$E56,COLUMN(REFERENCEMENT_ISOLANT[[#Headers],[DATE REFERENCEMENT]]))))))</f>
        <v>45469</v>
      </c>
      <c r="C93" s="79" t="str">
        <f ca="1">IF('PR-tampon'!$E56="","",IF('PR-tampon'!$E56=0,"",IF(INDIRECT(NOM_FR&amp;ADDRESS('PR-tampon'!$E56,COLUMN(REFERENCEMENT_ISOLANT[[#Headers],[TYPE DE PROCEDE]])))=0,"",INDIRECT(NOM_FR&amp;ADDRESS('PR-tampon'!$E56,COLUMN(REFERENCEMENT_ISOLANT[[#Headers],[TYPE DE PROCEDE]]))))))</f>
        <v>Vrac</v>
      </c>
      <c r="D93" s="79" t="str">
        <f ca="1">IF('PR-tampon'!$E56="","",IF('PR-tampon'!$E56=0,"",IF(INDIRECT(NOM_FR&amp;ADDRESS('PR-tampon'!$E56,COLUMN(REFERENCEMENT_ISOLANT[[#Headers],[MATIERE]])))=0,"",INDIRECT(NOM_FR&amp;ADDRESS('PR-tampon'!$E56,COLUMN(REFERENCEMENT_ISOLANT[[#Headers],[MATIERE]]))))))</f>
        <v>Paille hâchée</v>
      </c>
      <c r="E93" s="3" t="str">
        <f ca="1">IF('PR-tampon'!$E56="","",IF('PR-tampon'!$E56=0,"",IF(INDIRECT(NOM_FR&amp;ADDRESS('PR-tampon'!$E56,COLUMN(REFERENCEMENT_ISOLANT[[#Headers],[NOM COMMERCIAL DU PROCEDE]])))=0,"",INDIRECT(NOM_FR&amp;ADDRESS('PR-tampon'!$E56,COLUMN(REFERENCEMENT_ISOLANT[[#Headers],[NOM COMMERCIAL DU PROCEDE]]))))))</f>
        <v xml:space="preserve">Isolant thermique de parois verticales à base de Paille Hachée ielo </v>
      </c>
      <c r="F93" s="3" t="str">
        <f ca="1">IF('PR-tampon'!$E56="","",IF('PR-tampon'!$E56=0,"",IF(INDIRECT(NOM_FR&amp;ADDRESS('PR-tampon'!$E56,COLUMN(REFERENCEMENT_ISOLANT[[#Headers],[FABRICANT / TITULAIRE / DISTRIBUTEUR]])))=0,"",INDIRECT(NOM_FR&amp;ADDRESS('PR-tampon'!$E56,COLUMN(REFERENCEMENT_ISOLANT[[#Headers],[FABRICANT / TITULAIRE / DISTRIBUTEUR]]))))))</f>
        <v>SCIC SA IELO</v>
      </c>
      <c r="G93" s="3" t="str">
        <f ca="1">IF('PR-tampon'!$E56="","",IF('PR-tampon'!$E56=0,"",IF(INDIRECT(NOM_FR&amp;ADDRESS('PR-tampon'!$E56,COLUMN(REFERENCEMENT_ISOLANT[[#Headers],[TYPE DE DOCUMENT DE REFERENCE]])))=0,"",INDIRECT(NOM_FR&amp;ADDRESS('PR-tampon'!$E56,COLUMN(REFERENCEMENT_ISOLANT[[#Headers],[TYPE DE DOCUMENT DE REFERENCE]]))))))</f>
        <v>Appréciation Technique d'Expérimentation (ATEx cas a)</v>
      </c>
      <c r="H93" s="3" t="str">
        <f ca="1">IF('PR-tampon'!$E56="","",IF('PR-tampon'!$E56=0,"",IF(INDIRECT(NOM_FR&amp;ADDRESS('PR-tampon'!$E56,COLUMN(REFERENCEMENT_ISOLANT[[#Headers],[REF]])))=0,"",INDIRECT(NOM_FR&amp;ADDRESS('PR-tampon'!$E56,COLUMN(REFERENCEMENT_ISOLANT[[#Headers],[REF]]))))))</f>
        <v>3219_v2</v>
      </c>
      <c r="I93" s="73">
        <f ca="1">IF('PR-tampon'!$E56="","",IF('PR-tampon'!$E56=0,"",IF(INDIRECT(NOM_FR&amp;ADDRESS('PR-tampon'!$E56,COLUMN(REFERENCEMENT_ISOLANT[[#Headers],[AVIS LIMITE AU / VALIDITE]])))=0,"",INDIRECT(NOM_FR&amp;ADDRESS('PR-tampon'!$E56,COLUMN(REFERENCEMENT_ISOLANT[[#Headers],[AVIS LIMITE AU / VALIDITE]]))))))</f>
        <v>46370</v>
      </c>
      <c r="J93" s="3" t="str">
        <f ca="1">IF('PR-tampon'!$E56="","",IF('PR-tampon'!$E56=0,"",IF(INDIRECT(NOM_FR&amp;ADDRESS('PR-tampon'!$E56,COLUMN(REFERENCEMENT_ISOLANT[[#Headers],[TC/TNC
dans le domaine d''emploi visé]])))=0,"",INDIRECT(NOM_FR&amp;ADDRESS('PR-tampon'!$E56,COLUMN(REFERENCEMENT_ISOLANT[[#Headers],[TC/TNC
dans le domaine d''emploi visé]]))))))</f>
        <v>TC</v>
      </c>
      <c r="K93" s="102" t="str">
        <f ca="1">IF('PR-tampon'!$E56="","",IF('PR-tampon'!$E56=0,"",IF(INDIRECT(NOM_FR&amp;ADDRESS('PR-tampon'!$E56,COLUMN(REFERENCEMENT_ISOLANT[[#Headers],[SYNTHESE DES APPLICATIONS VISEES]])))=0,"",INDIRECT(NOM_FR&amp;ADDRESS('PR-tampon'!$E56,COLUMN(REFERENCEMENT_ISOLANT[[#Headers],[SYNTHESE DES APPLICATIONS VISEES]]))))))</f>
        <v xml:space="preserve"> - MUR EXTERIEUR : ISOLATION ENTRE MONTANTS DE MUR CONFORME AU NF DTU 31.2 AVEC PAREMENT EXTERIEUR VENTILE
 - FACADE :  ISOLATION ENTRE MONTANTS DE FACADE CONFORME AU NF DTU 31.4 AVEC PAREMENT EXTERIEUR VENTILE</v>
      </c>
      <c r="L93" s="75" t="str">
        <f ca="1">IF('PR-tampon'!$E56="","",IF('PR-tampon'!$E56=0,"",IF(INDIRECT(NOM_FR&amp;ADDRESS('PR-tampon'!$E56,COLUMN(REFERENCEMENT_ISOLANT[[#Headers],[CONCATENATION DES OBSERVATIONS]])))=0,"",INDIRECT(NOM_FR&amp;ADDRESS('PR-tampon'!$E56,COLUMN(REFERENCEMENT_ISOLANT[[#Headers],[CONCATENATION DES OBSERVATIONS]]))))))</f>
        <v>Les bâtiments agroalimentaires, de process industriel, frigorifiques, à ambiances corrosives ne sont pas visés.</v>
      </c>
      <c r="M93" s="3" t="str">
        <f ca="1">IF('PR-tampon'!$E56="","",IF('PR-tampon'!$E56=0,"",IF(INDIRECT(NOM_FR&amp;ADDRESS('PR-tampon'!$E56,COLUMN(REFERENCEMENT_ISOLANT[[#Headers],[Hygrométrie des locaux]])))=0,"",INDIRECT(NOM_FR&amp;ADDRESS('PR-tampon'!$E56,COLUMN(REFERENCEMENT_ISOLANT[[#Headers],[Hygrométrie des locaux]]))))))</f>
        <v>MOYENNE</v>
      </c>
      <c r="N93" s="3" t="str">
        <f ca="1">IF('PR-tampon'!$E56="","",IF('PR-tampon'!$E56=0,"",IF(INDIRECT(NOM_FR&amp;ADDRESS('PR-tampon'!$E56,COLUMN(REFERENCEMENT_ISOLANT[[#Headers],[classement locaux au sens 20.1 P3]])))=0,"",INDIRECT(NOM_FR&amp;ADDRESS('PR-tampon'!$E56,COLUMN(REFERENCEMENT_ISOLANT[[#Headers],[classement locaux au sens 20.1 P3]]))))))</f>
        <v>EB+ Locaux Privatifs</v>
      </c>
      <c r="O93" s="3" t="str">
        <f ca="1">IF('PR-tampon'!$E56="","",IF('PR-tampon'!$E56=0,"",IF(INDIRECT(NOM_FR&amp;ADDRESS('PR-tampon'!$E56,COLUMN(REFERENCEMENT_ISOLANT[[#Headers],[Climat max]])))=0,"",INDIRECT(NOM_FR&amp;ADDRESS('PR-tampon'!$E56,COLUMN(REFERENCEMENT_ISOLANT[[#Headers],[Climat max]]))))))</f>
        <v>MONTAGNE
(Altitude ≥ 900m &amp; En zone très froide)</v>
      </c>
      <c r="P93" s="3" t="str">
        <f ca="1">IF('PR-tampon'!$E56="","",IF('PR-tampon'!$E56=0,"",IF(INDIRECT(NOM_FR&amp;ADDRESS('PR-tampon'!$E56,COLUMN(REFERENCEMENT_ISOLANT[[#Headers],[Locaux climatisés ou raffraichis]])))=0,"",INDIRECT(NOM_FR&amp;ADDRESS('PR-tampon'!$E56,COLUMN(REFERENCEMENT_ISOLANT[[#Headers],[Locaux climatisés ou raffraichis]]))))))</f>
        <v>RAFRAICHIS</v>
      </c>
    </row>
    <row r="94" spans="1:16" ht="130.15" customHeight="1" x14ac:dyDescent="0.25">
      <c r="A94" s="3" t="s">
        <v>165</v>
      </c>
      <c r="B94" s="79">
        <f ca="1">IF('PR-tampon'!$E57="","",IF('PR-tampon'!$E57=0,"",IF(INDIRECT(NOM_FR&amp;ADDRESS('PR-tampon'!$E57,COLUMN(REFERENCEMENT_ISOLANT[[#Headers],[DATE REFERENCEMENT]])))=0,"",INDIRECT(NOM_FR&amp;ADDRESS('PR-tampon'!$E57,COLUMN(REFERENCEMENT_ISOLANT[[#Headers],[DATE REFERENCEMENT]]))))))</f>
        <v>45442</v>
      </c>
      <c r="C94" s="79" t="str">
        <f ca="1">IF('PR-tampon'!$E57="","",IF('PR-tampon'!$E57=0,"",IF(INDIRECT(NOM_FR&amp;ADDRESS('PR-tampon'!$E57,COLUMN(REFERENCEMENT_ISOLANT[[#Headers],[TYPE DE PROCEDE]])))=0,"",INDIRECT(NOM_FR&amp;ADDRESS('PR-tampon'!$E57,COLUMN(REFERENCEMENT_ISOLANT[[#Headers],[TYPE DE PROCEDE]]))))))</f>
        <v>Vrac</v>
      </c>
      <c r="D94" s="79" t="str">
        <f ca="1">IF('PR-tampon'!$E57="","",IF('PR-tampon'!$E57=0,"",IF(INDIRECT(NOM_FR&amp;ADDRESS('PR-tampon'!$E57,COLUMN(REFERENCEMENT_ISOLANT[[#Headers],[MATIERE]])))=0,"",INDIRECT(NOM_FR&amp;ADDRESS('PR-tampon'!$E57,COLUMN(REFERENCEMENT_ISOLANT[[#Headers],[MATIERE]]))))))</f>
        <v>fibres de cellulose de papier journal recyclé</v>
      </c>
      <c r="E94" s="3" t="str">
        <f ca="1">IF('PR-tampon'!$E57="","",IF('PR-tampon'!$E57=0,"",IF(INDIRECT(NOM_FR&amp;ADDRESS('PR-tampon'!$E57,COLUMN(REFERENCEMENT_ISOLANT[[#Headers],[NOM COMMERCIAL DU PROCEDE]])))=0,"",INDIRECT(NOM_FR&amp;ADDRESS('PR-tampon'!$E57,COLUMN(REFERENCEMENT_ISOLANT[[#Headers],[NOM COMMERCIAL DU PROCEDE]]))))))</f>
        <v>CELLAOUATE en rampants de toitures</v>
      </c>
      <c r="F94" s="3" t="str">
        <f ca="1">IF('PR-tampon'!$E57="","",IF('PR-tampon'!$E57=0,"",IF(INDIRECT(NOM_FR&amp;ADDRESS('PR-tampon'!$E57,COLUMN(REFERENCEMENT_ISOLANT[[#Headers],[FABRICANT / TITULAIRE / DISTRIBUTEUR]])))=0,"",INDIRECT(NOM_FR&amp;ADDRESS('PR-tampon'!$E57,COLUMN(REFERENCEMENT_ISOLANT[[#Headers],[FABRICANT / TITULAIRE / DISTRIBUTEUR]]))))))</f>
        <v>CELLAOUATE SAS</v>
      </c>
      <c r="G94" s="3" t="str">
        <f ca="1">IF('PR-tampon'!$E57="","",IF('PR-tampon'!$E57=0,"",IF(INDIRECT(NOM_FR&amp;ADDRESS('PR-tampon'!$E57,COLUMN(REFERENCEMENT_ISOLANT[[#Headers],[TYPE DE DOCUMENT DE REFERENCE]])))=0,"",INDIRECT(NOM_FR&amp;ADDRESS('PR-tampon'!$E57,COLUMN(REFERENCEMENT_ISOLANT[[#Headers],[TYPE DE DOCUMENT DE REFERENCE]]))))))</f>
        <v>Document d'Application Technique (DTA)</v>
      </c>
      <c r="H94" s="3" t="str">
        <f ca="1">IF('PR-tampon'!$E57="","",IF('PR-tampon'!$E57=0,"",IF(INDIRECT(NOM_FR&amp;ADDRESS('PR-tampon'!$E57,COLUMN(REFERENCEMENT_ISOLANT[[#Headers],[REF]])))=0,"",INDIRECT(NOM_FR&amp;ADDRESS('PR-tampon'!$E57,COLUMN(REFERENCEMENT_ISOLANT[[#Headers],[REF]]))))))</f>
        <v>20/23-520_V1</v>
      </c>
      <c r="I94" s="73">
        <f ca="1">IF('PR-tampon'!$E57="","",IF('PR-tampon'!$E57=0,"",IF(INDIRECT(NOM_FR&amp;ADDRESS('PR-tampon'!$E57,COLUMN(REFERENCEMENT_ISOLANT[[#Headers],[AVIS LIMITE AU / VALIDITE]])))=0,"",INDIRECT(NOM_FR&amp;ADDRESS('PR-tampon'!$E57,COLUMN(REFERENCEMENT_ISOLANT[[#Headers],[AVIS LIMITE AU / VALIDITE]]))))))</f>
        <v>46203</v>
      </c>
      <c r="J94" s="3" t="str">
        <f ca="1">IF('PR-tampon'!$E57="","",IF('PR-tampon'!$E57=0,"",IF(INDIRECT(NOM_FR&amp;ADDRESS('PR-tampon'!$E57,COLUMN(REFERENCEMENT_ISOLANT[[#Headers],[TC/TNC
dans le domaine d''emploi visé]])))=0,"",INDIRECT(NOM_FR&amp;ADDRESS('PR-tampon'!$E57,COLUMN(REFERENCEMENT_ISOLANT[[#Headers],[TC/TNC
dans le domaine d''emploi visé]]))))))</f>
        <v>TC</v>
      </c>
      <c r="K94" s="102" t="str">
        <f ca="1">IF('PR-tampon'!$E57="","",IF('PR-tampon'!$E57=0,"",IF(INDIRECT(NOM_FR&amp;ADDRESS('PR-tampon'!$E57,COLUMN(REFERENCEMENT_ISOLANT[[#Headers],[SYNTHESE DES APPLICATIONS VISEES]])))=0,"",INDIRECT(NOM_FR&amp;ADDRESS('PR-tampon'!$E57,COLUMN(REFERENCEMENT_ISOLANT[[#Headers],[SYNTHESE DES APPLICATIONS VISEES]]))))))</f>
        <v xml:space="preserve"> - TOITURE VENTILEE : ISOLATION DE TOITURE EN RAMPANT (CHARPENTES DU DTU 31.1 ou DTU 31.2 ou DTU 31.3)</v>
      </c>
      <c r="L94" s="75" t="str">
        <f ca="1">IF('PR-tampon'!$E57="","",IF('PR-tampon'!$E57=0,"",IF(INDIRECT(NOM_FR&amp;ADDRESS('PR-tampon'!$E57,COLUMN(REFERENCEMENT_ISOLANT[[#Headers],[CONCATENATION DES OBSERVATIONS]])))=0,"",INDIRECT(NOM_FR&amp;ADDRESS('PR-tampon'!$E57,COLUMN(REFERENCEMENT_ISOLANT[[#Headers],[CONCATENATION DES OBSERVATIONS]]))))))</f>
        <v xml:space="preserve"> - Les bâtiments de process industriel, agricole, agroalimentaire, frigorifique, à ambiance corrosive et à ossatures porteuses métalliques sont exclus.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M94" s="3" t="str">
        <f ca="1">IF('PR-tampon'!$E57="","",IF('PR-tampon'!$E57=0,"",IF(INDIRECT(NOM_FR&amp;ADDRESS('PR-tampon'!$E57,COLUMN(REFERENCEMENT_ISOLANT[[#Headers],[Hygrométrie des locaux]])))=0,"",INDIRECT(NOM_FR&amp;ADDRESS('PR-tampon'!$E57,COLUMN(REFERENCEMENT_ISOLANT[[#Headers],[Hygrométrie des locaux]]))))))</f>
        <v>MOYENNE</v>
      </c>
      <c r="N94" s="3" t="str">
        <f ca="1">IF('PR-tampon'!$E57="","",IF('PR-tampon'!$E57=0,"",IF(INDIRECT(NOM_FR&amp;ADDRESS('PR-tampon'!$E57,COLUMN(REFERENCEMENT_ISOLANT[[#Headers],[classement locaux au sens 20.1 P3]])))=0,"",INDIRECT(NOM_FR&amp;ADDRESS('PR-tampon'!$E57,COLUMN(REFERENCEMENT_ISOLANT[[#Headers],[classement locaux au sens 20.1 P3]]))))))</f>
        <v>EB+ Locaux Privatifs</v>
      </c>
      <c r="O94" s="3" t="str">
        <f ca="1">IF('PR-tampon'!$E57="","",IF('PR-tampon'!$E57=0,"",IF(INDIRECT(NOM_FR&amp;ADDRESS('PR-tampon'!$E57,COLUMN(REFERENCEMENT_ISOLANT[[#Headers],[Climat max]])))=0,"",INDIRECT(NOM_FR&amp;ADDRESS('PR-tampon'!$E57,COLUMN(REFERENCEMENT_ISOLANT[[#Headers],[Climat max]]))))))</f>
        <v>MONTAGNE
(Altitude ≥ 900m &amp; En zone très froide)</v>
      </c>
      <c r="P94" s="3" t="str">
        <f ca="1">IF('PR-tampon'!$E57="","",IF('PR-tampon'!$E57=0,"",IF(INDIRECT(NOM_FR&amp;ADDRESS('PR-tampon'!$E57,COLUMN(REFERENCEMENT_ISOLANT[[#Headers],[Locaux climatisés ou raffraichis]])))=0,"",INDIRECT(NOM_FR&amp;ADDRESS('PR-tampon'!$E57,COLUMN(REFERENCEMENT_ISOLANT[[#Headers],[Locaux climatisés ou raffraichis]]))))))</f>
        <v>RAFRAICHIS</v>
      </c>
    </row>
    <row r="95" spans="1:16" ht="130.15" customHeight="1" x14ac:dyDescent="0.25">
      <c r="A95" s="3" t="s">
        <v>165</v>
      </c>
      <c r="B95" s="79">
        <f ca="1">IF('PR-tampon'!$E58="","",IF('PR-tampon'!$E58=0,"",IF(INDIRECT(NOM_FR&amp;ADDRESS('PR-tampon'!$E58,COLUMN(REFERENCEMENT_ISOLANT[[#Headers],[DATE REFERENCEMENT]])))=0,"",INDIRECT(NOM_FR&amp;ADDRESS('PR-tampon'!$E58,COLUMN(REFERENCEMENT_ISOLANT[[#Headers],[DATE REFERENCEMENT]]))))))</f>
        <v>45442</v>
      </c>
      <c r="C95" s="79" t="str">
        <f ca="1">IF('PR-tampon'!$E58="","",IF('PR-tampon'!$E58=0,"",IF(INDIRECT(NOM_FR&amp;ADDRESS('PR-tampon'!$E58,COLUMN(REFERENCEMENT_ISOLANT[[#Headers],[TYPE DE PROCEDE]])))=0,"",INDIRECT(NOM_FR&amp;ADDRESS('PR-tampon'!$E58,COLUMN(REFERENCEMENT_ISOLANT[[#Headers],[TYPE DE PROCEDE]]))))))</f>
        <v>Vrac</v>
      </c>
      <c r="D95" s="79" t="str">
        <f ca="1">IF('PR-tampon'!$E58="","",IF('PR-tampon'!$E58=0,"",IF(INDIRECT(NOM_FR&amp;ADDRESS('PR-tampon'!$E58,COLUMN(REFERENCEMENT_ISOLANT[[#Headers],[MATIERE]])))=0,"",INDIRECT(NOM_FR&amp;ADDRESS('PR-tampon'!$E58,COLUMN(REFERENCEMENT_ISOLANT[[#Headers],[MATIERE]]))))))</f>
        <v>fibres de textiles issus de recyclage</v>
      </c>
      <c r="E95" s="3" t="str">
        <f ca="1">IF('PR-tampon'!$E58="","",IF('PR-tampon'!$E58=0,"",IF(INDIRECT(NOM_FR&amp;ADDRESS('PR-tampon'!$E58,COLUMN(REFERENCEMENT_ISOLANT[[#Headers],[NOM COMMERCIAL DU PROCEDE]])))=0,"",INDIRECT(NOM_FR&amp;ADDRESS('PR-tampon'!$E58,COLUMN(REFERENCEMENT_ISOLANT[[#Headers],[NOM COMMERCIAL DU PROCEDE]]))))))</f>
        <v>DAGOVRAC</v>
      </c>
      <c r="F95" s="3" t="str">
        <f ca="1">IF('PR-tampon'!$E58="","",IF('PR-tampon'!$E58=0,"",IF(INDIRECT(NOM_FR&amp;ADDRESS('PR-tampon'!$E58,COLUMN(REFERENCEMENT_ISOLANT[[#Headers],[FABRICANT / TITULAIRE / DISTRIBUTEUR]])))=0,"",INDIRECT(NOM_FR&amp;ADDRESS('PR-tampon'!$E58,COLUMN(REFERENCEMENT_ISOLANT[[#Headers],[FABRICANT / TITULAIRE / DISTRIBUTEUR]]))))))</f>
        <v>DAGOBAIRE</v>
      </c>
      <c r="G95" s="3" t="str">
        <f ca="1">IF('PR-tampon'!$E58="","",IF('PR-tampon'!$E58=0,"",IF(INDIRECT(NOM_FR&amp;ADDRESS('PR-tampon'!$E58,COLUMN(REFERENCEMENT_ISOLANT[[#Headers],[TYPE DE DOCUMENT DE REFERENCE]])))=0,"",INDIRECT(NOM_FR&amp;ADDRESS('PR-tampon'!$E58,COLUMN(REFERENCEMENT_ISOLANT[[#Headers],[TYPE DE DOCUMENT DE REFERENCE]]))))))</f>
        <v>Appréciation Technique d'Expérimentation (ATEx cas a)</v>
      </c>
      <c r="H95" s="3" t="str">
        <f ca="1">IF('PR-tampon'!$E58="","",IF('PR-tampon'!$E58=0,"",IF(INDIRECT(NOM_FR&amp;ADDRESS('PR-tampon'!$E58,COLUMN(REFERENCEMENT_ISOLANT[[#Headers],[REF]])))=0,"",INDIRECT(NOM_FR&amp;ADDRESS('PR-tampon'!$E58,COLUMN(REFERENCEMENT_ISOLANT[[#Headers],[REF]]))))))</f>
        <v>3058_v1</v>
      </c>
      <c r="I95" s="73">
        <f ca="1">IF('PR-tampon'!$E58="","",IF('PR-tampon'!$E58=0,"",IF(INDIRECT(NOM_FR&amp;ADDRESS('PR-tampon'!$E58,COLUMN(REFERENCEMENT_ISOLANT[[#Headers],[AVIS LIMITE AU / VALIDITE]])))=0,"",INDIRECT(NOM_FR&amp;ADDRESS('PR-tampon'!$E58,COLUMN(REFERENCEMENT_ISOLANT[[#Headers],[AVIS LIMITE AU / VALIDITE]]))))))</f>
        <v>46444</v>
      </c>
      <c r="J95" s="3" t="str">
        <f ca="1">IF('PR-tampon'!$E58="","",IF('PR-tampon'!$E58=0,"",IF(INDIRECT(NOM_FR&amp;ADDRESS('PR-tampon'!$E58,COLUMN(REFERENCEMENT_ISOLANT[[#Headers],[TC/TNC
dans le domaine d''emploi visé]])))=0,"",INDIRECT(NOM_FR&amp;ADDRESS('PR-tampon'!$E58,COLUMN(REFERENCEMENT_ISOLANT[[#Headers],[TC/TNC
dans le domaine d''emploi visé]]))))))</f>
        <v>TC</v>
      </c>
      <c r="K95" s="102" t="str">
        <f ca="1">IF('PR-tampon'!$E58="","",IF('PR-tampon'!$E58=0,"",IF(INDIRECT(NOM_FR&amp;ADDRESS('PR-tampon'!$E58,COLUMN(REFERENCEMENT_ISOLANT[[#Headers],[SYNTHESE DES APPLICATIONS VISEES]])))=0,"",INDIRECT(NOM_FR&amp;ADDRESS('PR-tampon'!$E58,COLUMN(REFERENCEMENT_ISOLANT[[#Headers],[SYNTHESE DES APPLICATIONS VISEES]]))))))</f>
        <v xml:space="preserve"> - COMBLES PERDUS : ISOLATION DE PLANCHER DE COMBLES PERDUS</v>
      </c>
      <c r="L95" s="75" t="str">
        <f ca="1">IF('PR-tampon'!$E58="","",IF('PR-tampon'!$E58=0,"",IF(INDIRECT(NOM_FR&amp;ADDRESS('PR-tampon'!$E58,COLUMN(REFERENCEMENT_ISOLANT[[#Headers],[CONCATENATION DES OBSERVATIONS]])))=0,"",INDIRECT(NOM_FR&amp;ADDRESS('PR-tampon'!$E58,COLUMN(REFERENCEMENT_ISOLANT[[#Headers],[CONCATENATION DES OBSERVATIONS]]))))))</f>
        <v/>
      </c>
      <c r="M95" s="3" t="str">
        <f ca="1">IF('PR-tampon'!$E58="","",IF('PR-tampon'!$E58=0,"",IF(INDIRECT(NOM_FR&amp;ADDRESS('PR-tampon'!$E58,COLUMN(REFERENCEMENT_ISOLANT[[#Headers],[Hygrométrie des locaux]])))=0,"",INDIRECT(NOM_FR&amp;ADDRESS('PR-tampon'!$E58,COLUMN(REFERENCEMENT_ISOLANT[[#Headers],[Hygrométrie des locaux]]))))))</f>
        <v>MOYENNE</v>
      </c>
      <c r="N95" s="3" t="str">
        <f ca="1">IF('PR-tampon'!$E58="","",IF('PR-tampon'!$E58=0,"",IF(INDIRECT(NOM_FR&amp;ADDRESS('PR-tampon'!$E58,COLUMN(REFERENCEMENT_ISOLANT[[#Headers],[classement locaux au sens 20.1 P3]])))=0,"",INDIRECT(NOM_FR&amp;ADDRESS('PR-tampon'!$E58,COLUMN(REFERENCEMENT_ISOLANT[[#Headers],[classement locaux au sens 20.1 P3]]))))))</f>
        <v>EB+ Locaux Privatifs</v>
      </c>
      <c r="O95" s="3" t="str">
        <f ca="1">IF('PR-tampon'!$E58="","",IF('PR-tampon'!$E58=0,"",IF(INDIRECT(NOM_FR&amp;ADDRESS('PR-tampon'!$E58,COLUMN(REFERENCEMENT_ISOLANT[[#Headers],[Climat max]])))=0,"",INDIRECT(NOM_FR&amp;ADDRESS('PR-tampon'!$E58,COLUMN(REFERENCEMENT_ISOLANT[[#Headers],[Climat max]]))))))</f>
        <v>MONTAGNE
(Altitude ≥ 900m &amp; En zone très froide)</v>
      </c>
      <c r="P95" s="3" t="str">
        <f ca="1">IF('PR-tampon'!$E58="","",IF('PR-tampon'!$E58=0,"",IF(INDIRECT(NOM_FR&amp;ADDRESS('PR-tampon'!$E58,COLUMN(REFERENCEMENT_ISOLANT[[#Headers],[Locaux climatisés ou raffraichis]])))=0,"",INDIRECT(NOM_FR&amp;ADDRESS('PR-tampon'!$E58,COLUMN(REFERENCEMENT_ISOLANT[[#Headers],[Locaux climatisés ou raffraichis]]))))))</f>
        <v>RAFRAICHIS</v>
      </c>
    </row>
    <row r="96" spans="1:16" ht="130.15" customHeight="1" x14ac:dyDescent="0.25">
      <c r="A96" s="3" t="s">
        <v>165</v>
      </c>
      <c r="B96" s="79">
        <f ca="1">IF('PR-tampon'!$E59="","",IF('PR-tampon'!$E59=0,"",IF(INDIRECT(NOM_FR&amp;ADDRESS('PR-tampon'!$E59,COLUMN(REFERENCEMENT_ISOLANT[[#Headers],[DATE REFERENCEMENT]])))=0,"",INDIRECT(NOM_FR&amp;ADDRESS('PR-tampon'!$E59,COLUMN(REFERENCEMENT_ISOLANT[[#Headers],[DATE REFERENCEMENT]]))))))</f>
        <v>45370</v>
      </c>
      <c r="C96" s="79" t="str">
        <f ca="1">IF('PR-tampon'!$E59="","",IF('PR-tampon'!$E59=0,"",IF(INDIRECT(NOM_FR&amp;ADDRESS('PR-tampon'!$E59,COLUMN(REFERENCEMENT_ISOLANT[[#Headers],[TYPE DE PROCEDE]])))=0,"",INDIRECT(NOM_FR&amp;ADDRESS('PR-tampon'!$E59,COLUMN(REFERENCEMENT_ISOLANT[[#Headers],[TYPE DE PROCEDE]]))))))</f>
        <v>Vrac</v>
      </c>
      <c r="D96" s="79" t="str">
        <f ca="1">IF('PR-tampon'!$E59="","",IF('PR-tampon'!$E59=0,"",IF(INDIRECT(NOM_FR&amp;ADDRESS('PR-tampon'!$E59,COLUMN(REFERENCEMENT_ISOLANT[[#Headers],[MATIERE]])))=0,"",INDIRECT(NOM_FR&amp;ADDRESS('PR-tampon'!$E59,COLUMN(REFERENCEMENT_ISOLANT[[#Headers],[MATIERE]]))))))</f>
        <v>fibres de textiles issus de recyclage</v>
      </c>
      <c r="E96" s="3" t="str">
        <f ca="1">IF('PR-tampon'!$E59="","",IF('PR-tampon'!$E59=0,"",IF(INDIRECT(NOM_FR&amp;ADDRESS('PR-tampon'!$E59,COLUMN(REFERENCEMENT_ISOLANT[[#Headers],[NOM COMMERCIAL DU PROCEDE]])))=0,"",INDIRECT(NOM_FR&amp;ADDRESS('PR-tampon'!$E59,COLUMN(REFERENCEMENT_ISOLANT[[#Headers],[NOM COMMERCIAL DU PROCEDE]]))))))</f>
        <v>STYLE</v>
      </c>
      <c r="F96" s="3" t="str">
        <f ca="1">IF('PR-tampon'!$E59="","",IF('PR-tampon'!$E59=0,"",IF(INDIRECT(NOM_FR&amp;ADDRESS('PR-tampon'!$E59,COLUMN(REFERENCEMENT_ISOLANT[[#Headers],[FABRICANT / TITULAIRE / DISTRIBUTEUR]])))=0,"",INDIRECT(NOM_FR&amp;ADDRESS('PR-tampon'!$E59,COLUMN(REFERENCEMENT_ISOLANT[[#Headers],[FABRICANT / TITULAIRE / DISTRIBUTEUR]]))))))</f>
        <v>BUITEX INDUSTRIE
(FR)</v>
      </c>
      <c r="G96" s="3" t="str">
        <f ca="1">IF('PR-tampon'!$E59="","",IF('PR-tampon'!$E59=0,"",IF(INDIRECT(NOM_FR&amp;ADDRESS('PR-tampon'!$E59,COLUMN(REFERENCEMENT_ISOLANT[[#Headers],[TYPE DE DOCUMENT DE REFERENCE]])))=0,"",INDIRECT(NOM_FR&amp;ADDRESS('PR-tampon'!$E59,COLUMN(REFERENCEMENT_ISOLANT[[#Headers],[TYPE DE DOCUMENT DE REFERENCE]]))))))</f>
        <v>Avis technique</v>
      </c>
      <c r="H96" s="3" t="str">
        <f ca="1">IF('PR-tampon'!$E59="","",IF('PR-tampon'!$E59=0,"",IF(INDIRECT(NOM_FR&amp;ADDRESS('PR-tampon'!$E59,COLUMN(REFERENCEMENT_ISOLANT[[#Headers],[REF]])))=0,"",INDIRECT(NOM_FR&amp;ADDRESS('PR-tampon'!$E59,COLUMN(REFERENCEMENT_ISOLANT[[#Headers],[REF]]))))))</f>
        <v>20/17-398_V2-E1</v>
      </c>
      <c r="I96" s="73">
        <f ca="1">IF('PR-tampon'!$E59="","",IF('PR-tampon'!$E59=0,"",IF(INDIRECT(NOM_FR&amp;ADDRESS('PR-tampon'!$E59,COLUMN(REFERENCEMENT_ISOLANT[[#Headers],[AVIS LIMITE AU / VALIDITE]])))=0,"",INDIRECT(NOM_FR&amp;ADDRESS('PR-tampon'!$E59,COLUMN(REFERENCEMENT_ISOLANT[[#Headers],[AVIS LIMITE AU / VALIDITE]]))))))</f>
        <v>47573</v>
      </c>
      <c r="J96" s="3" t="str">
        <f ca="1">IF('PR-tampon'!$E59="","",IF('PR-tampon'!$E59=0,"",IF(INDIRECT(NOM_FR&amp;ADDRESS('PR-tampon'!$E59,COLUMN(REFERENCEMENT_ISOLANT[[#Headers],[TC/TNC
dans le domaine d''emploi visé]])))=0,"",INDIRECT(NOM_FR&amp;ADDRESS('PR-tampon'!$E59,COLUMN(REFERENCEMENT_ISOLANT[[#Headers],[TC/TNC
dans le domaine d''emploi visé]]))))))</f>
        <v>TC</v>
      </c>
      <c r="K96" s="102" t="str">
        <f ca="1">IF('PR-tampon'!$E59="","",IF('PR-tampon'!$E59=0,"",IF(INDIRECT(NOM_FR&amp;ADDRESS('PR-tampon'!$E59,COLUMN(REFERENCEMENT_ISOLANT[[#Headers],[SYNTHESE DES APPLICATIONS VISEES]])))=0,"",INDIRECT(NOM_FR&amp;ADDRESS('PR-tampon'!$E59,COLUMN(REFERENCEMENT_ISOLANT[[#Headers],[SYNTHESE DES APPLICATIONS VISEES]]))))))</f>
        <v xml:space="preserve"> - COMBLES PERDUS : ISOLATION DE PLANCHER DE COMBLES PERDUS</v>
      </c>
      <c r="L96" s="75" t="str">
        <f ca="1">IF('PR-tampon'!$E59="","",IF('PR-tampon'!$E59=0,"",IF(INDIRECT(NOM_FR&amp;ADDRESS('PR-tampon'!$E59,COLUMN(REFERENCEMENT_ISOLANT[[#Headers],[CONCATENATION DES OBSERVATIONS]])))=0,"",INDIRECT(NOM_FR&amp;ADDRESS('PR-tampon'!$E59,COLUMN(REFERENCEMENT_ISOLANT[[#Headers],[CONCATENATION DES OBSERVATIONS]]))))))</f>
        <v xml:space="preserve"> - Les bâtiments à ossature porteuse métallique ne sont pas visés. 
 - La limite d'emploi donnée en locaux rafraichis est induite par celle donnée dans le référentiel du support.</v>
      </c>
      <c r="M96" s="3" t="str">
        <f ca="1">IF('PR-tampon'!$E59="","",IF('PR-tampon'!$E59=0,"",IF(INDIRECT(NOM_FR&amp;ADDRESS('PR-tampon'!$E59,COLUMN(REFERENCEMENT_ISOLANT[[#Headers],[Hygrométrie des locaux]])))=0,"",INDIRECT(NOM_FR&amp;ADDRESS('PR-tampon'!$E59,COLUMN(REFERENCEMENT_ISOLANT[[#Headers],[Hygrométrie des locaux]]))))))</f>
        <v>MOYENNE</v>
      </c>
      <c r="N96" s="3" t="str">
        <f ca="1">IF('PR-tampon'!$E59="","",IF('PR-tampon'!$E59=0,"",IF(INDIRECT(NOM_FR&amp;ADDRESS('PR-tampon'!$E59,COLUMN(REFERENCEMENT_ISOLANT[[#Headers],[classement locaux au sens 20.1 P3]])))=0,"",INDIRECT(NOM_FR&amp;ADDRESS('PR-tampon'!$E59,COLUMN(REFERENCEMENT_ISOLANT[[#Headers],[classement locaux au sens 20.1 P3]]))))))</f>
        <v>EB+ Locaux Privatifs</v>
      </c>
      <c r="O96" s="3" t="str">
        <f ca="1">IF('PR-tampon'!$E59="","",IF('PR-tampon'!$E59=0,"",IF(INDIRECT(NOM_FR&amp;ADDRESS('PR-tampon'!$E59,COLUMN(REFERENCEMENT_ISOLANT[[#Headers],[Climat max]])))=0,"",INDIRECT(NOM_FR&amp;ADDRESS('PR-tampon'!$E59,COLUMN(REFERENCEMENT_ISOLANT[[#Headers],[Climat max]]))))))</f>
        <v>MONTAGNE
(Altitude ≥ 900m &amp; En zone très froide)</v>
      </c>
      <c r="P96" s="3" t="str">
        <f ca="1">IF('PR-tampon'!$E59="","",IF('PR-tampon'!$E59=0,"",IF(INDIRECT(NOM_FR&amp;ADDRESS('PR-tampon'!$E59,COLUMN(REFERENCEMENT_ISOLANT[[#Headers],[Locaux climatisés ou raffraichis]])))=0,"",INDIRECT(NOM_FR&amp;ADDRESS('PR-tampon'!$E59,COLUMN(REFERENCEMENT_ISOLANT[[#Headers],[Locaux climatisés ou raffraichis]]))))))</f>
        <v>RAFRAICHIS</v>
      </c>
    </row>
    <row r="97" spans="1:16" ht="130.15" customHeight="1" x14ac:dyDescent="0.25">
      <c r="A97" s="3" t="s">
        <v>165</v>
      </c>
      <c r="B97" s="79">
        <f ca="1">IF('PR-tampon'!$E60="","",IF('PR-tampon'!$E60=0,"",IF(INDIRECT(NOM_FR&amp;ADDRESS('PR-tampon'!$E60,COLUMN(REFERENCEMENT_ISOLANT[[#Headers],[DATE REFERENCEMENT]])))=0,"",INDIRECT(NOM_FR&amp;ADDRESS('PR-tampon'!$E60,COLUMN(REFERENCEMENT_ISOLANT[[#Headers],[DATE REFERENCEMENT]]))))))</f>
        <v>45306</v>
      </c>
      <c r="C97" s="79" t="str">
        <f ca="1">IF('PR-tampon'!$E60="","",IF('PR-tampon'!$E60=0,"",IF(INDIRECT(NOM_FR&amp;ADDRESS('PR-tampon'!$E60,COLUMN(REFERENCEMENT_ISOLANT[[#Headers],[TYPE DE PROCEDE]])))=0,"",INDIRECT(NOM_FR&amp;ADDRESS('PR-tampon'!$E60,COLUMN(REFERENCEMENT_ISOLANT[[#Headers],[TYPE DE PROCEDE]]))))))</f>
        <v>Vrac</v>
      </c>
      <c r="D97" s="79" t="str">
        <f ca="1">IF('PR-tampon'!$E60="","",IF('PR-tampon'!$E60=0,"",IF(INDIRECT(NOM_FR&amp;ADDRESS('PR-tampon'!$E60,COLUMN(REFERENCEMENT_ISOLANT[[#Headers],[MATIERE]])))=0,"",INDIRECT(NOM_FR&amp;ADDRESS('PR-tampon'!$E60,COLUMN(REFERENCEMENT_ISOLANT[[#Headers],[MATIERE]]))))))</f>
        <v>fibres de textiles issus de recyclage</v>
      </c>
      <c r="E97" s="3" t="str">
        <f ca="1">IF('PR-tampon'!$E60="","",IF('PR-tampon'!$E60=0,"",IF(INDIRECT(NOM_FR&amp;ADDRESS('PR-tampon'!$E60,COLUMN(REFERENCEMENT_ISOLANT[[#Headers],[NOM COMMERCIAL DU PROCEDE]])))=0,"",INDIRECT(NOM_FR&amp;ADDRESS('PR-tampon'!$E60,COLUMN(REFERENCEMENT_ISOLANT[[#Headers],[NOM COMMERCIAL DU PROCEDE]]))))))</f>
        <v>METISSE FLOCON - COTON PRO OUATE -
Soufflage sur plancher de combles</v>
      </c>
      <c r="F97" s="3" t="str">
        <f ca="1">IF('PR-tampon'!$E60="","",IF('PR-tampon'!$E60=0,"",IF(INDIRECT(NOM_FR&amp;ADDRESS('PR-tampon'!$E60,COLUMN(REFERENCEMENT_ISOLANT[[#Headers],[FABRICANT / TITULAIRE / DISTRIBUTEUR]])))=0,"",INDIRECT(NOM_FR&amp;ADDRESS('PR-tampon'!$E60,COLUMN(REFERENCEMENT_ISOLANT[[#Headers],[FABRICANT / TITULAIRE / DISTRIBUTEUR]]))))))</f>
        <v>LE RELAIS METISSE</v>
      </c>
      <c r="G97" s="3" t="str">
        <f ca="1">IF('PR-tampon'!$E60="","",IF('PR-tampon'!$E60=0,"",IF(INDIRECT(NOM_FR&amp;ADDRESS('PR-tampon'!$E60,COLUMN(REFERENCEMENT_ISOLANT[[#Headers],[TYPE DE DOCUMENT DE REFERENCE]])))=0,"",INDIRECT(NOM_FR&amp;ADDRESS('PR-tampon'!$E60,COLUMN(REFERENCEMENT_ISOLANT[[#Headers],[TYPE DE DOCUMENT DE REFERENCE]]))))))</f>
        <v>Avis technique</v>
      </c>
      <c r="H97" s="3" t="str">
        <f ca="1">IF('PR-tampon'!$E60="","",IF('PR-tampon'!$E60=0,"",IF(INDIRECT(NOM_FR&amp;ADDRESS('PR-tampon'!$E60,COLUMN(REFERENCEMENT_ISOLANT[[#Headers],[REF]])))=0,"",INDIRECT(NOM_FR&amp;ADDRESS('PR-tampon'!$E60,COLUMN(REFERENCEMENT_ISOLANT[[#Headers],[REF]]))))))</f>
        <v>20/16-385_V2</v>
      </c>
      <c r="I97" s="73">
        <f ca="1">IF('PR-tampon'!$E60="","",IF('PR-tampon'!$E60=0,"",IF(INDIRECT(NOM_FR&amp;ADDRESS('PR-tampon'!$E60,COLUMN(REFERENCEMENT_ISOLANT[[#Headers],[AVIS LIMITE AU / VALIDITE]])))=0,"",INDIRECT(NOM_FR&amp;ADDRESS('PR-tampon'!$E60,COLUMN(REFERENCEMENT_ISOLANT[[#Headers],[AVIS LIMITE AU / VALIDITE]]))))))</f>
        <v>46965</v>
      </c>
      <c r="J97" s="3" t="str">
        <f ca="1">IF('PR-tampon'!$E60="","",IF('PR-tampon'!$E60=0,"",IF(INDIRECT(NOM_FR&amp;ADDRESS('PR-tampon'!$E60,COLUMN(REFERENCEMENT_ISOLANT[[#Headers],[TC/TNC
dans le domaine d''emploi visé]])))=0,"",INDIRECT(NOM_FR&amp;ADDRESS('PR-tampon'!$E60,COLUMN(REFERENCEMENT_ISOLANT[[#Headers],[TC/TNC
dans le domaine d''emploi visé]]))))))</f>
        <v>TC</v>
      </c>
      <c r="K97" s="102" t="str">
        <f ca="1">IF('PR-tampon'!$E60="","",IF('PR-tampon'!$E60=0,"",IF(INDIRECT(NOM_FR&amp;ADDRESS('PR-tampon'!$E60,COLUMN(REFERENCEMENT_ISOLANT[[#Headers],[SYNTHESE DES APPLICATIONS VISEES]])))=0,"",INDIRECT(NOM_FR&amp;ADDRESS('PR-tampon'!$E60,COLUMN(REFERENCEMENT_ISOLANT[[#Headers],[SYNTHESE DES APPLICATIONS VISEES]]))))))</f>
        <v xml:space="preserve"> - COMBLES PERDUS : ISOLATION DE PLANCHER DE COMBLES PERDUS</v>
      </c>
      <c r="L97" s="75" t="str">
        <f ca="1">IF('PR-tampon'!$E60="","",IF('PR-tampon'!$E60=0,"",IF(INDIRECT(NOM_FR&amp;ADDRESS('PR-tampon'!$E60,COLUMN(REFERENCEMENT_ISOLANT[[#Headers],[CONCATENATION DES OBSERVATIONS]])))=0,"",INDIRECT(NOM_FR&amp;ADDRESS('PR-tampon'!$E60,COLUMN(REFERENCEMENT_ISOLANT[[#Headers],[CONCATENATION DES OBSERVATIONS]]))))))</f>
        <v xml:space="preserve"> - Les bâtiments à ossatures porteuses métalliques ne sont pas visés.</v>
      </c>
      <c r="M97" s="3" t="str">
        <f ca="1">IF('PR-tampon'!$E60="","",IF('PR-tampon'!$E60=0,"",IF(INDIRECT(NOM_FR&amp;ADDRESS('PR-tampon'!$E60,COLUMN(REFERENCEMENT_ISOLANT[[#Headers],[Hygrométrie des locaux]])))=0,"",INDIRECT(NOM_FR&amp;ADDRESS('PR-tampon'!$E60,COLUMN(REFERENCEMENT_ISOLANT[[#Headers],[Hygrométrie des locaux]]))))))</f>
        <v>MOYENNE</v>
      </c>
      <c r="N97" s="3" t="str">
        <f ca="1">IF('PR-tampon'!$E60="","",IF('PR-tampon'!$E60=0,"",IF(INDIRECT(NOM_FR&amp;ADDRESS('PR-tampon'!$E60,COLUMN(REFERENCEMENT_ISOLANT[[#Headers],[classement locaux au sens 20.1 P3]])))=0,"",INDIRECT(NOM_FR&amp;ADDRESS('PR-tampon'!$E60,COLUMN(REFERENCEMENT_ISOLANT[[#Headers],[classement locaux au sens 20.1 P3]]))))))</f>
        <v>EB+ Locaux Privatifs</v>
      </c>
      <c r="O97" s="3" t="str">
        <f ca="1">IF('PR-tampon'!$E60="","",IF('PR-tampon'!$E60=0,"",IF(INDIRECT(NOM_FR&amp;ADDRESS('PR-tampon'!$E60,COLUMN(REFERENCEMENT_ISOLANT[[#Headers],[Climat max]])))=0,"",INDIRECT(NOM_FR&amp;ADDRESS('PR-tampon'!$E60,COLUMN(REFERENCEMENT_ISOLANT[[#Headers],[Climat max]]))))))</f>
        <v>MONTAGNE
(Altitude ≥ 900m &amp; En zone très froide)</v>
      </c>
      <c r="P97" s="3" t="str">
        <f ca="1">IF('PR-tampon'!$E60="","",IF('PR-tampon'!$E60=0,"",IF(INDIRECT(NOM_FR&amp;ADDRESS('PR-tampon'!$E60,COLUMN(REFERENCEMENT_ISOLANT[[#Headers],[Locaux climatisés ou raffraichis]])))=0,"",INDIRECT(NOM_FR&amp;ADDRESS('PR-tampon'!$E60,COLUMN(REFERENCEMENT_ISOLANT[[#Headers],[Locaux climatisés ou raffraichis]]))))))</f>
        <v>RAFRAICHIS</v>
      </c>
    </row>
    <row r="98" spans="1:16" ht="130.15" customHeight="1" x14ac:dyDescent="0.25">
      <c r="A98" s="3" t="s">
        <v>165</v>
      </c>
      <c r="B98" s="79">
        <f ca="1">IF('PR-tampon'!$E61="","",IF('PR-tampon'!$E61=0,"",IF(INDIRECT(NOM_FR&amp;ADDRESS('PR-tampon'!$E61,COLUMN(REFERENCEMENT_ISOLANT[[#Headers],[DATE REFERENCEMENT]])))=0,"",INDIRECT(NOM_FR&amp;ADDRESS('PR-tampon'!$E61,COLUMN(REFERENCEMENT_ISOLANT[[#Headers],[DATE REFERENCEMENT]]))))))</f>
        <v>45085</v>
      </c>
      <c r="C98" s="79" t="str">
        <f ca="1">IF('PR-tampon'!$E61="","",IF('PR-tampon'!$E61=0,"",IF(INDIRECT(NOM_FR&amp;ADDRESS('PR-tampon'!$E61,COLUMN(REFERENCEMENT_ISOLANT[[#Headers],[TYPE DE PROCEDE]])))=0,"",INDIRECT(NOM_FR&amp;ADDRESS('PR-tampon'!$E61,COLUMN(REFERENCEMENT_ISOLANT[[#Headers],[TYPE DE PROCEDE]]))))))</f>
        <v>Vrac</v>
      </c>
      <c r="D98" s="79" t="str">
        <f ca="1">IF('PR-tampon'!$E61="","",IF('PR-tampon'!$E61=0,"",IF(INDIRECT(NOM_FR&amp;ADDRESS('PR-tampon'!$E61,COLUMN(REFERENCEMENT_ISOLANT[[#Headers],[MATIERE]])))=0,"",INDIRECT(NOM_FR&amp;ADDRESS('PR-tampon'!$E61,COLUMN(REFERENCEMENT_ISOLANT[[#Headers],[MATIERE]]))))))</f>
        <v>fibres de cellulose</v>
      </c>
      <c r="E98" s="3" t="str">
        <f ca="1">IF('PR-tampon'!$E61="","",IF('PR-tampon'!$E61=0,"",IF(INDIRECT(NOM_FR&amp;ADDRESS('PR-tampon'!$E61,COLUMN(REFERENCEMENT_ISOLANT[[#Headers],[NOM COMMERCIAL DU PROCEDE]])))=0,"",INDIRECT(NOM_FR&amp;ADDRESS('PR-tampon'!$E61,COLUMN(REFERENCEMENT_ISOLANT[[#Headers],[NOM COMMERCIAL DU PROCEDE]]))))))</f>
        <v>Jetfib'Ouate - Applications par insufflation ou projection humide en mur</v>
      </c>
      <c r="F98" s="3" t="str">
        <f ca="1">IF('PR-tampon'!$E61="","",IF('PR-tampon'!$E61=0,"",IF(INDIRECT(NOM_FR&amp;ADDRESS('PR-tampon'!$E61,COLUMN(REFERENCEMENT_ISOLANT[[#Headers],[FABRICANT / TITULAIRE / DISTRIBUTEUR]])))=0,"",INDIRECT(NOM_FR&amp;ADDRESS('PR-tampon'!$E61,COLUMN(REFERENCEMENT_ISOLANT[[#Headers],[FABRICANT / TITULAIRE / DISTRIBUTEUR]]))))))</f>
        <v>CAVAC Biomatériaux
(FR)</v>
      </c>
      <c r="G98" s="3" t="str">
        <f ca="1">IF('PR-tampon'!$E61="","",IF('PR-tampon'!$E61=0,"",IF(INDIRECT(NOM_FR&amp;ADDRESS('PR-tampon'!$E61,COLUMN(REFERENCEMENT_ISOLANT[[#Headers],[TYPE DE DOCUMENT DE REFERENCE]])))=0,"",INDIRECT(NOM_FR&amp;ADDRESS('PR-tampon'!$E61,COLUMN(REFERENCEMENT_ISOLANT[[#Headers],[TYPE DE DOCUMENT DE REFERENCE]]))))))</f>
        <v>Avis technique</v>
      </c>
      <c r="H98" s="3" t="str">
        <f ca="1">IF('PR-tampon'!$E61="","",IF('PR-tampon'!$E61=0,"",IF(INDIRECT(NOM_FR&amp;ADDRESS('PR-tampon'!$E61,COLUMN(REFERENCEMENT_ISOLANT[[#Headers],[REF]])))=0,"",INDIRECT(NOM_FR&amp;ADDRESS('PR-tampon'!$E61,COLUMN(REFERENCEMENT_ISOLANT[[#Headers],[REF]]))))))</f>
        <v>20/13-289_V4-E1</v>
      </c>
      <c r="I98" s="73">
        <f ca="1">IF('PR-tampon'!$E61="","",IF('PR-tampon'!$E61=0,"",IF(INDIRECT(NOM_FR&amp;ADDRESS('PR-tampon'!$E61,COLUMN(REFERENCEMENT_ISOLANT[[#Headers],[AVIS LIMITE AU / VALIDITE]])))=0,"",INDIRECT(NOM_FR&amp;ADDRESS('PR-tampon'!$E61,COLUMN(REFERENCEMENT_ISOLANT[[#Headers],[AVIS LIMITE AU / VALIDITE]]))))))</f>
        <v>46568</v>
      </c>
      <c r="J98" s="3" t="str">
        <f ca="1">IF('PR-tampon'!$E61="","",IF('PR-tampon'!$E61=0,"",IF(INDIRECT(NOM_FR&amp;ADDRESS('PR-tampon'!$E61,COLUMN(REFERENCEMENT_ISOLANT[[#Headers],[TC/TNC
dans le domaine d''emploi visé]])))=0,"",INDIRECT(NOM_FR&amp;ADDRESS('PR-tampon'!$E61,COLUMN(REFERENCEMENT_ISOLANT[[#Headers],[TC/TNC
dans le domaine d''emploi visé]]))))))</f>
        <v>TNC
(N'est pas sur liste verte de la C2p à date du référencement)</v>
      </c>
      <c r="K98" s="102" t="str">
        <f ca="1">IF('PR-tampon'!$E61="","",IF('PR-tampon'!$E61=0,"",IF(INDIRECT(NOM_FR&amp;ADDRESS('PR-tampon'!$E61,COLUMN(REFERENCEMENT_ISOLANT[[#Headers],[SYNTHESE DES APPLICATIONS VISEES]])))=0,"",INDIRECT(NOM_FR&amp;ADDRESS('PR-tampon'!$E61,COLUMN(REFERENCEMENT_ISOLANT[[#Headers],[SYNTHESE DES APPLICATIONS VISEES]]))))))</f>
        <v xml:space="preserve"> - MUR EXTERIEUR : ISOLATION ENTRE MONTANTS DE MUR CONFORME AU NF DTU 31.2 AVEC PAREMENT EXTERIEUR VENTILE</v>
      </c>
      <c r="L98" s="75" t="str">
        <f ca="1">IF('PR-tampon'!$E61="","",IF('PR-tampon'!$E61=0,"",IF(INDIRECT(NOM_FR&amp;ADDRESS('PR-tampon'!$E61,COLUMN(REFERENCEMENT_ISOLANT[[#Headers],[CONCATENATION DES OBSERVATIONS]])))=0,"",INDIRECT(NOM_FR&amp;ADDRESS('PR-tampon'!$E61,COLUMN(REFERENCEMENT_ISOLANT[[#Headers],[CONCATENATION DES OBSERVATIONS]]))))))</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98" s="3" t="str">
        <f ca="1">IF('PR-tampon'!$E61="","",IF('PR-tampon'!$E61=0,"",IF(INDIRECT(NOM_FR&amp;ADDRESS('PR-tampon'!$E61,COLUMN(REFERENCEMENT_ISOLANT[[#Headers],[Hygrométrie des locaux]])))=0,"",INDIRECT(NOM_FR&amp;ADDRESS('PR-tampon'!$E61,COLUMN(REFERENCEMENT_ISOLANT[[#Headers],[Hygrométrie des locaux]]))))))</f>
        <v>MOYENNE</v>
      </c>
      <c r="N98" s="3" t="str">
        <f ca="1">IF('PR-tampon'!$E61="","",IF('PR-tampon'!$E61=0,"",IF(INDIRECT(NOM_FR&amp;ADDRESS('PR-tampon'!$E61,COLUMN(REFERENCEMENT_ISOLANT[[#Headers],[classement locaux au sens 20.1 P3]])))=0,"",INDIRECT(NOM_FR&amp;ADDRESS('PR-tampon'!$E61,COLUMN(REFERENCEMENT_ISOLANT[[#Headers],[classement locaux au sens 20.1 P3]]))))))</f>
        <v>EB+ Locaux Privatifs</v>
      </c>
      <c r="O98" s="3" t="str">
        <f ca="1">IF('PR-tampon'!$E61="","",IF('PR-tampon'!$E61=0,"",IF(INDIRECT(NOM_FR&amp;ADDRESS('PR-tampon'!$E61,COLUMN(REFERENCEMENT_ISOLANT[[#Headers],[Climat max]])))=0,"",INDIRECT(NOM_FR&amp;ADDRESS('PR-tampon'!$E61,COLUMN(REFERENCEMENT_ISOLANT[[#Headers],[Climat max]]))))))</f>
        <v>MONTAGNE
(Altitude ≥ 900m &amp; En zone très froide)</v>
      </c>
      <c r="P98" s="3" t="str">
        <f ca="1">IF('PR-tampon'!$E61="","",IF('PR-tampon'!$E61=0,"",IF(INDIRECT(NOM_FR&amp;ADDRESS('PR-tampon'!$E61,COLUMN(REFERENCEMENT_ISOLANT[[#Headers],[Locaux climatisés ou raffraichis]])))=0,"",INDIRECT(NOM_FR&amp;ADDRESS('PR-tampon'!$E61,COLUMN(REFERENCEMENT_ISOLANT[[#Headers],[Locaux climatisés ou raffraichis]]))))))</f>
        <v>RAFRAICHIS</v>
      </c>
    </row>
    <row r="99" spans="1:16" ht="130.15" customHeight="1" x14ac:dyDescent="0.25">
      <c r="A99" s="3" t="s">
        <v>165</v>
      </c>
      <c r="B99" s="79">
        <f ca="1">IF('PR-tampon'!$E62="","",IF('PR-tampon'!$E62=0,"",IF(INDIRECT(NOM_FR&amp;ADDRESS('PR-tampon'!$E62,COLUMN(REFERENCEMENT_ISOLANT[[#Headers],[DATE REFERENCEMENT]])))=0,"",INDIRECT(NOM_FR&amp;ADDRESS('PR-tampon'!$E62,COLUMN(REFERENCEMENT_ISOLANT[[#Headers],[DATE REFERENCEMENT]]))))))</f>
        <v>45085</v>
      </c>
      <c r="C99" s="79" t="str">
        <f ca="1">IF('PR-tampon'!$E62="","",IF('PR-tampon'!$E62=0,"",IF(INDIRECT(NOM_FR&amp;ADDRESS('PR-tampon'!$E62,COLUMN(REFERENCEMENT_ISOLANT[[#Headers],[TYPE DE PROCEDE]])))=0,"",INDIRECT(NOM_FR&amp;ADDRESS('PR-tampon'!$E62,COLUMN(REFERENCEMENT_ISOLANT[[#Headers],[TYPE DE PROCEDE]]))))))</f>
        <v>Vrac</v>
      </c>
      <c r="D99" s="79" t="str">
        <f ca="1">IF('PR-tampon'!$E62="","",IF('PR-tampon'!$E62=0,"",IF(INDIRECT(NOM_FR&amp;ADDRESS('PR-tampon'!$E62,COLUMN(REFERENCEMENT_ISOLANT[[#Headers],[MATIERE]])))=0,"",INDIRECT(NOM_FR&amp;ADDRESS('PR-tampon'!$E62,COLUMN(REFERENCEMENT_ISOLANT[[#Headers],[MATIERE]]))))))</f>
        <v>fibres de cellulose</v>
      </c>
      <c r="E99" s="3" t="str">
        <f ca="1">IF('PR-tampon'!$E62="","",IF('PR-tampon'!$E62=0,"",IF(INDIRECT(NOM_FR&amp;ADDRESS('PR-tampon'!$E62,COLUMN(REFERENCEMENT_ISOLANT[[#Headers],[NOM COMMERCIAL DU PROCEDE]])))=0,"",INDIRECT(NOM_FR&amp;ADDRESS('PR-tampon'!$E62,COLUMN(REFERENCEMENT_ISOLANT[[#Headers],[NOM COMMERCIAL DU PROCEDE]]))))))</f>
        <v>Isocell F, Trendisol F, Dobry-Ekovilla F, France Cellulose F  - Applications par insufflation ou projection humide en mur</v>
      </c>
      <c r="F99" s="3" t="str">
        <f ca="1">IF('PR-tampon'!$E62="","",IF('PR-tampon'!$E62=0,"",IF(INDIRECT(NOM_FR&amp;ADDRESS('PR-tampon'!$E62,COLUMN(REFERENCEMENT_ISOLANT[[#Headers],[FABRICANT / TITULAIRE / DISTRIBUTEUR]])))=0,"",INDIRECT(NOM_FR&amp;ADDRESS('PR-tampon'!$E62,COLUMN(REFERENCEMENT_ISOLANT[[#Headers],[FABRICANT / TITULAIRE / DISTRIBUTEUR]]))))))</f>
        <v>ISOCELL
(FR)</v>
      </c>
      <c r="G99" s="3" t="str">
        <f ca="1">IF('PR-tampon'!$E62="","",IF('PR-tampon'!$E62=0,"",IF(INDIRECT(NOM_FR&amp;ADDRESS('PR-tampon'!$E62,COLUMN(REFERENCEMENT_ISOLANT[[#Headers],[TYPE DE DOCUMENT DE REFERENCE]])))=0,"",INDIRECT(NOM_FR&amp;ADDRESS('PR-tampon'!$E62,COLUMN(REFERENCEMENT_ISOLANT[[#Headers],[TYPE DE DOCUMENT DE REFERENCE]]))))))</f>
        <v>Avis technique</v>
      </c>
      <c r="H99" s="3" t="str">
        <f ca="1">IF('PR-tampon'!$E62="","",IF('PR-tampon'!$E62=0,"",IF(INDIRECT(NOM_FR&amp;ADDRESS('PR-tampon'!$E62,COLUMN(REFERENCEMENT_ISOLANT[[#Headers],[REF]])))=0,"",INDIRECT(NOM_FR&amp;ADDRESS('PR-tampon'!$E62,COLUMN(REFERENCEMENT_ISOLANT[[#Headers],[REF]]))))))</f>
        <v>20/13-289_V4</v>
      </c>
      <c r="I99" s="73">
        <f ca="1">IF('PR-tampon'!$E62="","",IF('PR-tampon'!$E62=0,"",IF(INDIRECT(NOM_FR&amp;ADDRESS('PR-tampon'!$E62,COLUMN(REFERENCEMENT_ISOLANT[[#Headers],[AVIS LIMITE AU / VALIDITE]])))=0,"",INDIRECT(NOM_FR&amp;ADDRESS('PR-tampon'!$E62,COLUMN(REFERENCEMENT_ISOLANT[[#Headers],[AVIS LIMITE AU / VALIDITE]]))))))</f>
        <v>46568</v>
      </c>
      <c r="J99" s="3" t="str">
        <f ca="1">IF('PR-tampon'!$E62="","",IF('PR-tampon'!$E62=0,"",IF(INDIRECT(NOM_FR&amp;ADDRESS('PR-tampon'!$E62,COLUMN(REFERENCEMENT_ISOLANT[[#Headers],[TC/TNC
dans le domaine d''emploi visé]])))=0,"",INDIRECT(NOM_FR&amp;ADDRESS('PR-tampon'!$E62,COLUMN(REFERENCEMENT_ISOLANT[[#Headers],[TC/TNC
dans le domaine d''emploi visé]]))))))</f>
        <v>TC</v>
      </c>
      <c r="K99" s="102" t="str">
        <f ca="1">IF('PR-tampon'!$E62="","",IF('PR-tampon'!$E62=0,"",IF(INDIRECT(NOM_FR&amp;ADDRESS('PR-tampon'!$E62,COLUMN(REFERENCEMENT_ISOLANT[[#Headers],[SYNTHESE DES APPLICATIONS VISEES]])))=0,"",INDIRECT(NOM_FR&amp;ADDRESS('PR-tampon'!$E62,COLUMN(REFERENCEMENT_ISOLANT[[#Headers],[SYNTHESE DES APPLICATIONS VISEES]]))))))</f>
        <v xml:space="preserve"> - MUR EXTERIEUR : ISOLATION ENTRE MONTANTS DE MUR CONFORME AU NF DTU 31.2 AVEC PAREMENT EXTERIEUR VENTILE</v>
      </c>
      <c r="L99" s="75" t="str">
        <f ca="1">IF('PR-tampon'!$E62="","",IF('PR-tampon'!$E62=0,"",IF(INDIRECT(NOM_FR&amp;ADDRESS('PR-tampon'!$E62,COLUMN(REFERENCEMENT_ISOLANT[[#Headers],[CONCATENATION DES OBSERVATIONS]])))=0,"",INDIRECT(NOM_FR&amp;ADDRESS('PR-tampon'!$E62,COLUMN(REFERENCEMENT_ISOLANT[[#Headers],[CONCATENATION DES OBSERVATIONS]]))))))</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99" s="3" t="str">
        <f ca="1">IF('PR-tampon'!$E62="","",IF('PR-tampon'!$E62=0,"",IF(INDIRECT(NOM_FR&amp;ADDRESS('PR-tampon'!$E62,COLUMN(REFERENCEMENT_ISOLANT[[#Headers],[Hygrométrie des locaux]])))=0,"",INDIRECT(NOM_FR&amp;ADDRESS('PR-tampon'!$E62,COLUMN(REFERENCEMENT_ISOLANT[[#Headers],[Hygrométrie des locaux]]))))))</f>
        <v>MOYENNE</v>
      </c>
      <c r="N99" s="3" t="str">
        <f ca="1">IF('PR-tampon'!$E62="","",IF('PR-tampon'!$E62=0,"",IF(INDIRECT(NOM_FR&amp;ADDRESS('PR-tampon'!$E62,COLUMN(REFERENCEMENT_ISOLANT[[#Headers],[classement locaux au sens 20.1 P3]])))=0,"",INDIRECT(NOM_FR&amp;ADDRESS('PR-tampon'!$E62,COLUMN(REFERENCEMENT_ISOLANT[[#Headers],[classement locaux au sens 20.1 P3]]))))))</f>
        <v>EB+ Locaux Privatifs</v>
      </c>
      <c r="O99" s="3" t="str">
        <f ca="1">IF('PR-tampon'!$E62="","",IF('PR-tampon'!$E62=0,"",IF(INDIRECT(NOM_FR&amp;ADDRESS('PR-tampon'!$E62,COLUMN(REFERENCEMENT_ISOLANT[[#Headers],[Climat max]])))=0,"",INDIRECT(NOM_FR&amp;ADDRESS('PR-tampon'!$E62,COLUMN(REFERENCEMENT_ISOLANT[[#Headers],[Climat max]]))))))</f>
        <v>MONTAGNE
(Altitude ≥ 900m &amp; En zone très froide)</v>
      </c>
      <c r="P99" s="3" t="str">
        <f ca="1">IF('PR-tampon'!$E62="","",IF('PR-tampon'!$E62=0,"",IF(INDIRECT(NOM_FR&amp;ADDRESS('PR-tampon'!$E62,COLUMN(REFERENCEMENT_ISOLANT[[#Headers],[Locaux climatisés ou raffraichis]])))=0,"",INDIRECT(NOM_FR&amp;ADDRESS('PR-tampon'!$E62,COLUMN(REFERENCEMENT_ISOLANT[[#Headers],[Locaux climatisés ou raffraichis]]))))))</f>
        <v>RAFRAICHIS</v>
      </c>
    </row>
    <row r="100" spans="1:16" ht="130.15" customHeight="1" x14ac:dyDescent="0.25">
      <c r="A100" s="3" t="s">
        <v>165</v>
      </c>
      <c r="B100" s="79">
        <f ca="1">IF('PR-tampon'!$E63="","",IF('PR-tampon'!$E63=0,"",IF(INDIRECT(NOM_FR&amp;ADDRESS('PR-tampon'!$E63,COLUMN(REFERENCEMENT_ISOLANT[[#Headers],[DATE REFERENCEMENT]])))=0,"",INDIRECT(NOM_FR&amp;ADDRESS('PR-tampon'!$E63,COLUMN(REFERENCEMENT_ISOLANT[[#Headers],[DATE REFERENCEMENT]]))))))</f>
        <v>45085</v>
      </c>
      <c r="C100" s="79" t="str">
        <f ca="1">IF('PR-tampon'!$E63="","",IF('PR-tampon'!$E63=0,"",IF(INDIRECT(NOM_FR&amp;ADDRESS('PR-tampon'!$E63,COLUMN(REFERENCEMENT_ISOLANT[[#Headers],[TYPE DE PROCEDE]])))=0,"",INDIRECT(NOM_FR&amp;ADDRESS('PR-tampon'!$E63,COLUMN(REFERENCEMENT_ISOLANT[[#Headers],[TYPE DE PROCEDE]]))))))</f>
        <v>Vrac</v>
      </c>
      <c r="D100" s="79" t="str">
        <f ca="1">IF('PR-tampon'!$E63="","",IF('PR-tampon'!$E63=0,"",IF(INDIRECT(NOM_FR&amp;ADDRESS('PR-tampon'!$E63,COLUMN(REFERENCEMENT_ISOLANT[[#Headers],[MATIERE]])))=0,"",INDIRECT(NOM_FR&amp;ADDRESS('PR-tampon'!$E63,COLUMN(REFERENCEMENT_ISOLANT[[#Headers],[MATIERE]]))))))</f>
        <v>fibres de cellulose</v>
      </c>
      <c r="E100" s="3" t="str">
        <f ca="1">IF('PR-tampon'!$E63="","",IF('PR-tampon'!$E63=0,"",IF(INDIRECT(NOM_FR&amp;ADDRESS('PR-tampon'!$E63,COLUMN(REFERENCEMENT_ISOLANT[[#Headers],[NOM COMMERCIAL DU PROCEDE]])))=0,"",INDIRECT(NOM_FR&amp;ADDRESS('PR-tampon'!$E63,COLUMN(REFERENCEMENT_ISOLANT[[#Headers],[NOM COMMERCIAL DU PROCEDE]]))))))</f>
        <v>Grey Snow - IGLOO France – Watt Less – Ouatipi – Cellulo’Pro - Applications par insufflation ou projection humide en mur</v>
      </c>
      <c r="F100" s="3" t="str">
        <f ca="1">IF('PR-tampon'!$E63="","",IF('PR-tampon'!$E63=0,"",IF(INDIRECT(NOM_FR&amp;ADDRESS('PR-tampon'!$E63,COLUMN(REFERENCEMENT_ISOLANT[[#Headers],[FABRICANT / TITULAIRE / DISTRIBUTEUR]])))=0,"",INDIRECT(NOM_FR&amp;ADDRESS('PR-tampon'!$E63,COLUMN(REFERENCEMENT_ISOLANT[[#Headers],[FABRICANT / TITULAIRE / DISTRIBUTEUR]]))))))</f>
        <v>IGLOO France CELLULOSE
(FR)</v>
      </c>
      <c r="G100" s="3" t="str">
        <f ca="1">IF('PR-tampon'!$E63="","",IF('PR-tampon'!$E63=0,"",IF(INDIRECT(NOM_FR&amp;ADDRESS('PR-tampon'!$E63,COLUMN(REFERENCEMENT_ISOLANT[[#Headers],[TYPE DE DOCUMENT DE REFERENCE]])))=0,"",INDIRECT(NOM_FR&amp;ADDRESS('PR-tampon'!$E63,COLUMN(REFERENCEMENT_ISOLANT[[#Headers],[TYPE DE DOCUMENT DE REFERENCE]]))))))</f>
        <v>Avis technique</v>
      </c>
      <c r="H100" s="3" t="str">
        <f ca="1">IF('PR-tampon'!$E63="","",IF('PR-tampon'!$E63=0,"",IF(INDIRECT(NOM_FR&amp;ADDRESS('PR-tampon'!$E63,COLUMN(REFERENCEMENT_ISOLANT[[#Headers],[REF]])))=0,"",INDIRECT(NOM_FR&amp;ADDRESS('PR-tampon'!$E63,COLUMN(REFERENCEMENT_ISOLANT[[#Headers],[REF]]))))))</f>
        <v>20/13-299_V3</v>
      </c>
      <c r="I100" s="73">
        <f ca="1">IF('PR-tampon'!$E63="","",IF('PR-tampon'!$E63=0,"",IF(INDIRECT(NOM_FR&amp;ADDRESS('PR-tampon'!$E63,COLUMN(REFERENCEMENT_ISOLANT[[#Headers],[AVIS LIMITE AU / VALIDITE]])))=0,"",INDIRECT(NOM_FR&amp;ADDRESS('PR-tampon'!$E63,COLUMN(REFERENCEMENT_ISOLANT[[#Headers],[AVIS LIMITE AU / VALIDITE]]))))))</f>
        <v>46568</v>
      </c>
      <c r="J100" s="3" t="str">
        <f ca="1">IF('PR-tampon'!$E63="","",IF('PR-tampon'!$E63=0,"",IF(INDIRECT(NOM_FR&amp;ADDRESS('PR-tampon'!$E63,COLUMN(REFERENCEMENT_ISOLANT[[#Headers],[TC/TNC
dans le domaine d''emploi visé]])))=0,"",INDIRECT(NOM_FR&amp;ADDRESS('PR-tampon'!$E63,COLUMN(REFERENCEMENT_ISOLANT[[#Headers],[TC/TNC
dans le domaine d''emploi visé]]))))))</f>
        <v>TC</v>
      </c>
      <c r="K100" s="102" t="str">
        <f ca="1">IF('PR-tampon'!$E63="","",IF('PR-tampon'!$E63=0,"",IF(INDIRECT(NOM_FR&amp;ADDRESS('PR-tampon'!$E63,COLUMN(REFERENCEMENT_ISOLANT[[#Headers],[SYNTHESE DES APPLICATIONS VISEES]])))=0,"",INDIRECT(NOM_FR&amp;ADDRESS('PR-tampon'!$E63,COLUMN(REFERENCEMENT_ISOLANT[[#Headers],[SYNTHESE DES APPLICATIONS VISEES]]))))))</f>
        <v xml:space="preserve"> - MUR EXTERIEUR : ISOLATION ENTRE MONTANTS DE MUR CONFORME AU NF DTU 31.2 AVEC PAREMENT EXTERIEUR VENTILE</v>
      </c>
      <c r="L100" s="75" t="str">
        <f ca="1">IF('PR-tampon'!$E63="","",IF('PR-tampon'!$E63=0,"",IF(INDIRECT(NOM_FR&amp;ADDRESS('PR-tampon'!$E63,COLUMN(REFERENCEMENT_ISOLANT[[#Headers],[CONCATENATION DES OBSERVATIONS]])))=0,"",INDIRECT(NOM_FR&amp;ADDRESS('PR-tampon'!$E63,COLUMN(REFERENCEMENT_ISOLANT[[#Headers],[CONCATENATION DES OBSERVATIONS]]))))))</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100" s="3" t="str">
        <f ca="1">IF('PR-tampon'!$E63="","",IF('PR-tampon'!$E63=0,"",IF(INDIRECT(NOM_FR&amp;ADDRESS('PR-tampon'!$E63,COLUMN(REFERENCEMENT_ISOLANT[[#Headers],[Hygrométrie des locaux]])))=0,"",INDIRECT(NOM_FR&amp;ADDRESS('PR-tampon'!$E63,COLUMN(REFERENCEMENT_ISOLANT[[#Headers],[Hygrométrie des locaux]]))))))</f>
        <v>MOYENNE</v>
      </c>
      <c r="N100" s="3" t="str">
        <f ca="1">IF('PR-tampon'!$E63="","",IF('PR-tampon'!$E63=0,"",IF(INDIRECT(NOM_FR&amp;ADDRESS('PR-tampon'!$E63,COLUMN(REFERENCEMENT_ISOLANT[[#Headers],[classement locaux au sens 20.1 P3]])))=0,"",INDIRECT(NOM_FR&amp;ADDRESS('PR-tampon'!$E63,COLUMN(REFERENCEMENT_ISOLANT[[#Headers],[classement locaux au sens 20.1 P3]]))))))</f>
        <v>EB+ Locaux Privatifs</v>
      </c>
      <c r="O100" s="3" t="str">
        <f ca="1">IF('PR-tampon'!$E63="","",IF('PR-tampon'!$E63=0,"",IF(INDIRECT(NOM_FR&amp;ADDRESS('PR-tampon'!$E63,COLUMN(REFERENCEMENT_ISOLANT[[#Headers],[Climat max]])))=0,"",INDIRECT(NOM_FR&amp;ADDRESS('PR-tampon'!$E63,COLUMN(REFERENCEMENT_ISOLANT[[#Headers],[Climat max]]))))))</f>
        <v>MONTAGNE
(Altitude ≥ 900m &amp; En zone très froide)</v>
      </c>
      <c r="P100" s="3" t="str">
        <f ca="1">IF('PR-tampon'!$E63="","",IF('PR-tampon'!$E63=0,"",IF(INDIRECT(NOM_FR&amp;ADDRESS('PR-tampon'!$E63,COLUMN(REFERENCEMENT_ISOLANT[[#Headers],[Locaux climatisés ou raffraichis]])))=0,"",INDIRECT(NOM_FR&amp;ADDRESS('PR-tampon'!$E63,COLUMN(REFERENCEMENT_ISOLANT[[#Headers],[Locaux climatisés ou raffraichis]]))))))</f>
        <v>RAFRAICHIS</v>
      </c>
    </row>
    <row r="101" spans="1:16" ht="130.15" customHeight="1" x14ac:dyDescent="0.25">
      <c r="A101" s="3" t="s">
        <v>165</v>
      </c>
      <c r="B101" s="79">
        <f ca="1">IF('PR-tampon'!$E64="","",IF('PR-tampon'!$E64=0,"",IF(INDIRECT(NOM_FR&amp;ADDRESS('PR-tampon'!$E64,COLUMN(REFERENCEMENT_ISOLANT[[#Headers],[DATE REFERENCEMENT]])))=0,"",INDIRECT(NOM_FR&amp;ADDRESS('PR-tampon'!$E64,COLUMN(REFERENCEMENT_ISOLANT[[#Headers],[DATE REFERENCEMENT]]))))))</f>
        <v>45085</v>
      </c>
      <c r="C101" s="79" t="str">
        <f ca="1">IF('PR-tampon'!$E64="","",IF('PR-tampon'!$E64=0,"",IF(INDIRECT(NOM_FR&amp;ADDRESS('PR-tampon'!$E64,COLUMN(REFERENCEMENT_ISOLANT[[#Headers],[TYPE DE PROCEDE]])))=0,"",INDIRECT(NOM_FR&amp;ADDRESS('PR-tampon'!$E64,COLUMN(REFERENCEMENT_ISOLANT[[#Headers],[TYPE DE PROCEDE]]))))))</f>
        <v>Vrac</v>
      </c>
      <c r="D101" s="79" t="str">
        <f ca="1">IF('PR-tampon'!$E64="","",IF('PR-tampon'!$E64=0,"",IF(INDIRECT(NOM_FR&amp;ADDRESS('PR-tampon'!$E64,COLUMN(REFERENCEMENT_ISOLANT[[#Headers],[MATIERE]])))=0,"",INDIRECT(NOM_FR&amp;ADDRESS('PR-tampon'!$E64,COLUMN(REFERENCEMENT_ISOLANT[[#Headers],[MATIERE]]))))))</f>
        <v>fibres de cellulose</v>
      </c>
      <c r="E101" s="3" t="str">
        <f ca="1">IF('PR-tampon'!$E64="","",IF('PR-tampon'!$E64=0,"",IF(INDIRECT(NOM_FR&amp;ADDRESS('PR-tampon'!$E64,COLUMN(REFERENCEMENT_ISOLANT[[#Headers],[NOM COMMERCIAL DU PROCEDE]])))=0,"",INDIRECT(NOM_FR&amp;ADDRESS('PR-tampon'!$E64,COLUMN(REFERENCEMENT_ISOLANT[[#Headers],[NOM COMMERCIAL DU PROCEDE]]))))))</f>
        <v>iQ3, iQ3 CELLULOSE, CELLULOSE iQ3 - Applications en mur par insufflation</v>
      </c>
      <c r="F101" s="3" t="str">
        <f ca="1">IF('PR-tampon'!$E64="","",IF('PR-tampon'!$E64=0,"",IF(INDIRECT(NOM_FR&amp;ADDRESS('PR-tampon'!$E64,COLUMN(REFERENCEMENT_ISOLANT[[#Headers],[FABRICANT / TITULAIRE / DISTRIBUTEUR]])))=0,"",INDIRECT(NOM_FR&amp;ADDRESS('PR-tampon'!$E64,COLUMN(REFERENCEMENT_ISOLANT[[#Headers],[FABRICANT / TITULAIRE / DISTRIBUTEUR]]))))))</f>
        <v>ISOPROC
(BE)</v>
      </c>
      <c r="G101" s="3" t="str">
        <f ca="1">IF('PR-tampon'!$E64="","",IF('PR-tampon'!$E64=0,"",IF(INDIRECT(NOM_FR&amp;ADDRESS('PR-tampon'!$E64,COLUMN(REFERENCEMENT_ISOLANT[[#Headers],[TYPE DE DOCUMENT DE REFERENCE]])))=0,"",INDIRECT(NOM_FR&amp;ADDRESS('PR-tampon'!$E64,COLUMN(REFERENCEMENT_ISOLANT[[#Headers],[TYPE DE DOCUMENT DE REFERENCE]]))))))</f>
        <v>Avis technique</v>
      </c>
      <c r="H101" s="3" t="str">
        <f ca="1">IF('PR-tampon'!$E64="","",IF('PR-tampon'!$E64=0,"",IF(INDIRECT(NOM_FR&amp;ADDRESS('PR-tampon'!$E64,COLUMN(REFERENCEMENT_ISOLANT[[#Headers],[REF]])))=0,"",INDIRECT(NOM_FR&amp;ADDRESS('PR-tampon'!$E64,COLUMN(REFERENCEMENT_ISOLANT[[#Headers],[REF]]))))))</f>
        <v>20/15-361_V4</v>
      </c>
      <c r="I101" s="73">
        <f ca="1">IF('PR-tampon'!$E64="","",IF('PR-tampon'!$E64=0,"",IF(INDIRECT(NOM_FR&amp;ADDRESS('PR-tampon'!$E64,COLUMN(REFERENCEMENT_ISOLANT[[#Headers],[AVIS LIMITE AU / VALIDITE]])))=0,"",INDIRECT(NOM_FR&amp;ADDRESS('PR-tampon'!$E64,COLUMN(REFERENCEMENT_ISOLANT[[#Headers],[AVIS LIMITE AU / VALIDITE]]))))))</f>
        <v>46568</v>
      </c>
      <c r="J101" s="3" t="str">
        <f ca="1">IF('PR-tampon'!$E64="","",IF('PR-tampon'!$E64=0,"",IF(INDIRECT(NOM_FR&amp;ADDRESS('PR-tampon'!$E64,COLUMN(REFERENCEMENT_ISOLANT[[#Headers],[TC/TNC
dans le domaine d''emploi visé]])))=0,"",INDIRECT(NOM_FR&amp;ADDRESS('PR-tampon'!$E64,COLUMN(REFERENCEMENT_ISOLANT[[#Headers],[TC/TNC
dans le domaine d''emploi visé]]))))))</f>
        <v>TC</v>
      </c>
      <c r="K101" s="102" t="str">
        <f ca="1">IF('PR-tampon'!$E64="","",IF('PR-tampon'!$E64=0,"",IF(INDIRECT(NOM_FR&amp;ADDRESS('PR-tampon'!$E64,COLUMN(REFERENCEMENT_ISOLANT[[#Headers],[SYNTHESE DES APPLICATIONS VISEES]])))=0,"",INDIRECT(NOM_FR&amp;ADDRESS('PR-tampon'!$E64,COLUMN(REFERENCEMENT_ISOLANT[[#Headers],[SYNTHESE DES APPLICATIONS VISEES]]))))))</f>
        <v xml:space="preserve"> - MUR EXTERIEUR : ISOLATION ENTRE MONTANTS DE MUR CONFORME AU NF DTU 31.2 AVEC PAREMENT EXTERIEUR VENTILE</v>
      </c>
      <c r="L101" s="75" t="str">
        <f ca="1">IF('PR-tampon'!$E64="","",IF('PR-tampon'!$E64=0,"",IF(INDIRECT(NOM_FR&amp;ADDRESS('PR-tampon'!$E64,COLUMN(REFERENCEMENT_ISOLANT[[#Headers],[CONCATENATION DES OBSERVATIONS]])))=0,"",INDIRECT(NOM_FR&amp;ADDRESS('PR-tampon'!$E64,COLUMN(REFERENCEMENT_ISOLANT[[#Headers],[CONCATENATION DES OBSERVATIONS]]))))))</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101" s="3" t="str">
        <f ca="1">IF('PR-tampon'!$E64="","",IF('PR-tampon'!$E64=0,"",IF(INDIRECT(NOM_FR&amp;ADDRESS('PR-tampon'!$E64,COLUMN(REFERENCEMENT_ISOLANT[[#Headers],[Hygrométrie des locaux]])))=0,"",INDIRECT(NOM_FR&amp;ADDRESS('PR-tampon'!$E64,COLUMN(REFERENCEMENT_ISOLANT[[#Headers],[Hygrométrie des locaux]]))))))</f>
        <v>MOYENNE</v>
      </c>
      <c r="N101" s="3" t="str">
        <f ca="1">IF('PR-tampon'!$E64="","",IF('PR-tampon'!$E64=0,"",IF(INDIRECT(NOM_FR&amp;ADDRESS('PR-tampon'!$E64,COLUMN(REFERENCEMENT_ISOLANT[[#Headers],[classement locaux au sens 20.1 P3]])))=0,"",INDIRECT(NOM_FR&amp;ADDRESS('PR-tampon'!$E64,COLUMN(REFERENCEMENT_ISOLANT[[#Headers],[classement locaux au sens 20.1 P3]]))))))</f>
        <v>EB+ Locaux Privatifs</v>
      </c>
      <c r="O101" s="3" t="str">
        <f ca="1">IF('PR-tampon'!$E64="","",IF('PR-tampon'!$E64=0,"",IF(INDIRECT(NOM_FR&amp;ADDRESS('PR-tampon'!$E64,COLUMN(REFERENCEMENT_ISOLANT[[#Headers],[Climat max]])))=0,"",INDIRECT(NOM_FR&amp;ADDRESS('PR-tampon'!$E64,COLUMN(REFERENCEMENT_ISOLANT[[#Headers],[Climat max]]))))))</f>
        <v>MONTAGNE
(Altitude ≥ 900m &amp; En zone très froide)</v>
      </c>
      <c r="P101" s="3" t="str">
        <f ca="1">IF('PR-tampon'!$E64="","",IF('PR-tampon'!$E64=0,"",IF(INDIRECT(NOM_FR&amp;ADDRESS('PR-tampon'!$E64,COLUMN(REFERENCEMENT_ISOLANT[[#Headers],[Locaux climatisés ou raffraichis]])))=0,"",INDIRECT(NOM_FR&amp;ADDRESS('PR-tampon'!$E64,COLUMN(REFERENCEMENT_ISOLANT[[#Headers],[Locaux climatisés ou raffraichis]]))))))</f>
        <v>RAFRAICHIS</v>
      </c>
    </row>
    <row r="102" spans="1:16" ht="130.15" customHeight="1" x14ac:dyDescent="0.25">
      <c r="A102" s="3" t="s">
        <v>165</v>
      </c>
      <c r="B102" s="79">
        <f ca="1">IF('PR-tampon'!$E65="","",IF('PR-tampon'!$E65=0,"",IF(INDIRECT(NOM_FR&amp;ADDRESS('PR-tampon'!$E65,COLUMN(REFERENCEMENT_ISOLANT[[#Headers],[DATE REFERENCEMENT]])))=0,"",INDIRECT(NOM_FR&amp;ADDRESS('PR-tampon'!$E65,COLUMN(REFERENCEMENT_ISOLANT[[#Headers],[DATE REFERENCEMENT]]))))))</f>
        <v>45085</v>
      </c>
      <c r="C102" s="79" t="str">
        <f ca="1">IF('PR-tampon'!$E65="","",IF('PR-tampon'!$E65=0,"",IF(INDIRECT(NOM_FR&amp;ADDRESS('PR-tampon'!$E65,COLUMN(REFERENCEMENT_ISOLANT[[#Headers],[TYPE DE PROCEDE]])))=0,"",INDIRECT(NOM_FR&amp;ADDRESS('PR-tampon'!$E65,COLUMN(REFERENCEMENT_ISOLANT[[#Headers],[TYPE DE PROCEDE]]))))))</f>
        <v>Vrac</v>
      </c>
      <c r="D102" s="79" t="str">
        <f ca="1">IF('PR-tampon'!$E65="","",IF('PR-tampon'!$E65=0,"",IF(INDIRECT(NOM_FR&amp;ADDRESS('PR-tampon'!$E65,COLUMN(REFERENCEMENT_ISOLANT[[#Headers],[MATIERE]])))=0,"",INDIRECT(NOM_FR&amp;ADDRESS('PR-tampon'!$E65,COLUMN(REFERENCEMENT_ISOLANT[[#Headers],[MATIERE]]))))))</f>
        <v>fibres de cellulose</v>
      </c>
      <c r="E102" s="3" t="str">
        <f ca="1">IF('PR-tampon'!$E65="","",IF('PR-tampon'!$E65=0,"",IF(INDIRECT(NOM_FR&amp;ADDRESS('PR-tampon'!$E65,COLUMN(REFERENCEMENT_ISOLANT[[#Headers],[NOM COMMERCIAL DU PROCEDE]])))=0,"",INDIRECT(NOM_FR&amp;ADDRESS('PR-tampon'!$E65,COLUMN(REFERENCEMENT_ISOLANT[[#Headers],[NOM COMMERCIAL DU PROCEDE]]))))))</f>
        <v>ISOLANT ÉCOLOGIQUE SEMI, DOLCEA, CELLIPURE, DOMOSANIX, CELLECO - Applications en mur par insufflation</v>
      </c>
      <c r="F102" s="3" t="str">
        <f ca="1">IF('PR-tampon'!$E65="","",IF('PR-tampon'!$E65=0,"",IF(INDIRECT(NOM_FR&amp;ADDRESS('PR-tampon'!$E65,COLUMN(REFERENCEMENT_ISOLANT[[#Headers],[FABRICANT / TITULAIRE / DISTRIBUTEUR]])))=0,"",INDIRECT(NOM_FR&amp;ADDRESS('PR-tampon'!$E65,COLUMN(REFERENCEMENT_ISOLANT[[#Headers],[FABRICANT / TITULAIRE / DISTRIBUTEUR]]))))))</f>
        <v>ISOPROC
(BE)</v>
      </c>
      <c r="G102" s="3" t="str">
        <f ca="1">IF('PR-tampon'!$E65="","",IF('PR-tampon'!$E65=0,"",IF(INDIRECT(NOM_FR&amp;ADDRESS('PR-tampon'!$E65,COLUMN(REFERENCEMENT_ISOLANT[[#Headers],[TYPE DE DOCUMENT DE REFERENCE]])))=0,"",INDIRECT(NOM_FR&amp;ADDRESS('PR-tampon'!$E65,COLUMN(REFERENCEMENT_ISOLANT[[#Headers],[TYPE DE DOCUMENT DE REFERENCE]]))))))</f>
        <v>Avis technique</v>
      </c>
      <c r="H102" s="3" t="str">
        <f ca="1">IF('PR-tampon'!$E65="","",IF('PR-tampon'!$E65=0,"",IF(INDIRECT(NOM_FR&amp;ADDRESS('PR-tampon'!$E65,COLUMN(REFERENCEMENT_ISOLANT[[#Headers],[REF]])))=0,"",INDIRECT(NOM_FR&amp;ADDRESS('PR-tampon'!$E65,COLUMN(REFERENCEMENT_ISOLANT[[#Headers],[REF]]))))))</f>
        <v>20/15-361_V4-E1</v>
      </c>
      <c r="I102" s="73">
        <f ca="1">IF('PR-tampon'!$E65="","",IF('PR-tampon'!$E65=0,"",IF(INDIRECT(NOM_FR&amp;ADDRESS('PR-tampon'!$E65,COLUMN(REFERENCEMENT_ISOLANT[[#Headers],[AVIS LIMITE AU / VALIDITE]])))=0,"",INDIRECT(NOM_FR&amp;ADDRESS('PR-tampon'!$E65,COLUMN(REFERENCEMENT_ISOLANT[[#Headers],[AVIS LIMITE AU / VALIDITE]]))))))</f>
        <v>46568</v>
      </c>
      <c r="J102" s="3" t="str">
        <f ca="1">IF('PR-tampon'!$E65="","",IF('PR-tampon'!$E65=0,"",IF(INDIRECT(NOM_FR&amp;ADDRESS('PR-tampon'!$E65,COLUMN(REFERENCEMENT_ISOLANT[[#Headers],[TC/TNC
dans le domaine d''emploi visé]])))=0,"",INDIRECT(NOM_FR&amp;ADDRESS('PR-tampon'!$E65,COLUMN(REFERENCEMENT_ISOLANT[[#Headers],[TC/TNC
dans le domaine d''emploi visé]]))))))</f>
        <v>TC</v>
      </c>
      <c r="K102" s="102" t="str">
        <f ca="1">IF('PR-tampon'!$E65="","",IF('PR-tampon'!$E65=0,"",IF(INDIRECT(NOM_FR&amp;ADDRESS('PR-tampon'!$E65,COLUMN(REFERENCEMENT_ISOLANT[[#Headers],[SYNTHESE DES APPLICATIONS VISEES]])))=0,"",INDIRECT(NOM_FR&amp;ADDRESS('PR-tampon'!$E65,COLUMN(REFERENCEMENT_ISOLANT[[#Headers],[SYNTHESE DES APPLICATIONS VISEES]]))))))</f>
        <v xml:space="preserve"> - MUR EXTERIEUR : ISOLATION ENTRE MONTANTS DE MUR CONFORME AU NF DTU 31.2 AVEC PAREMENT EXTERIEUR VENTILE</v>
      </c>
      <c r="L102" s="75" t="str">
        <f ca="1">IF('PR-tampon'!$E65="","",IF('PR-tampon'!$E65=0,"",IF(INDIRECT(NOM_FR&amp;ADDRESS('PR-tampon'!$E65,COLUMN(REFERENCEMENT_ISOLANT[[#Headers],[CONCATENATION DES OBSERVATIONS]])))=0,"",INDIRECT(NOM_FR&amp;ADDRESS('PR-tampon'!$E65,COLUMN(REFERENCEMENT_ISOLANT[[#Headers],[CONCATENATION DES OBSERVATIONS]]))))))</f>
        <v>Extension de l’Avis Technique 20/15-361_V4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102" s="3" t="str">
        <f ca="1">IF('PR-tampon'!$E65="","",IF('PR-tampon'!$E65=0,"",IF(INDIRECT(NOM_FR&amp;ADDRESS('PR-tampon'!$E65,COLUMN(REFERENCEMENT_ISOLANT[[#Headers],[Hygrométrie des locaux]])))=0,"",INDIRECT(NOM_FR&amp;ADDRESS('PR-tampon'!$E65,COLUMN(REFERENCEMENT_ISOLANT[[#Headers],[Hygrométrie des locaux]]))))))</f>
        <v>MOYENNE</v>
      </c>
      <c r="N102" s="3" t="str">
        <f ca="1">IF('PR-tampon'!$E65="","",IF('PR-tampon'!$E65=0,"",IF(INDIRECT(NOM_FR&amp;ADDRESS('PR-tampon'!$E65,COLUMN(REFERENCEMENT_ISOLANT[[#Headers],[classement locaux au sens 20.1 P3]])))=0,"",INDIRECT(NOM_FR&amp;ADDRESS('PR-tampon'!$E65,COLUMN(REFERENCEMENT_ISOLANT[[#Headers],[classement locaux au sens 20.1 P3]]))))))</f>
        <v>EB+ Locaux Privatifs</v>
      </c>
      <c r="O102" s="3" t="str">
        <f ca="1">IF('PR-tampon'!$E65="","",IF('PR-tampon'!$E65=0,"",IF(INDIRECT(NOM_FR&amp;ADDRESS('PR-tampon'!$E65,COLUMN(REFERENCEMENT_ISOLANT[[#Headers],[Climat max]])))=0,"",INDIRECT(NOM_FR&amp;ADDRESS('PR-tampon'!$E65,COLUMN(REFERENCEMENT_ISOLANT[[#Headers],[Climat max]]))))))</f>
        <v>MONTAGNE
(Altitude ≥ 900m &amp; En zone très froide)</v>
      </c>
      <c r="P102" s="3" t="str">
        <f ca="1">IF('PR-tampon'!$E65="","",IF('PR-tampon'!$E65=0,"",IF(INDIRECT(NOM_FR&amp;ADDRESS('PR-tampon'!$E65,COLUMN(REFERENCEMENT_ISOLANT[[#Headers],[Locaux climatisés ou raffraichis]])))=0,"",INDIRECT(NOM_FR&amp;ADDRESS('PR-tampon'!$E65,COLUMN(REFERENCEMENT_ISOLANT[[#Headers],[Locaux climatisés ou raffraichis]]))))))</f>
        <v>RAFRAICHIS</v>
      </c>
    </row>
    <row r="103" spans="1:16" ht="130.15" customHeight="1" x14ac:dyDescent="0.25">
      <c r="A103" s="3" t="s">
        <v>165</v>
      </c>
      <c r="B103" s="79">
        <f ca="1">IF('PR-tampon'!$E66="","",IF('PR-tampon'!$E66=0,"",IF(INDIRECT(NOM_FR&amp;ADDRESS('PR-tampon'!$E66,COLUMN(REFERENCEMENT_ISOLANT[[#Headers],[DATE REFERENCEMENT]])))=0,"",INDIRECT(NOM_FR&amp;ADDRESS('PR-tampon'!$E66,COLUMN(REFERENCEMENT_ISOLANT[[#Headers],[DATE REFERENCEMENT]]))))))</f>
        <v>45085</v>
      </c>
      <c r="C103" s="79" t="str">
        <f ca="1">IF('PR-tampon'!$E66="","",IF('PR-tampon'!$E66=0,"",IF(INDIRECT(NOM_FR&amp;ADDRESS('PR-tampon'!$E66,COLUMN(REFERENCEMENT_ISOLANT[[#Headers],[TYPE DE PROCEDE]])))=0,"",INDIRECT(NOM_FR&amp;ADDRESS('PR-tampon'!$E66,COLUMN(REFERENCEMENT_ISOLANT[[#Headers],[TYPE DE PROCEDE]]))))))</f>
        <v>Vrac</v>
      </c>
      <c r="D103" s="79" t="str">
        <f ca="1">IF('PR-tampon'!$E66="","",IF('PR-tampon'!$E66=0,"",IF(INDIRECT(NOM_FR&amp;ADDRESS('PR-tampon'!$E66,COLUMN(REFERENCEMENT_ISOLANT[[#Headers],[MATIERE]])))=0,"",INDIRECT(NOM_FR&amp;ADDRESS('PR-tampon'!$E66,COLUMN(REFERENCEMENT_ISOLANT[[#Headers],[MATIERE]]))))))</f>
        <v>fibres de cellulose</v>
      </c>
      <c r="E103" s="3" t="str">
        <f ca="1">IF('PR-tampon'!$E66="","",IF('PR-tampon'!$E66=0,"",IF(INDIRECT(NOM_FR&amp;ADDRESS('PR-tampon'!$E66,COLUMN(REFERENCEMENT_ISOLANT[[#Headers],[NOM COMMERCIAL DU PROCEDE]])))=0,"",INDIRECT(NOM_FR&amp;ADDRESS('PR-tampon'!$E66,COLUMN(REFERENCEMENT_ISOLANT[[#Headers],[NOM COMMERCIAL DU PROCEDE]]))))))</f>
        <v>UniverCell® + - Applications par insufflation ou projection humide en mur</v>
      </c>
      <c r="F103" s="3" t="str">
        <f ca="1">IF('PR-tampon'!$E66="","",IF('PR-tampon'!$E66=0,"",IF(INDIRECT(NOM_FR&amp;ADDRESS('PR-tampon'!$E66,COLUMN(REFERENCEMENT_ISOLANT[[#Headers],[FABRICANT / TITULAIRE / DISTRIBUTEUR]])))=0,"",INDIRECT(NOM_FR&amp;ADDRESS('PR-tampon'!$E66,COLUMN(REFERENCEMENT_ISOLANT[[#Headers],[FABRICANT / TITULAIRE / DISTRIBUTEUR]]))))))</f>
        <v>SOPREMA SAS 
(FR)</v>
      </c>
      <c r="G103" s="3" t="str">
        <f ca="1">IF('PR-tampon'!$E66="","",IF('PR-tampon'!$E66=0,"",IF(INDIRECT(NOM_FR&amp;ADDRESS('PR-tampon'!$E66,COLUMN(REFERENCEMENT_ISOLANT[[#Headers],[TYPE DE DOCUMENT DE REFERENCE]])))=0,"",INDIRECT(NOM_FR&amp;ADDRESS('PR-tampon'!$E66,COLUMN(REFERENCEMENT_ISOLANT[[#Headers],[TYPE DE DOCUMENT DE REFERENCE]]))))))</f>
        <v>Avis technique</v>
      </c>
      <c r="H103" s="3" t="str">
        <f ca="1">IF('PR-tampon'!$E66="","",IF('PR-tampon'!$E66=0,"",IF(INDIRECT(NOM_FR&amp;ADDRESS('PR-tampon'!$E66,COLUMN(REFERENCEMENT_ISOLANT[[#Headers],[REF]])))=0,"",INDIRECT(NOM_FR&amp;ADDRESS('PR-tampon'!$E66,COLUMN(REFERENCEMENT_ISOLANT[[#Headers],[REF]]))))))</f>
        <v>20/17-401_V4</v>
      </c>
      <c r="I103" s="73">
        <f ca="1">IF('PR-tampon'!$E66="","",IF('PR-tampon'!$E66=0,"",IF(INDIRECT(NOM_FR&amp;ADDRESS('PR-tampon'!$E66,COLUMN(REFERENCEMENT_ISOLANT[[#Headers],[AVIS LIMITE AU / VALIDITE]])))=0,"",INDIRECT(NOM_FR&amp;ADDRESS('PR-tampon'!$E66,COLUMN(REFERENCEMENT_ISOLANT[[#Headers],[AVIS LIMITE AU / VALIDITE]]))))))</f>
        <v>46568</v>
      </c>
      <c r="J103" s="3" t="str">
        <f ca="1">IF('PR-tampon'!$E66="","",IF('PR-tampon'!$E66=0,"",IF(INDIRECT(NOM_FR&amp;ADDRESS('PR-tampon'!$E66,COLUMN(REFERENCEMENT_ISOLANT[[#Headers],[TC/TNC
dans le domaine d''emploi visé]])))=0,"",INDIRECT(NOM_FR&amp;ADDRESS('PR-tampon'!$E66,COLUMN(REFERENCEMENT_ISOLANT[[#Headers],[TC/TNC
dans le domaine d''emploi visé]]))))))</f>
        <v>TC</v>
      </c>
      <c r="K103" s="102" t="str">
        <f ca="1">IF('PR-tampon'!$E66="","",IF('PR-tampon'!$E66=0,"",IF(INDIRECT(NOM_FR&amp;ADDRESS('PR-tampon'!$E66,COLUMN(REFERENCEMENT_ISOLANT[[#Headers],[SYNTHESE DES APPLICATIONS VISEES]])))=0,"",INDIRECT(NOM_FR&amp;ADDRESS('PR-tampon'!$E66,COLUMN(REFERENCEMENT_ISOLANT[[#Headers],[SYNTHESE DES APPLICATIONS VISEES]]))))))</f>
        <v xml:space="preserve"> - MUR EXTERIEUR : ISOLATION ENTRE MONTANTS DE MUR CONFORME AU NF DTU 31.2 AVEC PAREMENT EXTERIEUR VENTILE</v>
      </c>
      <c r="L103" s="75" t="str">
        <f ca="1">IF('PR-tampon'!$E66="","",IF('PR-tampon'!$E66=0,"",IF(INDIRECT(NOM_FR&amp;ADDRESS('PR-tampon'!$E66,COLUMN(REFERENCEMENT_ISOLANT[[#Headers],[CONCATENATION DES OBSERVATIONS]])))=0,"",INDIRECT(NOM_FR&amp;ADDRESS('PR-tampon'!$E66,COLUMN(REFERENCEMENT_ISOLANT[[#Headers],[CONCATENATION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103" s="3" t="str">
        <f ca="1">IF('PR-tampon'!$E66="","",IF('PR-tampon'!$E66=0,"",IF(INDIRECT(NOM_FR&amp;ADDRESS('PR-tampon'!$E66,COLUMN(REFERENCEMENT_ISOLANT[[#Headers],[Hygrométrie des locaux]])))=0,"",INDIRECT(NOM_FR&amp;ADDRESS('PR-tampon'!$E66,COLUMN(REFERENCEMENT_ISOLANT[[#Headers],[Hygrométrie des locaux]]))))))</f>
        <v>MOYENNE</v>
      </c>
      <c r="N103" s="3" t="str">
        <f ca="1">IF('PR-tampon'!$E66="","",IF('PR-tampon'!$E66=0,"",IF(INDIRECT(NOM_FR&amp;ADDRESS('PR-tampon'!$E66,COLUMN(REFERENCEMENT_ISOLANT[[#Headers],[classement locaux au sens 20.1 P3]])))=0,"",INDIRECT(NOM_FR&amp;ADDRESS('PR-tampon'!$E66,COLUMN(REFERENCEMENT_ISOLANT[[#Headers],[classement locaux au sens 20.1 P3]]))))))</f>
        <v>EB+ Locaux Privatifs</v>
      </c>
      <c r="O103" s="3" t="str">
        <f ca="1">IF('PR-tampon'!$E66="","",IF('PR-tampon'!$E66=0,"",IF(INDIRECT(NOM_FR&amp;ADDRESS('PR-tampon'!$E66,COLUMN(REFERENCEMENT_ISOLANT[[#Headers],[Climat max]])))=0,"",INDIRECT(NOM_FR&amp;ADDRESS('PR-tampon'!$E66,COLUMN(REFERENCEMENT_ISOLANT[[#Headers],[Climat max]]))))))</f>
        <v>MONTAGNE
(Altitude ≥ 900m &amp; En zone très froide)</v>
      </c>
      <c r="P103" s="3" t="str">
        <f ca="1">IF('PR-tampon'!$E66="","",IF('PR-tampon'!$E66=0,"",IF(INDIRECT(NOM_FR&amp;ADDRESS('PR-tampon'!$E66,COLUMN(REFERENCEMENT_ISOLANT[[#Headers],[Locaux climatisés ou raffraichis]])))=0,"",INDIRECT(NOM_FR&amp;ADDRESS('PR-tampon'!$E66,COLUMN(REFERENCEMENT_ISOLANT[[#Headers],[Locaux climatisés ou raffraichis]]))))))</f>
        <v>RAFRAICHIS</v>
      </c>
    </row>
    <row r="104" spans="1:16" ht="130.15" customHeight="1" x14ac:dyDescent="0.25">
      <c r="A104" s="3" t="s">
        <v>165</v>
      </c>
      <c r="B104" s="79">
        <f ca="1">IF('PR-tampon'!$E67="","",IF('PR-tampon'!$E67=0,"",IF(INDIRECT(NOM_FR&amp;ADDRESS('PR-tampon'!$E67,COLUMN(REFERENCEMENT_ISOLANT[[#Headers],[DATE REFERENCEMENT]])))=0,"",INDIRECT(NOM_FR&amp;ADDRESS('PR-tampon'!$E67,COLUMN(REFERENCEMENT_ISOLANT[[#Headers],[DATE REFERENCEMENT]]))))))</f>
        <v>45085</v>
      </c>
      <c r="C104" s="79" t="str">
        <f ca="1">IF('PR-tampon'!$E67="","",IF('PR-tampon'!$E67=0,"",IF(INDIRECT(NOM_FR&amp;ADDRESS('PR-tampon'!$E67,COLUMN(REFERENCEMENT_ISOLANT[[#Headers],[TYPE DE PROCEDE]])))=0,"",INDIRECT(NOM_FR&amp;ADDRESS('PR-tampon'!$E67,COLUMN(REFERENCEMENT_ISOLANT[[#Headers],[TYPE DE PROCEDE]]))))))</f>
        <v>Vrac</v>
      </c>
      <c r="D104" s="79" t="str">
        <f ca="1">IF('PR-tampon'!$E67="","",IF('PR-tampon'!$E67=0,"",IF(INDIRECT(NOM_FR&amp;ADDRESS('PR-tampon'!$E67,COLUMN(REFERENCEMENT_ISOLANT[[#Headers],[MATIERE]])))=0,"",INDIRECT(NOM_FR&amp;ADDRESS('PR-tampon'!$E67,COLUMN(REFERENCEMENT_ISOLANT[[#Headers],[MATIERE]]))))))</f>
        <v>fibres de textiles issus de recyclage</v>
      </c>
      <c r="E104" s="3" t="str">
        <f ca="1">IF('PR-tampon'!$E67="","",IF('PR-tampon'!$E67=0,"",IF(INDIRECT(NOM_FR&amp;ADDRESS('PR-tampon'!$E67,COLUMN(REFERENCEMENT_ISOLANT[[#Headers],[NOM COMMERCIAL DU PROCEDE]])))=0,"",INDIRECT(NOM_FR&amp;ADDRESS('PR-tampon'!$E67,COLUMN(REFERENCEMENT_ISOLANT[[#Headers],[NOM COMMERCIAL DU PROCEDE]]))))))</f>
        <v>COTON-FRP, NITA-COTON-FRP, INNOCOTON, COTON SOLIDAIRE,
DOMOSANIX, NITA-COTTON</v>
      </c>
      <c r="F104" s="3" t="str">
        <f ca="1">IF('PR-tampon'!$E67="","",IF('PR-tampon'!$E67=0,"",IF(INDIRECT(NOM_FR&amp;ADDRESS('PR-tampon'!$E67,COLUMN(REFERENCEMENT_ISOLANT[[#Headers],[FABRICANT / TITULAIRE / DISTRIBUTEUR]])))=0,"",INDIRECT(NOM_FR&amp;ADDRESS('PR-tampon'!$E67,COLUMN(REFERENCEMENT_ISOLANT[[#Headers],[FABRICANT / TITULAIRE / DISTRIBUTEUR]]))))))</f>
        <v>RMT ISOLATION S.L. 
(ES)</v>
      </c>
      <c r="G104" s="3" t="str">
        <f ca="1">IF('PR-tampon'!$E67="","",IF('PR-tampon'!$E67=0,"",IF(INDIRECT(NOM_FR&amp;ADDRESS('PR-tampon'!$E67,COLUMN(REFERENCEMENT_ISOLANT[[#Headers],[TYPE DE DOCUMENT DE REFERENCE]])))=0,"",INDIRECT(NOM_FR&amp;ADDRESS('PR-tampon'!$E67,COLUMN(REFERENCEMENT_ISOLANT[[#Headers],[TYPE DE DOCUMENT DE REFERENCE]]))))))</f>
        <v>Document d'Application Technique (DTA)</v>
      </c>
      <c r="H104" s="3" t="str">
        <f ca="1">IF('PR-tampon'!$E67="","",IF('PR-tampon'!$E67=0,"",IF(INDIRECT(NOM_FR&amp;ADDRESS('PR-tampon'!$E67,COLUMN(REFERENCEMENT_ISOLANT[[#Headers],[REF]])))=0,"",INDIRECT(NOM_FR&amp;ADDRESS('PR-tampon'!$E67,COLUMN(REFERENCEMENT_ISOLANT[[#Headers],[REF]]))))))</f>
        <v>20/16-374_V2</v>
      </c>
      <c r="I104" s="73">
        <f ca="1">IF('PR-tampon'!$E67="","",IF('PR-tampon'!$E67=0,"",IF(INDIRECT(NOM_FR&amp;ADDRESS('PR-tampon'!$E67,COLUMN(REFERENCEMENT_ISOLANT[[#Headers],[AVIS LIMITE AU / VALIDITE]])))=0,"",INDIRECT(NOM_FR&amp;ADDRESS('PR-tampon'!$E67,COLUMN(REFERENCEMENT_ISOLANT[[#Headers],[AVIS LIMITE AU / VALIDITE]]))))))</f>
        <v>45900</v>
      </c>
      <c r="J104" s="3" t="str">
        <f ca="1">IF('PR-tampon'!$E67="","",IF('PR-tampon'!$E67=0,"",IF(INDIRECT(NOM_FR&amp;ADDRESS('PR-tampon'!$E67,COLUMN(REFERENCEMENT_ISOLANT[[#Headers],[TC/TNC
dans le domaine d''emploi visé]])))=0,"",INDIRECT(NOM_FR&amp;ADDRESS('PR-tampon'!$E67,COLUMN(REFERENCEMENT_ISOLANT[[#Headers],[TC/TNC
dans le domaine d''emploi visé]]))))))</f>
        <v>TC</v>
      </c>
      <c r="K104" s="102" t="str">
        <f ca="1">IF('PR-tampon'!$E67="","",IF('PR-tampon'!$E67=0,"",IF(INDIRECT(NOM_FR&amp;ADDRESS('PR-tampon'!$E67,COLUMN(REFERENCEMENT_ISOLANT[[#Headers],[SYNTHESE DES APPLICATIONS VISEES]])))=0,"",INDIRECT(NOM_FR&amp;ADDRESS('PR-tampon'!$E67,COLUMN(REFERENCEMENT_ISOLANT[[#Headers],[SYNTHESE DES APPLICATIONS VISEES]]))))))</f>
        <v xml:space="preserve"> - COMBLES PERDUS : ISOLATION DE PLANCHER DE COMBLES PERDUS</v>
      </c>
      <c r="L104" s="75" t="str">
        <f ca="1">IF('PR-tampon'!$E67="","",IF('PR-tampon'!$E67=0,"",IF(INDIRECT(NOM_FR&amp;ADDRESS('PR-tampon'!$E67,COLUMN(REFERENCEMENT_ISOLANT[[#Headers],[CONCATENATION DES OBSERVATIONS]])))=0,"",INDIRECT(NOM_FR&amp;ADDRESS('PR-tampon'!$E67,COLUMN(REFERENCEMENT_ISOLANT[[#Headers],[CONCATENATION DES OBSERVATIONS]]))))))</f>
        <v/>
      </c>
      <c r="M104" s="3" t="str">
        <f ca="1">IF('PR-tampon'!$E67="","",IF('PR-tampon'!$E67=0,"",IF(INDIRECT(NOM_FR&amp;ADDRESS('PR-tampon'!$E67,COLUMN(REFERENCEMENT_ISOLANT[[#Headers],[Hygrométrie des locaux]])))=0,"",INDIRECT(NOM_FR&amp;ADDRESS('PR-tampon'!$E67,COLUMN(REFERENCEMENT_ISOLANT[[#Headers],[Hygrométrie des locaux]]))))))</f>
        <v>MOYENNE</v>
      </c>
      <c r="N104" s="3" t="str">
        <f ca="1">IF('PR-tampon'!$E67="","",IF('PR-tampon'!$E67=0,"",IF(INDIRECT(NOM_FR&amp;ADDRESS('PR-tampon'!$E67,COLUMN(REFERENCEMENT_ISOLANT[[#Headers],[classement locaux au sens 20.1 P3]])))=0,"",INDIRECT(NOM_FR&amp;ADDRESS('PR-tampon'!$E67,COLUMN(REFERENCEMENT_ISOLANT[[#Headers],[classement locaux au sens 20.1 P3]]))))))</f>
        <v>EB</v>
      </c>
      <c r="O104" s="3" t="str">
        <f ca="1">IF('PR-tampon'!$E67="","",IF('PR-tampon'!$E67=0,"",IF(INDIRECT(NOM_FR&amp;ADDRESS('PR-tampon'!$E67,COLUMN(REFERENCEMENT_ISOLANT[[#Headers],[Climat max]])))=0,"",INDIRECT(NOM_FR&amp;ADDRESS('PR-tampon'!$E67,COLUMN(REFERENCEMENT_ISOLANT[[#Headers],[Climat max]]))))))</f>
        <v>MONTAGNE
(Altitude ≥ 900m &amp; En zone très froide)</v>
      </c>
      <c r="P104" s="3" t="str">
        <f ca="1">IF('PR-tampon'!$E67="","",IF('PR-tampon'!$E67=0,"",IF(INDIRECT(NOM_FR&amp;ADDRESS('PR-tampon'!$E67,COLUMN(REFERENCEMENT_ISOLANT[[#Headers],[Locaux climatisés ou raffraichis]])))=0,"",INDIRECT(NOM_FR&amp;ADDRESS('PR-tampon'!$E67,COLUMN(REFERENCEMENT_ISOLANT[[#Headers],[Locaux climatisés ou raffraichis]]))))))</f>
        <v>RAFRAICHIS</v>
      </c>
    </row>
    <row r="105" spans="1:16" ht="130.15" customHeight="1" x14ac:dyDescent="0.25">
      <c r="A105" s="3" t="s">
        <v>165</v>
      </c>
      <c r="B105" s="79">
        <f ca="1">IF('PR-tampon'!$E68="","",IF('PR-tampon'!$E68=0,"",IF(INDIRECT(NOM_FR&amp;ADDRESS('PR-tampon'!$E68,COLUMN(REFERENCEMENT_ISOLANT[[#Headers],[DATE REFERENCEMENT]])))=0,"",INDIRECT(NOM_FR&amp;ADDRESS('PR-tampon'!$E68,COLUMN(REFERENCEMENT_ISOLANT[[#Headers],[DATE REFERENCEMENT]]))))))</f>
        <v>45085</v>
      </c>
      <c r="C105" s="79" t="str">
        <f ca="1">IF('PR-tampon'!$E68="","",IF('PR-tampon'!$E68=0,"",IF(INDIRECT(NOM_FR&amp;ADDRESS('PR-tampon'!$E68,COLUMN(REFERENCEMENT_ISOLANT[[#Headers],[TYPE DE PROCEDE]])))=0,"",INDIRECT(NOM_FR&amp;ADDRESS('PR-tampon'!$E68,COLUMN(REFERENCEMENT_ISOLANT[[#Headers],[TYPE DE PROCEDE]]))))))</f>
        <v>Vrac</v>
      </c>
      <c r="D105" s="79" t="str">
        <f ca="1">IF('PR-tampon'!$E68="","",IF('PR-tampon'!$E68=0,"",IF(INDIRECT(NOM_FR&amp;ADDRESS('PR-tampon'!$E68,COLUMN(REFERENCEMENT_ISOLANT[[#Headers],[MATIERE]])))=0,"",INDIRECT(NOM_FR&amp;ADDRESS('PR-tampon'!$E68,COLUMN(REFERENCEMENT_ISOLANT[[#Headers],[MATIERE]]))))))</f>
        <v>fibres de textiles issus de recyclage</v>
      </c>
      <c r="E105" s="3" t="str">
        <f ca="1">IF('PR-tampon'!$E68="","",IF('PR-tampon'!$E68=0,"",IF(INDIRECT(NOM_FR&amp;ADDRESS('PR-tampon'!$E68,COLUMN(REFERENCEMENT_ISOLANT[[#Headers],[NOM COMMERCIAL DU PROCEDE]])))=0,"",INDIRECT(NOM_FR&amp;ADDRESS('PR-tampon'!$E68,COLUMN(REFERENCEMENT_ISOLANT[[#Headers],[NOM COMMERCIAL DU PROCEDE]]))))))</f>
        <v>ISOTEXTIL</v>
      </c>
      <c r="F105" s="3" t="str">
        <f ca="1">IF('PR-tampon'!$E68="","",IF('PR-tampon'!$E68=0,"",IF(INDIRECT(NOM_FR&amp;ADDRESS('PR-tampon'!$E68,COLUMN(REFERENCEMENT_ISOLANT[[#Headers],[FABRICANT / TITULAIRE / DISTRIBUTEUR]])))=0,"",INDIRECT(NOM_FR&amp;ADDRESS('PR-tampon'!$E68,COLUMN(REFERENCEMENT_ISOLANT[[#Headers],[FABRICANT / TITULAIRE / DISTRIBUTEUR]]))))))</f>
        <v>ISOPARTNER
(FR)</v>
      </c>
      <c r="G105" s="3" t="str">
        <f ca="1">IF('PR-tampon'!$E68="","",IF('PR-tampon'!$E68=0,"",IF(INDIRECT(NOM_FR&amp;ADDRESS('PR-tampon'!$E68,COLUMN(REFERENCEMENT_ISOLANT[[#Headers],[TYPE DE DOCUMENT DE REFERENCE]])))=0,"",INDIRECT(NOM_FR&amp;ADDRESS('PR-tampon'!$E68,COLUMN(REFERENCEMENT_ISOLANT[[#Headers],[TYPE DE DOCUMENT DE REFERENCE]]))))))</f>
        <v>Document d'Application Technique (DTA)</v>
      </c>
      <c r="H105" s="3" t="str">
        <f ca="1">IF('PR-tampon'!$E68="","",IF('PR-tampon'!$E68=0,"",IF(INDIRECT(NOM_FR&amp;ADDRESS('PR-tampon'!$E68,COLUMN(REFERENCEMENT_ISOLANT[[#Headers],[REF]])))=0,"",INDIRECT(NOM_FR&amp;ADDRESS('PR-tampon'!$E68,COLUMN(REFERENCEMENT_ISOLANT[[#Headers],[REF]]))))))</f>
        <v>20/16-374_V2-E1</v>
      </c>
      <c r="I105" s="73">
        <f ca="1">IF('PR-tampon'!$E68="","",IF('PR-tampon'!$E68=0,"",IF(INDIRECT(NOM_FR&amp;ADDRESS('PR-tampon'!$E68,COLUMN(REFERENCEMENT_ISOLANT[[#Headers],[AVIS LIMITE AU / VALIDITE]])))=0,"",INDIRECT(NOM_FR&amp;ADDRESS('PR-tampon'!$E68,COLUMN(REFERENCEMENT_ISOLANT[[#Headers],[AVIS LIMITE AU / VALIDITE]]))))))</f>
        <v>45900</v>
      </c>
      <c r="J105" s="3" t="str">
        <f ca="1">IF('PR-tampon'!$E68="","",IF('PR-tampon'!$E68=0,"",IF(INDIRECT(NOM_FR&amp;ADDRESS('PR-tampon'!$E68,COLUMN(REFERENCEMENT_ISOLANT[[#Headers],[TC/TNC
dans le domaine d''emploi visé]])))=0,"",INDIRECT(NOM_FR&amp;ADDRESS('PR-tampon'!$E68,COLUMN(REFERENCEMENT_ISOLANT[[#Headers],[TC/TNC
dans le domaine d''emploi visé]]))))))</f>
        <v>TC</v>
      </c>
      <c r="K105" s="102" t="str">
        <f ca="1">IF('PR-tampon'!$E68="","",IF('PR-tampon'!$E68=0,"",IF(INDIRECT(NOM_FR&amp;ADDRESS('PR-tampon'!$E68,COLUMN(REFERENCEMENT_ISOLANT[[#Headers],[SYNTHESE DES APPLICATIONS VISEES]])))=0,"",INDIRECT(NOM_FR&amp;ADDRESS('PR-tampon'!$E68,COLUMN(REFERENCEMENT_ISOLANT[[#Headers],[SYNTHESE DES APPLICATIONS VISEES]]))))))</f>
        <v xml:space="preserve"> - COMBLES PERDUS : ISOLATION DE PLANCHER DE COMBLES PERDUS</v>
      </c>
      <c r="L105" s="75" t="str">
        <f ca="1">IF('PR-tampon'!$E68="","",IF('PR-tampon'!$E68=0,"",IF(INDIRECT(NOM_FR&amp;ADDRESS('PR-tampon'!$E68,COLUMN(REFERENCEMENT_ISOLANT[[#Headers],[CONCATENATION DES OBSERVATIONS]])))=0,"",INDIRECT(NOM_FR&amp;ADDRESS('PR-tampon'!$E68,COLUMN(REFERENCEMENT_ISOLANT[[#Headers],[CONCATENATION DES OBSERVATIONS]]))))))</f>
        <v xml:space="preserve"> - Extension de l’Avis Technique 20/16-374_V2</v>
      </c>
      <c r="M105" s="3" t="str">
        <f ca="1">IF('PR-tampon'!$E68="","",IF('PR-tampon'!$E68=0,"",IF(INDIRECT(NOM_FR&amp;ADDRESS('PR-tampon'!$E68,COLUMN(REFERENCEMENT_ISOLANT[[#Headers],[Hygrométrie des locaux]])))=0,"",INDIRECT(NOM_FR&amp;ADDRESS('PR-tampon'!$E68,COLUMN(REFERENCEMENT_ISOLANT[[#Headers],[Hygrométrie des locaux]]))))))</f>
        <v>MOYENNE</v>
      </c>
      <c r="N105" s="3" t="str">
        <f ca="1">IF('PR-tampon'!$E68="","",IF('PR-tampon'!$E68=0,"",IF(INDIRECT(NOM_FR&amp;ADDRESS('PR-tampon'!$E68,COLUMN(REFERENCEMENT_ISOLANT[[#Headers],[classement locaux au sens 20.1 P3]])))=0,"",INDIRECT(NOM_FR&amp;ADDRESS('PR-tampon'!$E68,COLUMN(REFERENCEMENT_ISOLANT[[#Headers],[classement locaux au sens 20.1 P3]]))))))</f>
        <v>EB</v>
      </c>
      <c r="O105" s="3" t="str">
        <f ca="1">IF('PR-tampon'!$E68="","",IF('PR-tampon'!$E68=0,"",IF(INDIRECT(NOM_FR&amp;ADDRESS('PR-tampon'!$E68,COLUMN(REFERENCEMENT_ISOLANT[[#Headers],[Climat max]])))=0,"",INDIRECT(NOM_FR&amp;ADDRESS('PR-tampon'!$E68,COLUMN(REFERENCEMENT_ISOLANT[[#Headers],[Climat max]]))))))</f>
        <v>MONTAGNE
(Altitude ≥ 900m &amp; En zone très froide)</v>
      </c>
      <c r="P105" s="3" t="str">
        <f ca="1">IF('PR-tampon'!$E68="","",IF('PR-tampon'!$E68=0,"",IF(INDIRECT(NOM_FR&amp;ADDRESS('PR-tampon'!$E68,COLUMN(REFERENCEMENT_ISOLANT[[#Headers],[Locaux climatisés ou raffraichis]])))=0,"",INDIRECT(NOM_FR&amp;ADDRESS('PR-tampon'!$E68,COLUMN(REFERENCEMENT_ISOLANT[[#Headers],[Locaux climatisés ou raffraichis]]))))))</f>
        <v>RAFRAICHIS</v>
      </c>
    </row>
    <row r="106" spans="1:16" ht="130.15" customHeight="1" x14ac:dyDescent="0.25">
      <c r="A106" s="3" t="s">
        <v>165</v>
      </c>
      <c r="B106" s="79">
        <f ca="1">IF('PR-tampon'!$E69="","",IF('PR-tampon'!$E69=0,"",IF(INDIRECT(NOM_FR&amp;ADDRESS('PR-tampon'!$E69,COLUMN(REFERENCEMENT_ISOLANT[[#Headers],[DATE REFERENCEMENT]])))=0,"",INDIRECT(NOM_FR&amp;ADDRESS('PR-tampon'!$E69,COLUMN(REFERENCEMENT_ISOLANT[[#Headers],[DATE REFERENCEMENT]]))))))</f>
        <v>45085</v>
      </c>
      <c r="C106" s="79" t="str">
        <f ca="1">IF('PR-tampon'!$E69="","",IF('PR-tampon'!$E69=0,"",IF(INDIRECT(NOM_FR&amp;ADDRESS('PR-tampon'!$E69,COLUMN(REFERENCEMENT_ISOLANT[[#Headers],[TYPE DE PROCEDE]])))=0,"",INDIRECT(NOM_FR&amp;ADDRESS('PR-tampon'!$E69,COLUMN(REFERENCEMENT_ISOLANT[[#Headers],[TYPE DE PROCEDE]]))))))</f>
        <v>Vrac</v>
      </c>
      <c r="D106" s="79" t="str">
        <f ca="1">IF('PR-tampon'!$E69="","",IF('PR-tampon'!$E69=0,"",IF(INDIRECT(NOM_FR&amp;ADDRESS('PR-tampon'!$E69,COLUMN(REFERENCEMENT_ISOLANT[[#Headers],[MATIERE]])))=0,"",INDIRECT(NOM_FR&amp;ADDRESS('PR-tampon'!$E69,COLUMN(REFERENCEMENT_ISOLANT[[#Headers],[MATIERE]]))))))</f>
        <v>fibres de textiles issus de recyclage</v>
      </c>
      <c r="E106" s="3" t="str">
        <f ca="1">IF('PR-tampon'!$E69="","",IF('PR-tampon'!$E69=0,"",IF(INDIRECT(NOM_FR&amp;ADDRESS('PR-tampon'!$E69,COLUMN(REFERENCEMENT_ISOLANT[[#Headers],[NOM COMMERCIAL DU PROCEDE]])))=0,"",INDIRECT(NOM_FR&amp;ADDRESS('PR-tampon'!$E69,COLUMN(REFERENCEMENT_ISOLANT[[#Headers],[NOM COMMERCIAL DU PROCEDE]]))))))</f>
        <v>COTONWOOL® - BRICO-OUATE® - THERMOFEEL®</v>
      </c>
      <c r="F106" s="3" t="str">
        <f ca="1">IF('PR-tampon'!$E69="","",IF('PR-tampon'!$E69=0,"",IF(INDIRECT(NOM_FR&amp;ADDRESS('PR-tampon'!$E69,COLUMN(REFERENCEMENT_ISOLANT[[#Headers],[FABRICANT / TITULAIRE / DISTRIBUTEUR]])))=0,"",INDIRECT(NOM_FR&amp;ADDRESS('PR-tampon'!$E69,COLUMN(REFERENCEMENT_ISOLANT[[#Headers],[FABRICANT / TITULAIRE / DISTRIBUTEUR]]))))))</f>
        <v>BUITEX INDUSTRIE
(FR)</v>
      </c>
      <c r="G106" s="3" t="str">
        <f ca="1">IF('PR-tampon'!$E69="","",IF('PR-tampon'!$E69=0,"",IF(INDIRECT(NOM_FR&amp;ADDRESS('PR-tampon'!$E69,COLUMN(REFERENCEMENT_ISOLANT[[#Headers],[TYPE DE DOCUMENT DE REFERENCE]])))=0,"",INDIRECT(NOM_FR&amp;ADDRESS('PR-tampon'!$E69,COLUMN(REFERENCEMENT_ISOLANT[[#Headers],[TYPE DE DOCUMENT DE REFERENCE]]))))))</f>
        <v>Avis technique</v>
      </c>
      <c r="H106" s="3" t="str">
        <f ca="1">IF('PR-tampon'!$E69="","",IF('PR-tampon'!$E69=0,"",IF(INDIRECT(NOM_FR&amp;ADDRESS('PR-tampon'!$E69,COLUMN(REFERENCEMENT_ISOLANT[[#Headers],[REF]])))=0,"",INDIRECT(NOM_FR&amp;ADDRESS('PR-tampon'!$E69,COLUMN(REFERENCEMENT_ISOLANT[[#Headers],[REF]]))))))</f>
        <v>20/17-398_V2</v>
      </c>
      <c r="I106" s="73">
        <f ca="1">IF('PR-tampon'!$E69="","",IF('PR-tampon'!$E69=0,"",IF(INDIRECT(NOM_FR&amp;ADDRESS('PR-tampon'!$E69,COLUMN(REFERENCEMENT_ISOLANT[[#Headers],[AVIS LIMITE AU / VALIDITE]])))=0,"",INDIRECT(NOM_FR&amp;ADDRESS('PR-tampon'!$E69,COLUMN(REFERENCEMENT_ISOLANT[[#Headers],[AVIS LIMITE AU / VALIDITE]]))))))</f>
        <v>47573</v>
      </c>
      <c r="J106" s="3" t="str">
        <f ca="1">IF('PR-tampon'!$E69="","",IF('PR-tampon'!$E69=0,"",IF(INDIRECT(NOM_FR&amp;ADDRESS('PR-tampon'!$E69,COLUMN(REFERENCEMENT_ISOLANT[[#Headers],[TC/TNC
dans le domaine d''emploi visé]])))=0,"",INDIRECT(NOM_FR&amp;ADDRESS('PR-tampon'!$E69,COLUMN(REFERENCEMENT_ISOLANT[[#Headers],[TC/TNC
dans le domaine d''emploi visé]]))))))</f>
        <v>TC</v>
      </c>
      <c r="K106" s="102" t="str">
        <f ca="1">IF('PR-tampon'!$E69="","",IF('PR-tampon'!$E69=0,"",IF(INDIRECT(NOM_FR&amp;ADDRESS('PR-tampon'!$E69,COLUMN(REFERENCEMENT_ISOLANT[[#Headers],[SYNTHESE DES APPLICATIONS VISEES]])))=0,"",INDIRECT(NOM_FR&amp;ADDRESS('PR-tampon'!$E69,COLUMN(REFERENCEMENT_ISOLANT[[#Headers],[SYNTHESE DES APPLICATIONS VISEES]]))))))</f>
        <v xml:space="preserve"> - COMBLES PERDUS : ISOLATION DE PLANCHER DE COMBLES PERDUS</v>
      </c>
      <c r="L106" s="75" t="str">
        <f ca="1">IF('PR-tampon'!$E69="","",IF('PR-tampon'!$E69=0,"",IF(INDIRECT(NOM_FR&amp;ADDRESS('PR-tampon'!$E69,COLUMN(REFERENCEMENT_ISOLANT[[#Headers],[CONCATENATION DES OBSERVATIONS]])))=0,"",INDIRECT(NOM_FR&amp;ADDRESS('PR-tampon'!$E69,COLUMN(REFERENCEMENT_ISOLANT[[#Headers],[CONCATENATION DES OBSERVATIONS]]))))))</f>
        <v xml:space="preserve"> - Les bâtiments à ossature porteuse métallique ne sont pas visés. 
 - La limite d'emploi donnée en locaux rafraichis est induite par celle donnée dans le référentiel du support.</v>
      </c>
      <c r="M106" s="3" t="str">
        <f ca="1">IF('PR-tampon'!$E69="","",IF('PR-tampon'!$E69=0,"",IF(INDIRECT(NOM_FR&amp;ADDRESS('PR-tampon'!$E69,COLUMN(REFERENCEMENT_ISOLANT[[#Headers],[Hygrométrie des locaux]])))=0,"",INDIRECT(NOM_FR&amp;ADDRESS('PR-tampon'!$E69,COLUMN(REFERENCEMENT_ISOLANT[[#Headers],[Hygrométrie des locaux]]))))))</f>
        <v>MOYENNE</v>
      </c>
      <c r="N106" s="3" t="str">
        <f ca="1">IF('PR-tampon'!$E69="","",IF('PR-tampon'!$E69=0,"",IF(INDIRECT(NOM_FR&amp;ADDRESS('PR-tampon'!$E69,COLUMN(REFERENCEMENT_ISOLANT[[#Headers],[classement locaux au sens 20.1 P3]])))=0,"",INDIRECT(NOM_FR&amp;ADDRESS('PR-tampon'!$E69,COLUMN(REFERENCEMENT_ISOLANT[[#Headers],[classement locaux au sens 20.1 P3]]))))))</f>
        <v>EB+ Locaux Privatifs</v>
      </c>
      <c r="O106" s="3" t="str">
        <f ca="1">IF('PR-tampon'!$E69="","",IF('PR-tampon'!$E69=0,"",IF(INDIRECT(NOM_FR&amp;ADDRESS('PR-tampon'!$E69,COLUMN(REFERENCEMENT_ISOLANT[[#Headers],[Climat max]])))=0,"",INDIRECT(NOM_FR&amp;ADDRESS('PR-tampon'!$E69,COLUMN(REFERENCEMENT_ISOLANT[[#Headers],[Climat max]]))))))</f>
        <v>MONTAGNE
(Altitude ≥ 900m &amp; En zone très froide)</v>
      </c>
      <c r="P106" s="3" t="str">
        <f ca="1">IF('PR-tampon'!$E69="","",IF('PR-tampon'!$E69=0,"",IF(INDIRECT(NOM_FR&amp;ADDRESS('PR-tampon'!$E69,COLUMN(REFERENCEMENT_ISOLANT[[#Headers],[Locaux climatisés ou raffraichis]])))=0,"",INDIRECT(NOM_FR&amp;ADDRESS('PR-tampon'!$E69,COLUMN(REFERENCEMENT_ISOLANT[[#Headers],[Locaux climatisés ou raffraichis]]))))))</f>
        <v>RAFRAICHIS</v>
      </c>
    </row>
    <row r="107" spans="1:16" ht="130.15" customHeight="1" x14ac:dyDescent="0.25">
      <c r="A107" s="3" t="s">
        <v>165</v>
      </c>
      <c r="B107" s="79">
        <f ca="1">IF('PR-tampon'!$E70="","",IF('PR-tampon'!$E70=0,"",IF(INDIRECT(NOM_FR&amp;ADDRESS('PR-tampon'!$E70,COLUMN(REFERENCEMENT_ISOLANT[[#Headers],[DATE REFERENCEMENT]])))=0,"",INDIRECT(NOM_FR&amp;ADDRESS('PR-tampon'!$E70,COLUMN(REFERENCEMENT_ISOLANT[[#Headers],[DATE REFERENCEMENT]]))))))</f>
        <v>45085</v>
      </c>
      <c r="C107" s="79" t="str">
        <f ca="1">IF('PR-tampon'!$E70="","",IF('PR-tampon'!$E70=0,"",IF(INDIRECT(NOM_FR&amp;ADDRESS('PR-tampon'!$E70,COLUMN(REFERENCEMENT_ISOLANT[[#Headers],[TYPE DE PROCEDE]])))=0,"",INDIRECT(NOM_FR&amp;ADDRESS('PR-tampon'!$E70,COLUMN(REFERENCEMENT_ISOLANT[[#Headers],[TYPE DE PROCEDE]]))))))</f>
        <v>Vrac</v>
      </c>
      <c r="D107" s="79" t="str">
        <f ca="1">IF('PR-tampon'!$E70="","",IF('PR-tampon'!$E70=0,"",IF(INDIRECT(NOM_FR&amp;ADDRESS('PR-tampon'!$E70,COLUMN(REFERENCEMENT_ISOLANT[[#Headers],[MATIERE]])))=0,"",INDIRECT(NOM_FR&amp;ADDRESS('PR-tampon'!$E70,COLUMN(REFERENCEMENT_ISOLANT[[#Headers],[MATIERE]]))))))</f>
        <v>fibres de cellulose</v>
      </c>
      <c r="E107" s="3" t="str">
        <f ca="1">IF('PR-tampon'!$E70="","",IF('PR-tampon'!$E70=0,"",IF(INDIRECT(NOM_FR&amp;ADDRESS('PR-tampon'!$E70,COLUMN(REFERENCEMENT_ISOLANT[[#Headers],[NOM COMMERCIAL DU PROCEDE]])))=0,"",INDIRECT(NOM_FR&amp;ADDRESS('PR-tampon'!$E70,COLUMN(REFERENCEMENT_ISOLANT[[#Headers],[NOM COMMERCIAL DU PROCEDE]]))))))</f>
        <v>Therméo ouate de cellulose, ThermaCell, SopraCell - Applications par insufflation ou projection humide en mur</v>
      </c>
      <c r="F107" s="3" t="str">
        <f ca="1">IF('PR-tampon'!$E70="","",IF('PR-tampon'!$E70=0,"",IF(INDIRECT(NOM_FR&amp;ADDRESS('PR-tampon'!$E70,COLUMN(REFERENCEMENT_ISOLANT[[#Headers],[FABRICANT / TITULAIRE / DISTRIBUTEUR]])))=0,"",INDIRECT(NOM_FR&amp;ADDRESS('PR-tampon'!$E70,COLUMN(REFERENCEMENT_ISOLANT[[#Headers],[FABRICANT / TITULAIRE / DISTRIBUTEUR]]))))))</f>
        <v>SOPREMA SAS 
(FR)</v>
      </c>
      <c r="G107" s="3" t="str">
        <f ca="1">IF('PR-tampon'!$E70="","",IF('PR-tampon'!$E70=0,"",IF(INDIRECT(NOM_FR&amp;ADDRESS('PR-tampon'!$E70,COLUMN(REFERENCEMENT_ISOLANT[[#Headers],[TYPE DE DOCUMENT DE REFERENCE]])))=0,"",INDIRECT(NOM_FR&amp;ADDRESS('PR-tampon'!$E70,COLUMN(REFERENCEMENT_ISOLANT[[#Headers],[TYPE DE DOCUMENT DE REFERENCE]]))))))</f>
        <v>Avis technique</v>
      </c>
      <c r="H107" s="3" t="str">
        <f ca="1">IF('PR-tampon'!$E70="","",IF('PR-tampon'!$E70=0,"",IF(INDIRECT(NOM_FR&amp;ADDRESS('PR-tampon'!$E70,COLUMN(REFERENCEMENT_ISOLANT[[#Headers],[REF]])))=0,"",INDIRECT(NOM_FR&amp;ADDRESS('PR-tampon'!$E70,COLUMN(REFERENCEMENT_ISOLANT[[#Headers],[REF]]))))))</f>
        <v>20/17-401_V4-E1</v>
      </c>
      <c r="I107" s="73">
        <f ca="1">IF('PR-tampon'!$E70="","",IF('PR-tampon'!$E70=0,"",IF(INDIRECT(NOM_FR&amp;ADDRESS('PR-tampon'!$E70,COLUMN(REFERENCEMENT_ISOLANT[[#Headers],[AVIS LIMITE AU / VALIDITE]])))=0,"",INDIRECT(NOM_FR&amp;ADDRESS('PR-tampon'!$E70,COLUMN(REFERENCEMENT_ISOLANT[[#Headers],[AVIS LIMITE AU / VALIDITE]]))))))</f>
        <v>46568</v>
      </c>
      <c r="J107" s="3" t="str">
        <f ca="1">IF('PR-tampon'!$E70="","",IF('PR-tampon'!$E70=0,"",IF(INDIRECT(NOM_FR&amp;ADDRESS('PR-tampon'!$E70,COLUMN(REFERENCEMENT_ISOLANT[[#Headers],[TC/TNC
dans le domaine d''emploi visé]])))=0,"",INDIRECT(NOM_FR&amp;ADDRESS('PR-tampon'!$E70,COLUMN(REFERENCEMENT_ISOLANT[[#Headers],[TC/TNC
dans le domaine d''emploi visé]]))))))</f>
        <v>TC</v>
      </c>
      <c r="K107" s="102" t="str">
        <f ca="1">IF('PR-tampon'!$E70="","",IF('PR-tampon'!$E70=0,"",IF(INDIRECT(NOM_FR&amp;ADDRESS('PR-tampon'!$E70,COLUMN(REFERENCEMENT_ISOLANT[[#Headers],[SYNTHESE DES APPLICATIONS VISEES]])))=0,"",INDIRECT(NOM_FR&amp;ADDRESS('PR-tampon'!$E70,COLUMN(REFERENCEMENT_ISOLANT[[#Headers],[SYNTHESE DES APPLICATIONS VISEES]]))))))</f>
        <v xml:space="preserve"> - MUR EXTERIEUR : ISOLATION ENTRE MONTANTS DE MUR CONFORME AU NF DTU 31.2 AVEC PAREMENT EXTERIEUR VENTILE</v>
      </c>
      <c r="L107" s="75" t="str">
        <f ca="1">IF('PR-tampon'!$E70="","",IF('PR-tampon'!$E70=0,"",IF(INDIRECT(NOM_FR&amp;ADDRESS('PR-tampon'!$E70,COLUMN(REFERENCEMENT_ISOLANT[[#Headers],[CONCATENATION DES OBSERVATIONS]])))=0,"",INDIRECT(NOM_FR&amp;ADDRESS('PR-tampon'!$E70,COLUMN(REFERENCEMENT_ISOLANT[[#Headers],[CONCATENATION DES OBSERVATIONS]]))))))</f>
        <v xml:space="preserve"> - Extension de l’Avis Technique 20/17-401_V4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107" s="3" t="str">
        <f ca="1">IF('PR-tampon'!$E70="","",IF('PR-tampon'!$E70=0,"",IF(INDIRECT(NOM_FR&amp;ADDRESS('PR-tampon'!$E70,COLUMN(REFERENCEMENT_ISOLANT[[#Headers],[Hygrométrie des locaux]])))=0,"",INDIRECT(NOM_FR&amp;ADDRESS('PR-tampon'!$E70,COLUMN(REFERENCEMENT_ISOLANT[[#Headers],[Hygrométrie des locaux]]))))))</f>
        <v>MOYENNE</v>
      </c>
      <c r="N107" s="3" t="str">
        <f ca="1">IF('PR-tampon'!$E70="","",IF('PR-tampon'!$E70=0,"",IF(INDIRECT(NOM_FR&amp;ADDRESS('PR-tampon'!$E70,COLUMN(REFERENCEMENT_ISOLANT[[#Headers],[classement locaux au sens 20.1 P3]])))=0,"",INDIRECT(NOM_FR&amp;ADDRESS('PR-tampon'!$E70,COLUMN(REFERENCEMENT_ISOLANT[[#Headers],[classement locaux au sens 20.1 P3]]))))))</f>
        <v>EB+ Locaux Privatifs</v>
      </c>
      <c r="O107" s="3" t="str">
        <f ca="1">IF('PR-tampon'!$E70="","",IF('PR-tampon'!$E70=0,"",IF(INDIRECT(NOM_FR&amp;ADDRESS('PR-tampon'!$E70,COLUMN(REFERENCEMENT_ISOLANT[[#Headers],[Climat max]])))=0,"",INDIRECT(NOM_FR&amp;ADDRESS('PR-tampon'!$E70,COLUMN(REFERENCEMENT_ISOLANT[[#Headers],[Climat max]]))))))</f>
        <v>MONTAGNE
(Altitude ≥ 900m &amp; En zone très froide)</v>
      </c>
      <c r="P107" s="3" t="str">
        <f ca="1">IF('PR-tampon'!$E70="","",IF('PR-tampon'!$E70=0,"",IF(INDIRECT(NOM_FR&amp;ADDRESS('PR-tampon'!$E70,COLUMN(REFERENCEMENT_ISOLANT[[#Headers],[Locaux climatisés ou raffraichis]])))=0,"",INDIRECT(NOM_FR&amp;ADDRESS('PR-tampon'!$E70,COLUMN(REFERENCEMENT_ISOLANT[[#Headers],[Locaux climatisés ou raffraichis]]))))))</f>
        <v>RAFRAICHIS</v>
      </c>
    </row>
    <row r="108" spans="1:16" ht="130.15" customHeight="1" x14ac:dyDescent="0.25">
      <c r="A108" s="3" t="s">
        <v>165</v>
      </c>
      <c r="B108" s="79">
        <f ca="1">IF('PR-tampon'!$E71="","",IF('PR-tampon'!$E71=0,"",IF(INDIRECT(NOM_FR&amp;ADDRESS('PR-tampon'!$E71,COLUMN(REFERENCEMENT_ISOLANT[[#Headers],[DATE REFERENCEMENT]])))=0,"",INDIRECT(NOM_FR&amp;ADDRESS('PR-tampon'!$E71,COLUMN(REFERENCEMENT_ISOLANT[[#Headers],[DATE REFERENCEMENT]]))))))</f>
        <v>45085</v>
      </c>
      <c r="C108" s="79" t="str">
        <f ca="1">IF('PR-tampon'!$E71="","",IF('PR-tampon'!$E71=0,"",IF(INDIRECT(NOM_FR&amp;ADDRESS('PR-tampon'!$E71,COLUMN(REFERENCEMENT_ISOLANT[[#Headers],[TYPE DE PROCEDE]])))=0,"",INDIRECT(NOM_FR&amp;ADDRESS('PR-tampon'!$E71,COLUMN(REFERENCEMENT_ISOLANT[[#Headers],[TYPE DE PROCEDE]]))))))</f>
        <v>Vrac</v>
      </c>
      <c r="D108" s="79" t="str">
        <f ca="1">IF('PR-tampon'!$E71="","",IF('PR-tampon'!$E71=0,"",IF(INDIRECT(NOM_FR&amp;ADDRESS('PR-tampon'!$E71,COLUMN(REFERENCEMENT_ISOLANT[[#Headers],[MATIERE]])))=0,"",INDIRECT(NOM_FR&amp;ADDRESS('PR-tampon'!$E71,COLUMN(REFERENCEMENT_ISOLANT[[#Headers],[MATIERE]]))))))</f>
        <v>fibres de cellulose</v>
      </c>
      <c r="E108" s="3" t="str">
        <f ca="1">IF('PR-tampon'!$E71="","",IF('PR-tampon'!$E71=0,"",IF(INDIRECT(NOM_FR&amp;ADDRESS('PR-tampon'!$E71,COLUMN(REFERENCEMENT_ISOLANT[[#Headers],[NOM COMMERCIAL DU PROCEDE]])))=0,"",INDIRECT(NOM_FR&amp;ADDRESS('PR-tampon'!$E71,COLUMN(REFERENCEMENT_ISOLANT[[#Headers],[NOM COMMERCIAL DU PROCEDE]]))))))</f>
        <v>PAVAFLOC, PAVACELL, VALOCELL, DOUCELL - Applications par insufflation ou projection humide en mur</v>
      </c>
      <c r="F108" s="3" t="str">
        <f ca="1">IF('PR-tampon'!$E71="","",IF('PR-tampon'!$E71=0,"",IF(INDIRECT(NOM_FR&amp;ADDRESS('PR-tampon'!$E71,COLUMN(REFERENCEMENT_ISOLANT[[#Headers],[FABRICANT / TITULAIRE / DISTRIBUTEUR]])))=0,"",INDIRECT(NOM_FR&amp;ADDRESS('PR-tampon'!$E71,COLUMN(REFERENCEMENT_ISOLANT[[#Headers],[FABRICANT / TITULAIRE / DISTRIBUTEUR]]))))))</f>
        <v>SOPREMA SAS 
(FR)</v>
      </c>
      <c r="G108" s="3" t="str">
        <f ca="1">IF('PR-tampon'!$E71="","",IF('PR-tampon'!$E71=0,"",IF(INDIRECT(NOM_FR&amp;ADDRESS('PR-tampon'!$E71,COLUMN(REFERENCEMENT_ISOLANT[[#Headers],[TYPE DE DOCUMENT DE REFERENCE]])))=0,"",INDIRECT(NOM_FR&amp;ADDRESS('PR-tampon'!$E71,COLUMN(REFERENCEMENT_ISOLANT[[#Headers],[TYPE DE DOCUMENT DE REFERENCE]]))))))</f>
        <v>Avis technique</v>
      </c>
      <c r="H108" s="3" t="str">
        <f ca="1">IF('PR-tampon'!$E71="","",IF('PR-tampon'!$E71=0,"",IF(INDIRECT(NOM_FR&amp;ADDRESS('PR-tampon'!$E71,COLUMN(REFERENCEMENT_ISOLANT[[#Headers],[REF]])))=0,"",INDIRECT(NOM_FR&amp;ADDRESS('PR-tampon'!$E71,COLUMN(REFERENCEMENT_ISOLANT[[#Headers],[REF]]))))))</f>
        <v>20/17-401_V4-E2</v>
      </c>
      <c r="I108" s="73">
        <f ca="1">IF('PR-tampon'!$E71="","",IF('PR-tampon'!$E71=0,"",IF(INDIRECT(NOM_FR&amp;ADDRESS('PR-tampon'!$E71,COLUMN(REFERENCEMENT_ISOLANT[[#Headers],[AVIS LIMITE AU / VALIDITE]])))=0,"",INDIRECT(NOM_FR&amp;ADDRESS('PR-tampon'!$E71,COLUMN(REFERENCEMENT_ISOLANT[[#Headers],[AVIS LIMITE AU / VALIDITE]]))))))</f>
        <v>46568</v>
      </c>
      <c r="J108" s="3" t="str">
        <f ca="1">IF('PR-tampon'!$E71="","",IF('PR-tampon'!$E71=0,"",IF(INDIRECT(NOM_FR&amp;ADDRESS('PR-tampon'!$E71,COLUMN(REFERENCEMENT_ISOLANT[[#Headers],[TC/TNC
dans le domaine d''emploi visé]])))=0,"",INDIRECT(NOM_FR&amp;ADDRESS('PR-tampon'!$E71,COLUMN(REFERENCEMENT_ISOLANT[[#Headers],[TC/TNC
dans le domaine d''emploi visé]]))))))</f>
        <v>TC</v>
      </c>
      <c r="K108" s="102" t="str">
        <f ca="1">IF('PR-tampon'!$E71="","",IF('PR-tampon'!$E71=0,"",IF(INDIRECT(NOM_FR&amp;ADDRESS('PR-tampon'!$E71,COLUMN(REFERENCEMENT_ISOLANT[[#Headers],[SYNTHESE DES APPLICATIONS VISEES]])))=0,"",INDIRECT(NOM_FR&amp;ADDRESS('PR-tampon'!$E71,COLUMN(REFERENCEMENT_ISOLANT[[#Headers],[SYNTHESE DES APPLICATIONS VISEES]]))))))</f>
        <v xml:space="preserve"> - MUR EXTERIEUR : ISOLATION ENTRE MONTANTS DE MUR CONFORME AU NF DTU 31.2 AVEC PAREMENT EXTERIEUR VENTILE</v>
      </c>
      <c r="L108" s="75" t="str">
        <f ca="1">IF('PR-tampon'!$E71="","",IF('PR-tampon'!$E71=0,"",IF(INDIRECT(NOM_FR&amp;ADDRESS('PR-tampon'!$E71,COLUMN(REFERENCEMENT_ISOLANT[[#Headers],[CONCATENATION DES OBSERVATIONS]])))=0,"",INDIRECT(NOM_FR&amp;ADDRESS('PR-tampon'!$E71,COLUMN(REFERENCEMENT_ISOLANT[[#Headers],[CONCATENATION DES OBSERVATIONS]]))))))</f>
        <v xml:space="preserve"> - Extension de l’Avis Technique 20/17-401_V4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108" s="3" t="str">
        <f ca="1">IF('PR-tampon'!$E71="","",IF('PR-tampon'!$E71=0,"",IF(INDIRECT(NOM_FR&amp;ADDRESS('PR-tampon'!$E71,COLUMN(REFERENCEMENT_ISOLANT[[#Headers],[Hygrométrie des locaux]])))=0,"",INDIRECT(NOM_FR&amp;ADDRESS('PR-tampon'!$E71,COLUMN(REFERENCEMENT_ISOLANT[[#Headers],[Hygrométrie des locaux]]))))))</f>
        <v>MOYENNE</v>
      </c>
      <c r="N108" s="3" t="str">
        <f ca="1">IF('PR-tampon'!$E71="","",IF('PR-tampon'!$E71=0,"",IF(INDIRECT(NOM_FR&amp;ADDRESS('PR-tampon'!$E71,COLUMN(REFERENCEMENT_ISOLANT[[#Headers],[classement locaux au sens 20.1 P3]])))=0,"",INDIRECT(NOM_FR&amp;ADDRESS('PR-tampon'!$E71,COLUMN(REFERENCEMENT_ISOLANT[[#Headers],[classement locaux au sens 20.1 P3]]))))))</f>
        <v>EB+ Locaux Privatifs</v>
      </c>
      <c r="O108" s="3" t="str">
        <f ca="1">IF('PR-tampon'!$E71="","",IF('PR-tampon'!$E71=0,"",IF(INDIRECT(NOM_FR&amp;ADDRESS('PR-tampon'!$E71,COLUMN(REFERENCEMENT_ISOLANT[[#Headers],[Climat max]])))=0,"",INDIRECT(NOM_FR&amp;ADDRESS('PR-tampon'!$E71,COLUMN(REFERENCEMENT_ISOLANT[[#Headers],[Climat max]]))))))</f>
        <v>MONTAGNE
(Altitude ≥ 900m &amp; En zone très froide)</v>
      </c>
      <c r="P108" s="3" t="str">
        <f ca="1">IF('PR-tampon'!$E71="","",IF('PR-tampon'!$E71=0,"",IF(INDIRECT(NOM_FR&amp;ADDRESS('PR-tampon'!$E71,COLUMN(REFERENCEMENT_ISOLANT[[#Headers],[Locaux climatisés ou raffraichis]])))=0,"",INDIRECT(NOM_FR&amp;ADDRESS('PR-tampon'!$E71,COLUMN(REFERENCEMENT_ISOLANT[[#Headers],[Locaux climatisés ou raffraichis]]))))))</f>
        <v>RAFRAICHIS</v>
      </c>
    </row>
    <row r="109" spans="1:16" ht="130.15" customHeight="1" x14ac:dyDescent="0.25">
      <c r="A109" s="3" t="s">
        <v>165</v>
      </c>
      <c r="B109" s="79">
        <f ca="1">IF('PR-tampon'!$E72="","",IF('PR-tampon'!$E72=0,"",IF(INDIRECT(NOM_FR&amp;ADDRESS('PR-tampon'!$E72,COLUMN(REFERENCEMENT_ISOLANT[[#Headers],[DATE REFERENCEMENT]])))=0,"",INDIRECT(NOM_FR&amp;ADDRESS('PR-tampon'!$E72,COLUMN(REFERENCEMENT_ISOLANT[[#Headers],[DATE REFERENCEMENT]]))))))</f>
        <v>45085</v>
      </c>
      <c r="C109" s="79" t="str">
        <f ca="1">IF('PR-tampon'!$E72="","",IF('PR-tampon'!$E72=0,"",IF(INDIRECT(NOM_FR&amp;ADDRESS('PR-tampon'!$E72,COLUMN(REFERENCEMENT_ISOLANT[[#Headers],[TYPE DE PROCEDE]])))=0,"",INDIRECT(NOM_FR&amp;ADDRESS('PR-tampon'!$E72,COLUMN(REFERENCEMENT_ISOLANT[[#Headers],[TYPE DE PROCEDE]]))))))</f>
        <v>Vrac</v>
      </c>
      <c r="D109" s="79" t="str">
        <f ca="1">IF('PR-tampon'!$E72="","",IF('PR-tampon'!$E72=0,"",IF(INDIRECT(NOM_FR&amp;ADDRESS('PR-tampon'!$E72,COLUMN(REFERENCEMENT_ISOLANT[[#Headers],[MATIERE]])))=0,"",INDIRECT(NOM_FR&amp;ADDRESS('PR-tampon'!$E72,COLUMN(REFERENCEMENT_ISOLANT[[#Headers],[MATIERE]]))))))</f>
        <v>fibres de cellulose</v>
      </c>
      <c r="E109" s="3" t="str">
        <f ca="1">IF('PR-tampon'!$E72="","",IF('PR-tampon'!$E72=0,"",IF(INDIRECT(NOM_FR&amp;ADDRESS('PR-tampon'!$E72,COLUMN(REFERENCEMENT_ISOLANT[[#Headers],[NOM COMMERCIAL DU PROCEDE]])))=0,"",INDIRECT(NOM_FR&amp;ADDRESS('PR-tampon'!$E72,COLUMN(REFERENCEMENT_ISOLANT[[#Headers],[NOM COMMERCIAL DU PROCEDE]]))))))</f>
        <v>Ouattitude - Applications par insufflation ou projection humide en mur</v>
      </c>
      <c r="F109" s="3" t="str">
        <f ca="1">IF('PR-tampon'!$E72="","",IF('PR-tampon'!$E72=0,"",IF(INDIRECT(NOM_FR&amp;ADDRESS('PR-tampon'!$E72,COLUMN(REFERENCEMENT_ISOLANT[[#Headers],[FABRICANT / TITULAIRE / DISTRIBUTEUR]])))=0,"",INDIRECT(NOM_FR&amp;ADDRESS('PR-tampon'!$E72,COLUMN(REFERENCEMENT_ISOLANT[[#Headers],[FABRICANT / TITULAIRE / DISTRIBUTEUR]]))))))</f>
        <v>OUATTITUDE SAS
(FR)</v>
      </c>
      <c r="G109" s="3" t="str">
        <f ca="1">IF('PR-tampon'!$E72="","",IF('PR-tampon'!$E72=0,"",IF(INDIRECT(NOM_FR&amp;ADDRESS('PR-tampon'!$E72,COLUMN(REFERENCEMENT_ISOLANT[[#Headers],[TYPE DE DOCUMENT DE REFERENCE]])))=0,"",INDIRECT(NOM_FR&amp;ADDRESS('PR-tampon'!$E72,COLUMN(REFERENCEMENT_ISOLANT[[#Headers],[TYPE DE DOCUMENT DE REFERENCE]]))))))</f>
        <v>Avis technique</v>
      </c>
      <c r="H109" s="3" t="str">
        <f ca="1">IF('PR-tampon'!$E72="","",IF('PR-tampon'!$E72=0,"",IF(INDIRECT(NOM_FR&amp;ADDRESS('PR-tampon'!$E72,COLUMN(REFERENCEMENT_ISOLANT[[#Headers],[REF]])))=0,"",INDIRECT(NOM_FR&amp;ADDRESS('PR-tampon'!$E72,COLUMN(REFERENCEMENT_ISOLANT[[#Headers],[REF]]))))))</f>
        <v>20/19-441_V2</v>
      </c>
      <c r="I109" s="73">
        <f ca="1">IF('PR-tampon'!$E72="","",IF('PR-tampon'!$E72=0,"",IF(INDIRECT(NOM_FR&amp;ADDRESS('PR-tampon'!$E72,COLUMN(REFERENCEMENT_ISOLANT[[#Headers],[AVIS LIMITE AU / VALIDITE]])))=0,"",INDIRECT(NOM_FR&amp;ADDRESS('PR-tampon'!$E72,COLUMN(REFERENCEMENT_ISOLANT[[#Headers],[AVIS LIMITE AU / VALIDITE]]))))))</f>
        <v>46418</v>
      </c>
      <c r="J109" s="3" t="str">
        <f ca="1">IF('PR-tampon'!$E72="","",IF('PR-tampon'!$E72=0,"",IF(INDIRECT(NOM_FR&amp;ADDRESS('PR-tampon'!$E72,COLUMN(REFERENCEMENT_ISOLANT[[#Headers],[TC/TNC
dans le domaine d''emploi visé]])))=0,"",INDIRECT(NOM_FR&amp;ADDRESS('PR-tampon'!$E72,COLUMN(REFERENCEMENT_ISOLANT[[#Headers],[TC/TNC
dans le domaine d''emploi visé]]))))))</f>
        <v>TC</v>
      </c>
      <c r="K109" s="102" t="str">
        <f ca="1">IF('PR-tampon'!$E72="","",IF('PR-tampon'!$E72=0,"",IF(INDIRECT(NOM_FR&amp;ADDRESS('PR-tampon'!$E72,COLUMN(REFERENCEMENT_ISOLANT[[#Headers],[SYNTHESE DES APPLICATIONS VISEES]])))=0,"",INDIRECT(NOM_FR&amp;ADDRESS('PR-tampon'!$E72,COLUMN(REFERENCEMENT_ISOLANT[[#Headers],[SYNTHESE DES APPLICATIONS VISEES]]))))))</f>
        <v xml:space="preserve"> - MUR EXTERIEUR : ISOLATION ENTRE MONTANTS DE MUR CONFORME AU NF DTU 31.2 AVEC PAREMENT EXTERIEUR VENTILE</v>
      </c>
      <c r="L109" s="75" t="str">
        <f ca="1">IF('PR-tampon'!$E72="","",IF('PR-tampon'!$E72=0,"",IF(INDIRECT(NOM_FR&amp;ADDRESS('PR-tampon'!$E72,COLUMN(REFERENCEMENT_ISOLANT[[#Headers],[CONCATENATION DES OBSERVATIONS]])))=0,"",INDIRECT(NOM_FR&amp;ADDRESS('PR-tampon'!$E72,COLUMN(REFERENCEMENT_ISOLANT[[#Headers],[CONCATENATION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109" s="3" t="str">
        <f ca="1">IF('PR-tampon'!$E72="","",IF('PR-tampon'!$E72=0,"",IF(INDIRECT(NOM_FR&amp;ADDRESS('PR-tampon'!$E72,COLUMN(REFERENCEMENT_ISOLANT[[#Headers],[Hygrométrie des locaux]])))=0,"",INDIRECT(NOM_FR&amp;ADDRESS('PR-tampon'!$E72,COLUMN(REFERENCEMENT_ISOLANT[[#Headers],[Hygrométrie des locaux]]))))))</f>
        <v>MOYENNE</v>
      </c>
      <c r="N109" s="3" t="str">
        <f ca="1">IF('PR-tampon'!$E72="","",IF('PR-tampon'!$E72=0,"",IF(INDIRECT(NOM_FR&amp;ADDRESS('PR-tampon'!$E72,COLUMN(REFERENCEMENT_ISOLANT[[#Headers],[classement locaux au sens 20.1 P3]])))=0,"",INDIRECT(NOM_FR&amp;ADDRESS('PR-tampon'!$E72,COLUMN(REFERENCEMENT_ISOLANT[[#Headers],[classement locaux au sens 20.1 P3]]))))))</f>
        <v>EB+ Locaux Privatifs</v>
      </c>
      <c r="O109" s="3" t="str">
        <f ca="1">IF('PR-tampon'!$E72="","",IF('PR-tampon'!$E72=0,"",IF(INDIRECT(NOM_FR&amp;ADDRESS('PR-tampon'!$E72,COLUMN(REFERENCEMENT_ISOLANT[[#Headers],[Climat max]])))=0,"",INDIRECT(NOM_FR&amp;ADDRESS('PR-tampon'!$E72,COLUMN(REFERENCEMENT_ISOLANT[[#Headers],[Climat max]]))))))</f>
        <v>MONTAGNE
(Altitude ≥ 900m &amp; En zone très froide)</v>
      </c>
      <c r="P109" s="3" t="str">
        <f ca="1">IF('PR-tampon'!$E72="","",IF('PR-tampon'!$E72=0,"",IF(INDIRECT(NOM_FR&amp;ADDRESS('PR-tampon'!$E72,COLUMN(REFERENCEMENT_ISOLANT[[#Headers],[Locaux climatisés ou raffraichis]])))=0,"",INDIRECT(NOM_FR&amp;ADDRESS('PR-tampon'!$E72,COLUMN(REFERENCEMENT_ISOLANT[[#Headers],[Locaux climatisés ou raffraichis]]))))))</f>
        <v>RAFRAICHIS</v>
      </c>
    </row>
    <row r="110" spans="1:16" ht="130.15" customHeight="1" x14ac:dyDescent="0.25">
      <c r="A110" s="3" t="s">
        <v>165</v>
      </c>
      <c r="B110" s="79">
        <f ca="1">IF('PR-tampon'!$E73="","",IF('PR-tampon'!$E73=0,"",IF(INDIRECT(NOM_FR&amp;ADDRESS('PR-tampon'!$E73,COLUMN(REFERENCEMENT_ISOLANT[[#Headers],[DATE REFERENCEMENT]])))=0,"",INDIRECT(NOM_FR&amp;ADDRESS('PR-tampon'!$E73,COLUMN(REFERENCEMENT_ISOLANT[[#Headers],[DATE REFERENCEMENT]]))))))</f>
        <v>45085</v>
      </c>
      <c r="C110" s="79" t="str">
        <f ca="1">IF('PR-tampon'!$E73="","",IF('PR-tampon'!$E73=0,"",IF(INDIRECT(NOM_FR&amp;ADDRESS('PR-tampon'!$E73,COLUMN(REFERENCEMENT_ISOLANT[[#Headers],[TYPE DE PROCEDE]])))=0,"",INDIRECT(NOM_FR&amp;ADDRESS('PR-tampon'!$E73,COLUMN(REFERENCEMENT_ISOLANT[[#Headers],[TYPE DE PROCEDE]]))))))</f>
        <v>Vrac</v>
      </c>
      <c r="D110" s="79" t="str">
        <f ca="1">IF('PR-tampon'!$E73="","",IF('PR-tampon'!$E73=0,"",IF(INDIRECT(NOM_FR&amp;ADDRESS('PR-tampon'!$E73,COLUMN(REFERENCEMENT_ISOLANT[[#Headers],[MATIERE]])))=0,"",INDIRECT(NOM_FR&amp;ADDRESS('PR-tampon'!$E73,COLUMN(REFERENCEMENT_ISOLANT[[#Headers],[MATIERE]]))))))</f>
        <v>fibres de cellulose</v>
      </c>
      <c r="E110" s="3" t="str">
        <f ca="1">IF('PR-tampon'!$E73="","",IF('PR-tampon'!$E73=0,"",IF(INDIRECT(NOM_FR&amp;ADDRESS('PR-tampon'!$E73,COLUMN(REFERENCEMENT_ISOLANT[[#Headers],[NOM COMMERCIAL DU PROCEDE]])))=0,"",INDIRECT(NOM_FR&amp;ADDRESS('PR-tampon'!$E73,COLUMN(REFERENCEMENT_ISOLANT[[#Headers],[NOM COMMERCIAL DU PROCEDE]]))))))</f>
        <v>IGLOO France S - Applications par insufflation ou projection humide en mur</v>
      </c>
      <c r="F110" s="3" t="str">
        <f ca="1">IF('PR-tampon'!$E73="","",IF('PR-tampon'!$E73=0,"",IF(INDIRECT(NOM_FR&amp;ADDRESS('PR-tampon'!$E73,COLUMN(REFERENCEMENT_ISOLANT[[#Headers],[FABRICANT / TITULAIRE / DISTRIBUTEUR]])))=0,"",INDIRECT(NOM_FR&amp;ADDRESS('PR-tampon'!$E73,COLUMN(REFERENCEMENT_ISOLANT[[#Headers],[FABRICANT / TITULAIRE / DISTRIBUTEUR]]))))))</f>
        <v>OUATTITUDE SAS
(FR)</v>
      </c>
      <c r="G110" s="3" t="str">
        <f ca="1">IF('PR-tampon'!$E73="","",IF('PR-tampon'!$E73=0,"",IF(INDIRECT(NOM_FR&amp;ADDRESS('PR-tampon'!$E73,COLUMN(REFERENCEMENT_ISOLANT[[#Headers],[TYPE DE DOCUMENT DE REFERENCE]])))=0,"",INDIRECT(NOM_FR&amp;ADDRESS('PR-tampon'!$E73,COLUMN(REFERENCEMENT_ISOLANT[[#Headers],[TYPE DE DOCUMENT DE REFERENCE]]))))))</f>
        <v>Avis technique</v>
      </c>
      <c r="H110" s="3" t="str">
        <f ca="1">IF('PR-tampon'!$E73="","",IF('PR-tampon'!$E73=0,"",IF(INDIRECT(NOM_FR&amp;ADDRESS('PR-tampon'!$E73,COLUMN(REFERENCEMENT_ISOLANT[[#Headers],[REF]])))=0,"",INDIRECT(NOM_FR&amp;ADDRESS('PR-tampon'!$E73,COLUMN(REFERENCEMENT_ISOLANT[[#Headers],[REF]]))))))</f>
        <v>20/19-441_V2-E1</v>
      </c>
      <c r="I110" s="73">
        <f ca="1">IF('PR-tampon'!$E73="","",IF('PR-tampon'!$E73=0,"",IF(INDIRECT(NOM_FR&amp;ADDRESS('PR-tampon'!$E73,COLUMN(REFERENCEMENT_ISOLANT[[#Headers],[AVIS LIMITE AU / VALIDITE]])))=0,"",INDIRECT(NOM_FR&amp;ADDRESS('PR-tampon'!$E73,COLUMN(REFERENCEMENT_ISOLANT[[#Headers],[AVIS LIMITE AU / VALIDITE]]))))))</f>
        <v>46418</v>
      </c>
      <c r="J110" s="3" t="str">
        <f ca="1">IF('PR-tampon'!$E73="","",IF('PR-tampon'!$E73=0,"",IF(INDIRECT(NOM_FR&amp;ADDRESS('PR-tampon'!$E73,COLUMN(REFERENCEMENT_ISOLANT[[#Headers],[TC/TNC
dans le domaine d''emploi visé]])))=0,"",INDIRECT(NOM_FR&amp;ADDRESS('PR-tampon'!$E73,COLUMN(REFERENCEMENT_ISOLANT[[#Headers],[TC/TNC
dans le domaine d''emploi visé]]))))))</f>
        <v>TC</v>
      </c>
      <c r="K110" s="102" t="str">
        <f ca="1">IF('PR-tampon'!$E73="","",IF('PR-tampon'!$E73=0,"",IF(INDIRECT(NOM_FR&amp;ADDRESS('PR-tampon'!$E73,COLUMN(REFERENCEMENT_ISOLANT[[#Headers],[SYNTHESE DES APPLICATIONS VISEES]])))=0,"",INDIRECT(NOM_FR&amp;ADDRESS('PR-tampon'!$E73,COLUMN(REFERENCEMENT_ISOLANT[[#Headers],[SYNTHESE DES APPLICATIONS VISEES]]))))))</f>
        <v xml:space="preserve"> - MUR EXTERIEUR : ISOLATION ENTRE MONTANTS DE MUR CONFORME AU NF DTU 31.2 AVEC PAREMENT EXTERIEUR VENTILE</v>
      </c>
      <c r="L110" s="75" t="str">
        <f ca="1">IF('PR-tampon'!$E73="","",IF('PR-tampon'!$E73=0,"",IF(INDIRECT(NOM_FR&amp;ADDRESS('PR-tampon'!$E73,COLUMN(REFERENCEMENT_ISOLANT[[#Headers],[CONCATENATION DES OBSERVATIONS]])))=0,"",INDIRECT(NOM_FR&amp;ADDRESS('PR-tampon'!$E73,COLUMN(REFERENCEMENT_ISOLANT[[#Headers],[CONCATENATION DES OBSERVATIONS]]))))))</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110" s="3" t="str">
        <f ca="1">IF('PR-tampon'!$E73="","",IF('PR-tampon'!$E73=0,"",IF(INDIRECT(NOM_FR&amp;ADDRESS('PR-tampon'!$E73,COLUMN(REFERENCEMENT_ISOLANT[[#Headers],[Hygrométrie des locaux]])))=0,"",INDIRECT(NOM_FR&amp;ADDRESS('PR-tampon'!$E73,COLUMN(REFERENCEMENT_ISOLANT[[#Headers],[Hygrométrie des locaux]]))))))</f>
        <v>MOYENNE</v>
      </c>
      <c r="N110" s="3" t="str">
        <f ca="1">IF('PR-tampon'!$E73="","",IF('PR-tampon'!$E73=0,"",IF(INDIRECT(NOM_FR&amp;ADDRESS('PR-tampon'!$E73,COLUMN(REFERENCEMENT_ISOLANT[[#Headers],[classement locaux au sens 20.1 P3]])))=0,"",INDIRECT(NOM_FR&amp;ADDRESS('PR-tampon'!$E73,COLUMN(REFERENCEMENT_ISOLANT[[#Headers],[classement locaux au sens 20.1 P3]]))))))</f>
        <v>EB+ Locaux Privatifs</v>
      </c>
      <c r="O110" s="3" t="str">
        <f ca="1">IF('PR-tampon'!$E73="","",IF('PR-tampon'!$E73=0,"",IF(INDIRECT(NOM_FR&amp;ADDRESS('PR-tampon'!$E73,COLUMN(REFERENCEMENT_ISOLANT[[#Headers],[Climat max]])))=0,"",INDIRECT(NOM_FR&amp;ADDRESS('PR-tampon'!$E73,COLUMN(REFERENCEMENT_ISOLANT[[#Headers],[Climat max]]))))))</f>
        <v>MONTAGNE
(Altitude ≥ 900m &amp; En zone très froide)</v>
      </c>
      <c r="P110" s="3" t="str">
        <f ca="1">IF('PR-tampon'!$E73="","",IF('PR-tampon'!$E73=0,"",IF(INDIRECT(NOM_FR&amp;ADDRESS('PR-tampon'!$E73,COLUMN(REFERENCEMENT_ISOLANT[[#Headers],[Locaux climatisés ou raffraichis]])))=0,"",INDIRECT(NOM_FR&amp;ADDRESS('PR-tampon'!$E73,COLUMN(REFERENCEMENT_ISOLANT[[#Headers],[Locaux climatisés ou raffraichis]]))))))</f>
        <v>RAFRAICHIS</v>
      </c>
    </row>
    <row r="111" spans="1:16" ht="130.15" customHeight="1" x14ac:dyDescent="0.25">
      <c r="A111" s="3" t="s">
        <v>165</v>
      </c>
      <c r="B111" s="79">
        <f ca="1">IF('PR-tampon'!$E74="","",IF('PR-tampon'!$E74=0,"",IF(INDIRECT(NOM_FR&amp;ADDRESS('PR-tampon'!$E74,COLUMN(REFERENCEMENT_ISOLANT[[#Headers],[DATE REFERENCEMENT]])))=0,"",INDIRECT(NOM_FR&amp;ADDRESS('PR-tampon'!$E74,COLUMN(REFERENCEMENT_ISOLANT[[#Headers],[DATE REFERENCEMENT]]))))))</f>
        <v>45085</v>
      </c>
      <c r="C111" s="79" t="str">
        <f ca="1">IF('PR-tampon'!$E74="","",IF('PR-tampon'!$E74=0,"",IF(INDIRECT(NOM_FR&amp;ADDRESS('PR-tampon'!$E74,COLUMN(REFERENCEMENT_ISOLANT[[#Headers],[TYPE DE PROCEDE]])))=0,"",INDIRECT(NOM_FR&amp;ADDRESS('PR-tampon'!$E74,COLUMN(REFERENCEMENT_ISOLANT[[#Headers],[TYPE DE PROCEDE]]))))))</f>
        <v>Vrac</v>
      </c>
      <c r="D111" s="79" t="str">
        <f ca="1">IF('PR-tampon'!$E74="","",IF('PR-tampon'!$E74=0,"",IF(INDIRECT(NOM_FR&amp;ADDRESS('PR-tampon'!$E74,COLUMN(REFERENCEMENT_ISOLANT[[#Headers],[MATIERE]])))=0,"",INDIRECT(NOM_FR&amp;ADDRESS('PR-tampon'!$E74,COLUMN(REFERENCEMENT_ISOLANT[[#Headers],[MATIERE]]))))))</f>
        <v>ouate de cellulose</v>
      </c>
      <c r="E111" s="3" t="str">
        <f ca="1">IF('PR-tampon'!$E74="","",IF('PR-tampon'!$E74=0,"",IF(INDIRECT(NOM_FR&amp;ADDRESS('PR-tampon'!$E74,COLUMN(REFERENCEMENT_ISOLANT[[#Headers],[NOM COMMERCIAL DU PROCEDE]])))=0,"",INDIRECT(NOM_FR&amp;ADDRESS('PR-tampon'!$E74,COLUMN(REFERENCEMENT_ISOLANT[[#Headers],[NOM COMMERCIAL DU PROCEDE]]))))))</f>
        <v>Façade à ossature bois
non porteuse perspirante</v>
      </c>
      <c r="F111" s="3" t="str">
        <f ca="1">IF('PR-tampon'!$E74="","",IF('PR-tampon'!$E74=0,"",IF(INDIRECT(NOM_FR&amp;ADDRESS('PR-tampon'!$E74,COLUMN(REFERENCEMENT_ISOLANT[[#Headers],[FABRICANT / TITULAIRE / DISTRIBUTEUR]])))=0,"",INDIRECT(NOM_FR&amp;ADDRESS('PR-tampon'!$E74,COLUMN(REFERENCEMENT_ISOLANT[[#Headers],[FABRICANT / TITULAIRE / DISTRIBUTEUR]]))))))</f>
        <v>Selon l'isolant en ouate de cellulose ou fibre de cellulose</v>
      </c>
      <c r="G111" s="3" t="str">
        <f ca="1">IF('PR-tampon'!$E74="","",IF('PR-tampon'!$E74=0,"",IF(INDIRECT(NOM_FR&amp;ADDRESS('PR-tampon'!$E74,COLUMN(REFERENCEMENT_ISOLANT[[#Headers],[TYPE DE DOCUMENT DE REFERENCE]])))=0,"",INDIRECT(NOM_FR&amp;ADDRESS('PR-tampon'!$E74,COLUMN(REFERENCEMENT_ISOLANT[[#Headers],[TYPE DE DOCUMENT DE REFERENCE]]))))))</f>
        <v>Appréciation Technique d'Expérimentation (ATEx cas a)</v>
      </c>
      <c r="H111" s="3" t="str">
        <f ca="1">IF('PR-tampon'!$E74="","",IF('PR-tampon'!$E74=0,"",IF(INDIRECT(NOM_FR&amp;ADDRESS('PR-tampon'!$E74,COLUMN(REFERENCEMENT_ISOLANT[[#Headers],[REF]])))=0,"",INDIRECT(NOM_FR&amp;ADDRESS('PR-tampon'!$E74,COLUMN(REFERENCEMENT_ISOLANT[[#Headers],[REF]]))))))</f>
        <v>2944_v1</v>
      </c>
      <c r="I111" s="73">
        <f ca="1">IF('PR-tampon'!$E74="","",IF('PR-tampon'!$E74=0,"",IF(INDIRECT(NOM_FR&amp;ADDRESS('PR-tampon'!$E74,COLUMN(REFERENCEMENT_ISOLANT[[#Headers],[AVIS LIMITE AU / VALIDITE]])))=0,"",INDIRECT(NOM_FR&amp;ADDRESS('PR-tampon'!$E74,COLUMN(REFERENCEMENT_ISOLANT[[#Headers],[AVIS LIMITE AU / VALIDITE]]))))))</f>
        <v>45747</v>
      </c>
      <c r="J111" s="3" t="str">
        <f ca="1">IF('PR-tampon'!$E74="","",IF('PR-tampon'!$E74=0,"",IF(INDIRECT(NOM_FR&amp;ADDRESS('PR-tampon'!$E74,COLUMN(REFERENCEMENT_ISOLANT[[#Headers],[TC/TNC
dans le domaine d''emploi visé]])))=0,"",INDIRECT(NOM_FR&amp;ADDRESS('PR-tampon'!$E74,COLUMN(REFERENCEMENT_ISOLANT[[#Headers],[TC/TNC
dans le domaine d''emploi visé]]))))))</f>
        <v>TC</v>
      </c>
      <c r="K111" s="102" t="str">
        <f ca="1">IF('PR-tampon'!$E74="","",IF('PR-tampon'!$E74=0,"",IF(INDIRECT(NOM_FR&amp;ADDRESS('PR-tampon'!$E74,COLUMN(REFERENCEMENT_ISOLANT[[#Headers],[SYNTHESE DES APPLICATIONS VISEES]])))=0,"",INDIRECT(NOM_FR&amp;ADDRESS('PR-tampon'!$E74,COLUMN(REFERENCEMENT_ISOLANT[[#Headers],[SYNTHESE DES APPLICATIONS VISEES]]))))))</f>
        <v xml:space="preserve"> - FACADE :  ISOLATION ENTRE MONTANTS DE FACADE CONFORME AU NF DTU 31.4 AVEC PAREMENT EXTERIEUR VENTILE</v>
      </c>
      <c r="L111" s="75" t="str">
        <f ca="1">IF('PR-tampon'!$E74="","",IF('PR-tampon'!$E74=0,"",IF(INDIRECT(NOM_FR&amp;ADDRESS('PR-tampon'!$E74,COLUMN(REFERENCEMENT_ISOLANT[[#Headers],[CONCATENATION DES OBSERVATIONS]])))=0,"",INDIRECT(NOM_FR&amp;ADDRESS('PR-tampon'!$E74,COLUMN(REFERENCEMENT_ISOLANT[[#Headers],[CONCATENATION DES OBSERVATIONS]]))))))</f>
        <v xml:space="preserve">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M111" s="3" t="str">
        <f ca="1">IF('PR-tampon'!$E74="","",IF('PR-tampon'!$E74=0,"",IF(INDIRECT(NOM_FR&amp;ADDRESS('PR-tampon'!$E74,COLUMN(REFERENCEMENT_ISOLANT[[#Headers],[Hygrométrie des locaux]])))=0,"",INDIRECT(NOM_FR&amp;ADDRESS('PR-tampon'!$E74,COLUMN(REFERENCEMENT_ISOLANT[[#Headers],[Hygrométrie des locaux]]))))))</f>
        <v>MOYENNE</v>
      </c>
      <c r="N111" s="3" t="str">
        <f ca="1">IF('PR-tampon'!$E74="","",IF('PR-tampon'!$E74=0,"",IF(INDIRECT(NOM_FR&amp;ADDRESS('PR-tampon'!$E74,COLUMN(REFERENCEMENT_ISOLANT[[#Headers],[classement locaux au sens 20.1 P3]])))=0,"",INDIRECT(NOM_FR&amp;ADDRESS('PR-tampon'!$E74,COLUMN(REFERENCEMENT_ISOLANT[[#Headers],[classement locaux au sens 20.1 P3]]))))))</f>
        <v>EB+ Locaux Privatifs</v>
      </c>
      <c r="O111" s="3" t="str">
        <f ca="1">IF('PR-tampon'!$E74="","",IF('PR-tampon'!$E74=0,"",IF(INDIRECT(NOM_FR&amp;ADDRESS('PR-tampon'!$E74,COLUMN(REFERENCEMENT_ISOLANT[[#Headers],[Climat max]])))=0,"",INDIRECT(NOM_FR&amp;ADDRESS('PR-tampon'!$E74,COLUMN(REFERENCEMENT_ISOLANT[[#Headers],[Climat max]]))))))</f>
        <v>PLAINE (Altitude ≤ 900m)
Hors zone très froide</v>
      </c>
      <c r="P111" s="3" t="str">
        <f ca="1">IF('PR-tampon'!$E74="","",IF('PR-tampon'!$E74=0,"",IF(INDIRECT(NOM_FR&amp;ADDRESS('PR-tampon'!$E74,COLUMN(REFERENCEMENT_ISOLANT[[#Headers],[Locaux climatisés ou raffraichis]])))=0,"",INDIRECT(NOM_FR&amp;ADDRESS('PR-tampon'!$E74,COLUMN(REFERENCEMENT_ISOLANT[[#Headers],[Locaux climatisés ou raffraichis]]))))))</f>
        <v>RAFRAICHIS</v>
      </c>
    </row>
    <row r="112" spans="1:16" ht="130.15" customHeight="1" x14ac:dyDescent="0.25">
      <c r="A112" s="3" t="s">
        <v>165</v>
      </c>
      <c r="B112" s="79">
        <f ca="1">IF('PR-tampon'!$E75="","",IF('PR-tampon'!$E75=0,"",IF(INDIRECT(NOM_FR&amp;ADDRESS('PR-tampon'!$E75,COLUMN(REFERENCEMENT_ISOLANT[[#Headers],[DATE REFERENCEMENT]])))=0,"",INDIRECT(NOM_FR&amp;ADDRESS('PR-tampon'!$E75,COLUMN(REFERENCEMENT_ISOLANT[[#Headers],[DATE REFERENCEMENT]]))))))</f>
        <v>45085</v>
      </c>
      <c r="C112" s="79" t="str">
        <f ca="1">IF('PR-tampon'!$E75="","",IF('PR-tampon'!$E75=0,"",IF(INDIRECT(NOM_FR&amp;ADDRESS('PR-tampon'!$E75,COLUMN(REFERENCEMENT_ISOLANT[[#Headers],[TYPE DE PROCEDE]])))=0,"",INDIRECT(NOM_FR&amp;ADDRESS('PR-tampon'!$E75,COLUMN(REFERENCEMENT_ISOLANT[[#Headers],[TYPE DE PROCEDE]]))))))</f>
        <v>Vrac</v>
      </c>
      <c r="D112" s="79" t="str">
        <f ca="1">IF('PR-tampon'!$E75="","",IF('PR-tampon'!$E75=0,"",IF(INDIRECT(NOM_FR&amp;ADDRESS('PR-tampon'!$E75,COLUMN(REFERENCEMENT_ISOLANT[[#Headers],[MATIERE]])))=0,"",INDIRECT(NOM_FR&amp;ADDRESS('PR-tampon'!$E75,COLUMN(REFERENCEMENT_ISOLANT[[#Headers],[MATIERE]]))))))</f>
        <v>ouate de cellulose</v>
      </c>
      <c r="E112" s="3" t="str">
        <f ca="1">IF('PR-tampon'!$E75="","",IF('PR-tampon'!$E75=0,"",IF(INDIRECT(NOM_FR&amp;ADDRESS('PR-tampon'!$E75,COLUMN(REFERENCEMENT_ISOLANT[[#Headers],[NOM COMMERCIAL DU PROCEDE]])))=0,"",INDIRECT(NOM_FR&amp;ADDRESS('PR-tampon'!$E75,COLUMN(REFERENCEMENT_ISOLANT[[#Headers],[NOM COMMERCIAL DU PROCEDE]]))))))</f>
        <v>-</v>
      </c>
      <c r="F112" s="3" t="str">
        <f ca="1">IF('PR-tampon'!$E75="","",IF('PR-tampon'!$E75=0,"",IF(INDIRECT(NOM_FR&amp;ADDRESS('PR-tampon'!$E75,COLUMN(REFERENCEMENT_ISOLANT[[#Headers],[FABRICANT / TITULAIRE / DISTRIBUTEUR]])))=0,"",INDIRECT(NOM_FR&amp;ADDRESS('PR-tampon'!$E75,COLUMN(REFERENCEMENT_ISOLANT[[#Headers],[FABRICANT / TITULAIRE / DISTRIBUTEUR]]))))))</f>
        <v>-</v>
      </c>
      <c r="G112" s="3" t="str">
        <f ca="1">IF('PR-tampon'!$E75="","",IF('PR-tampon'!$E75=0,"",IF(INDIRECT(NOM_FR&amp;ADDRESS('PR-tampon'!$E75,COLUMN(REFERENCEMENT_ISOLANT[[#Headers],[TYPE DE DOCUMENT DE REFERENCE]])))=0,"",INDIRECT(NOM_FR&amp;ADDRESS('PR-tampon'!$E75,COLUMN(REFERENCEMENT_ISOLANT[[#Headers],[TYPE DE DOCUMENT DE REFERENCE]]))))))</f>
        <v>NF DTU</v>
      </c>
      <c r="H112" s="3" t="str">
        <f ca="1">IF('PR-tampon'!$E75="","",IF('PR-tampon'!$E75=0,"",IF(INDIRECT(NOM_FR&amp;ADDRESS('PR-tampon'!$E75,COLUMN(REFERENCEMENT_ISOLANT[[#Headers],[REF]])))=0,"",INDIRECT(NOM_FR&amp;ADDRESS('PR-tampon'!$E75,COLUMN(REFERENCEMENT_ISOLANT[[#Headers],[REF]]))))))</f>
        <v>45.11</v>
      </c>
      <c r="I112" s="73" t="str">
        <f ca="1">IF('PR-tampon'!$E75="","",IF('PR-tampon'!$E75=0,"",IF(INDIRECT(NOM_FR&amp;ADDRESS('PR-tampon'!$E75,COLUMN(REFERENCEMENT_ISOLANT[[#Headers],[AVIS LIMITE AU / VALIDITE]])))=0,"",INDIRECT(NOM_FR&amp;ADDRESS('PR-tampon'!$E75,COLUMN(REFERENCEMENT_ISOLANT[[#Headers],[AVIS LIMITE AU / VALIDITE]]))))))</f>
        <v>-</v>
      </c>
      <c r="J112" s="3" t="str">
        <f ca="1">IF('PR-tampon'!$E75="","",IF('PR-tampon'!$E75=0,"",IF(INDIRECT(NOM_FR&amp;ADDRESS('PR-tampon'!$E75,COLUMN(REFERENCEMENT_ISOLANT[[#Headers],[TC/TNC
dans le domaine d''emploi visé]])))=0,"",INDIRECT(NOM_FR&amp;ADDRESS('PR-tampon'!$E75,COLUMN(REFERENCEMENT_ISOLANT[[#Headers],[TC/TNC
dans le domaine d''emploi visé]]))))))</f>
        <v>TC</v>
      </c>
      <c r="K112" s="102" t="str">
        <f ca="1">IF('PR-tampon'!$E75="","",IF('PR-tampon'!$E75=0,"",IF(INDIRECT(NOM_FR&amp;ADDRESS('PR-tampon'!$E75,COLUMN(REFERENCEMENT_ISOLANT[[#Headers],[SYNTHESE DES APPLICATIONS VISEES]])))=0,"",INDIRECT(NOM_FR&amp;ADDRESS('PR-tampon'!$E75,COLUMN(REFERENCEMENT_ISOLANT[[#Headers],[SYNTHESE DES APPLICATIONS VISEES]]))))))</f>
        <v xml:space="preserve"> - COMBLES PERDUS : ISOLATION DE PLANCHER DE COMBLES PERDUS</v>
      </c>
      <c r="L112" s="75" t="str">
        <f ca="1">IF('PR-tampon'!$E75="","",IF('PR-tampon'!$E75=0,"",IF(INDIRECT(NOM_FR&amp;ADDRESS('PR-tampon'!$E75,COLUMN(REFERENCEMENT_ISOLANT[[#Headers],[CONCATENATION DES OBSERVATIONS]])))=0,"",INDIRECT(NOM_FR&amp;ADDRESS('PR-tampon'!$E75,COLUMN(REFERENCEMENT_ISOLANT[[#Headers],[CONCATENATION DES OBSERVATIONS]]))))))</f>
        <v/>
      </c>
      <c r="M112" s="3" t="str">
        <f ca="1">IF('PR-tampon'!$E75="","",IF('PR-tampon'!$E75=0,"",IF(INDIRECT(NOM_FR&amp;ADDRESS('PR-tampon'!$E75,COLUMN(REFERENCEMENT_ISOLANT[[#Headers],[Hygrométrie des locaux]])))=0,"",INDIRECT(NOM_FR&amp;ADDRESS('PR-tampon'!$E75,COLUMN(REFERENCEMENT_ISOLANT[[#Headers],[Hygrométrie des locaux]]))))))</f>
        <v>MOYENNE</v>
      </c>
      <c r="N112" s="3" t="str">
        <f ca="1">IF('PR-tampon'!$E75="","",IF('PR-tampon'!$E75=0,"",IF(INDIRECT(NOM_FR&amp;ADDRESS('PR-tampon'!$E75,COLUMN(REFERENCEMENT_ISOLANT[[#Headers],[classement locaux au sens 20.1 P3]])))=0,"",INDIRECT(NOM_FR&amp;ADDRESS('PR-tampon'!$E75,COLUMN(REFERENCEMENT_ISOLANT[[#Headers],[classement locaux au sens 20.1 P3]]))))))</f>
        <v>EB+ Locaux Privatifs</v>
      </c>
      <c r="O112" s="3" t="str">
        <f ca="1">IF('PR-tampon'!$E75="","",IF('PR-tampon'!$E75=0,"",IF(INDIRECT(NOM_FR&amp;ADDRESS('PR-tampon'!$E75,COLUMN(REFERENCEMENT_ISOLANT[[#Headers],[Climat max]])))=0,"",INDIRECT(NOM_FR&amp;ADDRESS('PR-tampon'!$E75,COLUMN(REFERENCEMENT_ISOLANT[[#Headers],[Climat max]]))))))</f>
        <v>MONTAGNE
(Altitude ≥ 900m &amp; En zone très froide)</v>
      </c>
      <c r="P112" s="3" t="str">
        <f ca="1">IF('PR-tampon'!$E75="","",IF('PR-tampon'!$E75=0,"",IF(INDIRECT(NOM_FR&amp;ADDRESS('PR-tampon'!$E75,COLUMN(REFERENCEMENT_ISOLANT[[#Headers],[Locaux climatisés ou raffraichis]])))=0,"",INDIRECT(NOM_FR&amp;ADDRESS('PR-tampon'!$E75,COLUMN(REFERENCEMENT_ISOLANT[[#Headers],[Locaux climatisés ou raffraichis]]))))))</f>
        <v>RAFRAICHIS</v>
      </c>
    </row>
    <row r="113" spans="1:16" ht="130.15" customHeight="1" x14ac:dyDescent="0.25">
      <c r="A113" s="3" t="s">
        <v>165</v>
      </c>
      <c r="B113" s="79" t="str">
        <f ca="1">IF('PR-tampon'!$E76="","",IF('PR-tampon'!$E76=0,"",IF(INDIRECT(NOM_FR&amp;ADDRESS('PR-tampon'!$E76,COLUMN(REFERENCEMENT_ISOLANT[[#Headers],[DATE REFERENCEMENT]])))=0,"",INDIRECT(NOM_FR&amp;ADDRESS('PR-tampon'!$E76,COLUMN(REFERENCEMENT_ISOLANT[[#Headers],[DATE REFERENCEMENT]]))))))</f>
        <v/>
      </c>
      <c r="C113" s="79" t="str">
        <f ca="1">IF('PR-tampon'!$E76="","",IF('PR-tampon'!$E76=0,"",IF(INDIRECT(NOM_FR&amp;ADDRESS('PR-tampon'!$E76,COLUMN(REFERENCEMENT_ISOLANT[[#Headers],[TYPE DE PROCEDE]])))=0,"",INDIRECT(NOM_FR&amp;ADDRESS('PR-tampon'!$E76,COLUMN(REFERENCEMENT_ISOLANT[[#Headers],[TYPE DE PROCEDE]]))))))</f>
        <v/>
      </c>
      <c r="D113" s="79" t="str">
        <f ca="1">IF('PR-tampon'!$E76="","",IF('PR-tampon'!$E76=0,"",IF(INDIRECT(NOM_FR&amp;ADDRESS('PR-tampon'!$E76,COLUMN(REFERENCEMENT_ISOLANT[[#Headers],[MATIERE]])))=0,"",INDIRECT(NOM_FR&amp;ADDRESS('PR-tampon'!$E76,COLUMN(REFERENCEMENT_ISOLANT[[#Headers],[MATIERE]]))))))</f>
        <v/>
      </c>
      <c r="E113" s="3" t="str">
        <f ca="1">IF('PR-tampon'!$E76="","",IF('PR-tampon'!$E76=0,"",IF(INDIRECT(NOM_FR&amp;ADDRESS('PR-tampon'!$E76,COLUMN(REFERENCEMENT_ISOLANT[[#Headers],[NOM COMMERCIAL DU PROCEDE]])))=0,"",INDIRECT(NOM_FR&amp;ADDRESS('PR-tampon'!$E76,COLUMN(REFERENCEMENT_ISOLANT[[#Headers],[NOM COMMERCIAL DU PROCEDE]]))))))</f>
        <v/>
      </c>
      <c r="F113" s="3" t="str">
        <f ca="1">IF('PR-tampon'!$E76="","",IF('PR-tampon'!$E76=0,"",IF(INDIRECT(NOM_FR&amp;ADDRESS('PR-tampon'!$E76,COLUMN(REFERENCEMENT_ISOLANT[[#Headers],[FABRICANT / TITULAIRE / DISTRIBUTEUR]])))=0,"",INDIRECT(NOM_FR&amp;ADDRESS('PR-tampon'!$E76,COLUMN(REFERENCEMENT_ISOLANT[[#Headers],[FABRICANT / TITULAIRE / DISTRIBUTEUR]]))))))</f>
        <v/>
      </c>
      <c r="G113" s="3" t="str">
        <f ca="1">IF('PR-tampon'!$E76="","",IF('PR-tampon'!$E76=0,"",IF(INDIRECT(NOM_FR&amp;ADDRESS('PR-tampon'!$E76,COLUMN(REFERENCEMENT_ISOLANT[[#Headers],[TYPE DE DOCUMENT DE REFERENCE]])))=0,"",INDIRECT(NOM_FR&amp;ADDRESS('PR-tampon'!$E76,COLUMN(REFERENCEMENT_ISOLANT[[#Headers],[TYPE DE DOCUMENT DE REFERENCE]]))))))</f>
        <v/>
      </c>
      <c r="H113" s="3" t="str">
        <f ca="1">IF('PR-tampon'!$E76="","",IF('PR-tampon'!$E76=0,"",IF(INDIRECT(NOM_FR&amp;ADDRESS('PR-tampon'!$E76,COLUMN(REFERENCEMENT_ISOLANT[[#Headers],[REF]])))=0,"",INDIRECT(NOM_FR&amp;ADDRESS('PR-tampon'!$E76,COLUMN(REFERENCEMENT_ISOLANT[[#Headers],[REF]]))))))</f>
        <v/>
      </c>
      <c r="I113" s="73" t="str">
        <f ca="1">IF('PR-tampon'!$E76="","",IF('PR-tampon'!$E76=0,"",IF(INDIRECT(NOM_FR&amp;ADDRESS('PR-tampon'!$E76,COLUMN(REFERENCEMENT_ISOLANT[[#Headers],[AVIS LIMITE AU / VALIDITE]])))=0,"",INDIRECT(NOM_FR&amp;ADDRESS('PR-tampon'!$E76,COLUMN(REFERENCEMENT_ISOLANT[[#Headers],[AVIS LIMITE AU / VALIDITE]]))))))</f>
        <v/>
      </c>
      <c r="J113" s="3" t="str">
        <f ca="1">IF('PR-tampon'!$E76="","",IF('PR-tampon'!$E76=0,"",IF(INDIRECT(NOM_FR&amp;ADDRESS('PR-tampon'!$E76,COLUMN(REFERENCEMENT_ISOLANT[[#Headers],[TC/TNC
dans le domaine d''emploi visé]])))=0,"",INDIRECT(NOM_FR&amp;ADDRESS('PR-tampon'!$E76,COLUMN(REFERENCEMENT_ISOLANT[[#Headers],[TC/TNC
dans le domaine d''emploi visé]]))))))</f>
        <v/>
      </c>
      <c r="K113" s="102" t="str">
        <f ca="1">IF('PR-tampon'!$E76="","",IF('PR-tampon'!$E76=0,"",IF(INDIRECT(NOM_FR&amp;ADDRESS('PR-tampon'!$E76,COLUMN(REFERENCEMENT_ISOLANT[[#Headers],[SYNTHESE DES APPLICATIONS VISEES]])))=0,"",INDIRECT(NOM_FR&amp;ADDRESS('PR-tampon'!$E76,COLUMN(REFERENCEMENT_ISOLANT[[#Headers],[SYNTHESE DES APPLICATIONS VISEES]]))))))</f>
        <v/>
      </c>
      <c r="L113" s="75" t="str">
        <f ca="1">IF('PR-tampon'!$E76="","",IF('PR-tampon'!$E76=0,"",IF(INDIRECT(NOM_FR&amp;ADDRESS('PR-tampon'!$E76,COLUMN(REFERENCEMENT_ISOLANT[[#Headers],[CONCATENATION DES OBSERVATIONS]])))=0,"",INDIRECT(NOM_FR&amp;ADDRESS('PR-tampon'!$E76,COLUMN(REFERENCEMENT_ISOLANT[[#Headers],[CONCATENATION DES OBSERVATIONS]]))))))</f>
        <v/>
      </c>
      <c r="M113" s="3" t="str">
        <f ca="1">IF('PR-tampon'!$E76="","",IF('PR-tampon'!$E76=0,"",IF(INDIRECT(NOM_FR&amp;ADDRESS('PR-tampon'!$E76,COLUMN(REFERENCEMENT_ISOLANT[[#Headers],[Hygrométrie des locaux]])))=0,"",INDIRECT(NOM_FR&amp;ADDRESS('PR-tampon'!$E76,COLUMN(REFERENCEMENT_ISOLANT[[#Headers],[Hygrométrie des locaux]]))))))</f>
        <v/>
      </c>
      <c r="N113" s="3" t="str">
        <f ca="1">IF('PR-tampon'!$E76="","",IF('PR-tampon'!$E76=0,"",IF(INDIRECT(NOM_FR&amp;ADDRESS('PR-tampon'!$E76,COLUMN(REFERENCEMENT_ISOLANT[[#Headers],[classement locaux au sens 20.1 P3]])))=0,"",INDIRECT(NOM_FR&amp;ADDRESS('PR-tampon'!$E76,COLUMN(REFERENCEMENT_ISOLANT[[#Headers],[classement locaux au sens 20.1 P3]]))))))</f>
        <v/>
      </c>
      <c r="O113" s="3" t="str">
        <f ca="1">IF('PR-tampon'!$E76="","",IF('PR-tampon'!$E76=0,"",IF(INDIRECT(NOM_FR&amp;ADDRESS('PR-tampon'!$E76,COLUMN(REFERENCEMENT_ISOLANT[[#Headers],[Climat max]])))=0,"",INDIRECT(NOM_FR&amp;ADDRESS('PR-tampon'!$E76,COLUMN(REFERENCEMENT_ISOLANT[[#Headers],[Climat max]]))))))</f>
        <v/>
      </c>
      <c r="P113" s="3" t="str">
        <f ca="1">IF('PR-tampon'!$E76="","",IF('PR-tampon'!$E76=0,"",IF(INDIRECT(NOM_FR&amp;ADDRESS('PR-tampon'!$E76,COLUMN(REFERENCEMENT_ISOLANT[[#Headers],[Locaux climatisés ou raffraichis]])))=0,"",INDIRECT(NOM_FR&amp;ADDRESS('PR-tampon'!$E76,COLUMN(REFERENCEMENT_ISOLANT[[#Headers],[Locaux climatisés ou raffraichis]]))))))</f>
        <v/>
      </c>
    </row>
    <row r="114" spans="1:16" ht="130.15" customHeight="1" x14ac:dyDescent="0.25">
      <c r="A114" s="3" t="s">
        <v>165</v>
      </c>
      <c r="B114" s="79" t="str">
        <f ca="1">IF('PR-tampon'!$E77="","",IF('PR-tampon'!$E77=0,"",IF(INDIRECT(NOM_FR&amp;ADDRESS('PR-tampon'!$E77,COLUMN(REFERENCEMENT_ISOLANT[[#Headers],[DATE REFERENCEMENT]])))=0,"",INDIRECT(NOM_FR&amp;ADDRESS('PR-tampon'!$E77,COLUMN(REFERENCEMENT_ISOLANT[[#Headers],[DATE REFERENCEMENT]]))))))</f>
        <v/>
      </c>
      <c r="C114" s="79" t="str">
        <f ca="1">IF('PR-tampon'!$E77="","",IF('PR-tampon'!$E77=0,"",IF(INDIRECT(NOM_FR&amp;ADDRESS('PR-tampon'!$E77,COLUMN(REFERENCEMENT_ISOLANT[[#Headers],[TYPE DE PROCEDE]])))=0,"",INDIRECT(NOM_FR&amp;ADDRESS('PR-tampon'!$E77,COLUMN(REFERENCEMENT_ISOLANT[[#Headers],[TYPE DE PROCEDE]]))))))</f>
        <v/>
      </c>
      <c r="D114" s="79" t="str">
        <f ca="1">IF('PR-tampon'!$E77="","",IF('PR-tampon'!$E77=0,"",IF(INDIRECT(NOM_FR&amp;ADDRESS('PR-tampon'!$E77,COLUMN(REFERENCEMENT_ISOLANT[[#Headers],[MATIERE]])))=0,"",INDIRECT(NOM_FR&amp;ADDRESS('PR-tampon'!$E77,COLUMN(REFERENCEMENT_ISOLANT[[#Headers],[MATIERE]]))))))</f>
        <v/>
      </c>
      <c r="E114" s="3" t="str">
        <f ca="1">IF('PR-tampon'!$E77="","",IF('PR-tampon'!$E77=0,"",IF(INDIRECT(NOM_FR&amp;ADDRESS('PR-tampon'!$E77,COLUMN(REFERENCEMENT_ISOLANT[[#Headers],[NOM COMMERCIAL DU PROCEDE]])))=0,"",INDIRECT(NOM_FR&amp;ADDRESS('PR-tampon'!$E77,COLUMN(REFERENCEMENT_ISOLANT[[#Headers],[NOM COMMERCIAL DU PROCEDE]]))))))</f>
        <v/>
      </c>
      <c r="F114" s="3" t="str">
        <f ca="1">IF('PR-tampon'!$E77="","",IF('PR-tampon'!$E77=0,"",IF(INDIRECT(NOM_FR&amp;ADDRESS('PR-tampon'!$E77,COLUMN(REFERENCEMENT_ISOLANT[[#Headers],[FABRICANT / TITULAIRE / DISTRIBUTEUR]])))=0,"",INDIRECT(NOM_FR&amp;ADDRESS('PR-tampon'!$E77,COLUMN(REFERENCEMENT_ISOLANT[[#Headers],[FABRICANT / TITULAIRE / DISTRIBUTEUR]]))))))</f>
        <v/>
      </c>
      <c r="G114" s="3" t="str">
        <f ca="1">IF('PR-tampon'!$E77="","",IF('PR-tampon'!$E77=0,"",IF(INDIRECT(NOM_FR&amp;ADDRESS('PR-tampon'!$E77,COLUMN(REFERENCEMENT_ISOLANT[[#Headers],[TYPE DE DOCUMENT DE REFERENCE]])))=0,"",INDIRECT(NOM_FR&amp;ADDRESS('PR-tampon'!$E77,COLUMN(REFERENCEMENT_ISOLANT[[#Headers],[TYPE DE DOCUMENT DE REFERENCE]]))))))</f>
        <v/>
      </c>
      <c r="H114" s="3" t="str">
        <f ca="1">IF('PR-tampon'!$E77="","",IF('PR-tampon'!$E77=0,"",IF(INDIRECT(NOM_FR&amp;ADDRESS('PR-tampon'!$E77,COLUMN(REFERENCEMENT_ISOLANT[[#Headers],[REF]])))=0,"",INDIRECT(NOM_FR&amp;ADDRESS('PR-tampon'!$E77,COLUMN(REFERENCEMENT_ISOLANT[[#Headers],[REF]]))))))</f>
        <v/>
      </c>
      <c r="I114" s="73" t="str">
        <f ca="1">IF('PR-tampon'!$E77="","",IF('PR-tampon'!$E77=0,"",IF(INDIRECT(NOM_FR&amp;ADDRESS('PR-tampon'!$E77,COLUMN(REFERENCEMENT_ISOLANT[[#Headers],[AVIS LIMITE AU / VALIDITE]])))=0,"",INDIRECT(NOM_FR&amp;ADDRESS('PR-tampon'!$E77,COLUMN(REFERENCEMENT_ISOLANT[[#Headers],[AVIS LIMITE AU / VALIDITE]]))))))</f>
        <v/>
      </c>
      <c r="J114" s="3" t="str">
        <f ca="1">IF('PR-tampon'!$E77="","",IF('PR-tampon'!$E77=0,"",IF(INDIRECT(NOM_FR&amp;ADDRESS('PR-tampon'!$E77,COLUMN(REFERENCEMENT_ISOLANT[[#Headers],[TC/TNC
dans le domaine d''emploi visé]])))=0,"",INDIRECT(NOM_FR&amp;ADDRESS('PR-tampon'!$E77,COLUMN(REFERENCEMENT_ISOLANT[[#Headers],[TC/TNC
dans le domaine d''emploi visé]]))))))</f>
        <v/>
      </c>
      <c r="K114" s="102" t="str">
        <f ca="1">IF('PR-tampon'!$E77="","",IF('PR-tampon'!$E77=0,"",IF(INDIRECT(NOM_FR&amp;ADDRESS('PR-tampon'!$E77,COLUMN(REFERENCEMENT_ISOLANT[[#Headers],[SYNTHESE DES APPLICATIONS VISEES]])))=0,"",INDIRECT(NOM_FR&amp;ADDRESS('PR-tampon'!$E77,COLUMN(REFERENCEMENT_ISOLANT[[#Headers],[SYNTHESE DES APPLICATIONS VISEES]]))))))</f>
        <v/>
      </c>
      <c r="L114" s="75" t="str">
        <f ca="1">IF('PR-tampon'!$E77="","",IF('PR-tampon'!$E77=0,"",IF(INDIRECT(NOM_FR&amp;ADDRESS('PR-tampon'!$E77,COLUMN(REFERENCEMENT_ISOLANT[[#Headers],[CONCATENATION DES OBSERVATIONS]])))=0,"",INDIRECT(NOM_FR&amp;ADDRESS('PR-tampon'!$E77,COLUMN(REFERENCEMENT_ISOLANT[[#Headers],[CONCATENATION DES OBSERVATIONS]]))))))</f>
        <v/>
      </c>
      <c r="M114" s="3" t="str">
        <f ca="1">IF('PR-tampon'!$E77="","",IF('PR-tampon'!$E77=0,"",IF(INDIRECT(NOM_FR&amp;ADDRESS('PR-tampon'!$E77,COLUMN(REFERENCEMENT_ISOLANT[[#Headers],[Hygrométrie des locaux]])))=0,"",INDIRECT(NOM_FR&amp;ADDRESS('PR-tampon'!$E77,COLUMN(REFERENCEMENT_ISOLANT[[#Headers],[Hygrométrie des locaux]]))))))</f>
        <v/>
      </c>
      <c r="N114" s="3" t="str">
        <f ca="1">IF('PR-tampon'!$E77="","",IF('PR-tampon'!$E77=0,"",IF(INDIRECT(NOM_FR&amp;ADDRESS('PR-tampon'!$E77,COLUMN(REFERENCEMENT_ISOLANT[[#Headers],[classement locaux au sens 20.1 P3]])))=0,"",INDIRECT(NOM_FR&amp;ADDRESS('PR-tampon'!$E77,COLUMN(REFERENCEMENT_ISOLANT[[#Headers],[classement locaux au sens 20.1 P3]]))))))</f>
        <v/>
      </c>
      <c r="O114" s="3" t="str">
        <f ca="1">IF('PR-tampon'!$E77="","",IF('PR-tampon'!$E77=0,"",IF(INDIRECT(NOM_FR&amp;ADDRESS('PR-tampon'!$E77,COLUMN(REFERENCEMENT_ISOLANT[[#Headers],[Climat max]])))=0,"",INDIRECT(NOM_FR&amp;ADDRESS('PR-tampon'!$E77,COLUMN(REFERENCEMENT_ISOLANT[[#Headers],[Climat max]]))))))</f>
        <v/>
      </c>
      <c r="P114" s="3" t="str">
        <f ca="1">IF('PR-tampon'!$E77="","",IF('PR-tampon'!$E77=0,"",IF(INDIRECT(NOM_FR&amp;ADDRESS('PR-tampon'!$E77,COLUMN(REFERENCEMENT_ISOLANT[[#Headers],[Locaux climatisés ou raffraichis]])))=0,"",INDIRECT(NOM_FR&amp;ADDRESS('PR-tampon'!$E77,COLUMN(REFERENCEMENT_ISOLANT[[#Headers],[Locaux climatisés ou raffraichis]]))))))</f>
        <v/>
      </c>
    </row>
    <row r="115" spans="1:16" ht="130.15" customHeight="1" x14ac:dyDescent="0.25">
      <c r="A115" s="3" t="s">
        <v>165</v>
      </c>
      <c r="B115" s="79" t="str">
        <f ca="1">IF('PR-tampon'!$E78="","",IF('PR-tampon'!$E78=0,"",IF(INDIRECT(NOM_FR&amp;ADDRESS('PR-tampon'!$E78,COLUMN(REFERENCEMENT_ISOLANT[[#Headers],[DATE REFERENCEMENT]])))=0,"",INDIRECT(NOM_FR&amp;ADDRESS('PR-tampon'!$E78,COLUMN(REFERENCEMENT_ISOLANT[[#Headers],[DATE REFERENCEMENT]]))))))</f>
        <v/>
      </c>
      <c r="C115" s="79" t="str">
        <f ca="1">IF('PR-tampon'!$E78="","",IF('PR-tampon'!$E78=0,"",IF(INDIRECT(NOM_FR&amp;ADDRESS('PR-tampon'!$E78,COLUMN(REFERENCEMENT_ISOLANT[[#Headers],[TYPE DE PROCEDE]])))=0,"",INDIRECT(NOM_FR&amp;ADDRESS('PR-tampon'!$E78,COLUMN(REFERENCEMENT_ISOLANT[[#Headers],[TYPE DE PROCEDE]]))))))</f>
        <v/>
      </c>
      <c r="D115" s="79" t="str">
        <f ca="1">IF('PR-tampon'!$E78="","",IF('PR-tampon'!$E78=0,"",IF(INDIRECT(NOM_FR&amp;ADDRESS('PR-tampon'!$E78,COLUMN(REFERENCEMENT_ISOLANT[[#Headers],[MATIERE]])))=0,"",INDIRECT(NOM_FR&amp;ADDRESS('PR-tampon'!$E78,COLUMN(REFERENCEMENT_ISOLANT[[#Headers],[MATIERE]]))))))</f>
        <v/>
      </c>
      <c r="E115" s="3" t="str">
        <f ca="1">IF('PR-tampon'!$E78="","",IF('PR-tampon'!$E78=0,"",IF(INDIRECT(NOM_FR&amp;ADDRESS('PR-tampon'!$E78,COLUMN(REFERENCEMENT_ISOLANT[[#Headers],[NOM COMMERCIAL DU PROCEDE]])))=0,"",INDIRECT(NOM_FR&amp;ADDRESS('PR-tampon'!$E78,COLUMN(REFERENCEMENT_ISOLANT[[#Headers],[NOM COMMERCIAL DU PROCEDE]]))))))</f>
        <v/>
      </c>
      <c r="F115" s="3" t="str">
        <f ca="1">IF('PR-tampon'!$E78="","",IF('PR-tampon'!$E78=0,"",IF(INDIRECT(NOM_FR&amp;ADDRESS('PR-tampon'!$E78,COLUMN(REFERENCEMENT_ISOLANT[[#Headers],[FABRICANT / TITULAIRE / DISTRIBUTEUR]])))=0,"",INDIRECT(NOM_FR&amp;ADDRESS('PR-tampon'!$E78,COLUMN(REFERENCEMENT_ISOLANT[[#Headers],[FABRICANT / TITULAIRE / DISTRIBUTEUR]]))))))</f>
        <v/>
      </c>
      <c r="G115" s="3" t="str">
        <f ca="1">IF('PR-tampon'!$E78="","",IF('PR-tampon'!$E78=0,"",IF(INDIRECT(NOM_FR&amp;ADDRESS('PR-tampon'!$E78,COLUMN(REFERENCEMENT_ISOLANT[[#Headers],[TYPE DE DOCUMENT DE REFERENCE]])))=0,"",INDIRECT(NOM_FR&amp;ADDRESS('PR-tampon'!$E78,COLUMN(REFERENCEMENT_ISOLANT[[#Headers],[TYPE DE DOCUMENT DE REFERENCE]]))))))</f>
        <v/>
      </c>
      <c r="H115" s="3" t="str">
        <f ca="1">IF('PR-tampon'!$E78="","",IF('PR-tampon'!$E78=0,"",IF(INDIRECT(NOM_FR&amp;ADDRESS('PR-tampon'!$E78,COLUMN(REFERENCEMENT_ISOLANT[[#Headers],[REF]])))=0,"",INDIRECT(NOM_FR&amp;ADDRESS('PR-tampon'!$E78,COLUMN(REFERENCEMENT_ISOLANT[[#Headers],[REF]]))))))</f>
        <v/>
      </c>
      <c r="I115" s="73" t="str">
        <f ca="1">IF('PR-tampon'!$E78="","",IF('PR-tampon'!$E78=0,"",IF(INDIRECT(NOM_FR&amp;ADDRESS('PR-tampon'!$E78,COLUMN(REFERENCEMENT_ISOLANT[[#Headers],[AVIS LIMITE AU / VALIDITE]])))=0,"",INDIRECT(NOM_FR&amp;ADDRESS('PR-tampon'!$E78,COLUMN(REFERENCEMENT_ISOLANT[[#Headers],[AVIS LIMITE AU / VALIDITE]]))))))</f>
        <v/>
      </c>
      <c r="J115" s="3" t="str">
        <f ca="1">IF('PR-tampon'!$E78="","",IF('PR-tampon'!$E78=0,"",IF(INDIRECT(NOM_FR&amp;ADDRESS('PR-tampon'!$E78,COLUMN(REFERENCEMENT_ISOLANT[[#Headers],[TC/TNC
dans le domaine d''emploi visé]])))=0,"",INDIRECT(NOM_FR&amp;ADDRESS('PR-tampon'!$E78,COLUMN(REFERENCEMENT_ISOLANT[[#Headers],[TC/TNC
dans le domaine d''emploi visé]]))))))</f>
        <v/>
      </c>
      <c r="K115" s="102" t="str">
        <f ca="1">IF('PR-tampon'!$E78="","",IF('PR-tampon'!$E78=0,"",IF(INDIRECT(NOM_FR&amp;ADDRESS('PR-tampon'!$E78,COLUMN(REFERENCEMENT_ISOLANT[[#Headers],[SYNTHESE DES APPLICATIONS VISEES]])))=0,"",INDIRECT(NOM_FR&amp;ADDRESS('PR-tampon'!$E78,COLUMN(REFERENCEMENT_ISOLANT[[#Headers],[SYNTHESE DES APPLICATIONS VISEES]]))))))</f>
        <v/>
      </c>
      <c r="L115" s="75" t="str">
        <f ca="1">IF('PR-tampon'!$E78="","",IF('PR-tampon'!$E78=0,"",IF(INDIRECT(NOM_FR&amp;ADDRESS('PR-tampon'!$E78,COLUMN(REFERENCEMENT_ISOLANT[[#Headers],[CONCATENATION DES OBSERVATIONS]])))=0,"",INDIRECT(NOM_FR&amp;ADDRESS('PR-tampon'!$E78,COLUMN(REFERENCEMENT_ISOLANT[[#Headers],[CONCATENATION DES OBSERVATIONS]]))))))</f>
        <v/>
      </c>
      <c r="M115" s="3" t="str">
        <f ca="1">IF('PR-tampon'!$E78="","",IF('PR-tampon'!$E78=0,"",IF(INDIRECT(NOM_FR&amp;ADDRESS('PR-tampon'!$E78,COLUMN(REFERENCEMENT_ISOLANT[[#Headers],[Hygrométrie des locaux]])))=0,"",INDIRECT(NOM_FR&amp;ADDRESS('PR-tampon'!$E78,COLUMN(REFERENCEMENT_ISOLANT[[#Headers],[Hygrométrie des locaux]]))))))</f>
        <v/>
      </c>
      <c r="N115" s="3" t="str">
        <f ca="1">IF('PR-tampon'!$E78="","",IF('PR-tampon'!$E78=0,"",IF(INDIRECT(NOM_FR&amp;ADDRESS('PR-tampon'!$E78,COLUMN(REFERENCEMENT_ISOLANT[[#Headers],[classement locaux au sens 20.1 P3]])))=0,"",INDIRECT(NOM_FR&amp;ADDRESS('PR-tampon'!$E78,COLUMN(REFERENCEMENT_ISOLANT[[#Headers],[classement locaux au sens 20.1 P3]]))))))</f>
        <v/>
      </c>
      <c r="O115" s="3" t="str">
        <f ca="1">IF('PR-tampon'!$E78="","",IF('PR-tampon'!$E78=0,"",IF(INDIRECT(NOM_FR&amp;ADDRESS('PR-tampon'!$E78,COLUMN(REFERENCEMENT_ISOLANT[[#Headers],[Climat max]])))=0,"",INDIRECT(NOM_FR&amp;ADDRESS('PR-tampon'!$E78,COLUMN(REFERENCEMENT_ISOLANT[[#Headers],[Climat max]]))))))</f>
        <v/>
      </c>
      <c r="P115" s="3" t="str">
        <f ca="1">IF('PR-tampon'!$E78="","",IF('PR-tampon'!$E78=0,"",IF(INDIRECT(NOM_FR&amp;ADDRESS('PR-tampon'!$E78,COLUMN(REFERENCEMENT_ISOLANT[[#Headers],[Locaux climatisés ou raffraichis]])))=0,"",INDIRECT(NOM_FR&amp;ADDRESS('PR-tampon'!$E78,COLUMN(REFERENCEMENT_ISOLANT[[#Headers],[Locaux climatisés ou raffraichis]]))))))</f>
        <v/>
      </c>
    </row>
    <row r="116" spans="1:16" ht="130.15" customHeight="1" x14ac:dyDescent="0.25">
      <c r="A116" s="3" t="s">
        <v>165</v>
      </c>
      <c r="B116" s="79" t="str">
        <f ca="1">IF('PR-tampon'!$E79="","",IF('PR-tampon'!$E79=0,"",IF(INDIRECT(NOM_FR&amp;ADDRESS('PR-tampon'!$E79,COLUMN(REFERENCEMENT_ISOLANT[[#Headers],[DATE REFERENCEMENT]])))=0,"",INDIRECT(NOM_FR&amp;ADDRESS('PR-tampon'!$E79,COLUMN(REFERENCEMENT_ISOLANT[[#Headers],[DATE REFERENCEMENT]]))))))</f>
        <v/>
      </c>
      <c r="C116" s="79" t="str">
        <f ca="1">IF('PR-tampon'!$E79="","",IF('PR-tampon'!$E79=0,"",IF(INDIRECT(NOM_FR&amp;ADDRESS('PR-tampon'!$E79,COLUMN(REFERENCEMENT_ISOLANT[[#Headers],[TYPE DE PROCEDE]])))=0,"",INDIRECT(NOM_FR&amp;ADDRESS('PR-tampon'!$E79,COLUMN(REFERENCEMENT_ISOLANT[[#Headers],[TYPE DE PROCEDE]]))))))</f>
        <v/>
      </c>
      <c r="D116" s="79" t="str">
        <f ca="1">IF('PR-tampon'!$E79="","",IF('PR-tampon'!$E79=0,"",IF(INDIRECT(NOM_FR&amp;ADDRESS('PR-tampon'!$E79,COLUMN(REFERENCEMENT_ISOLANT[[#Headers],[MATIERE]])))=0,"",INDIRECT(NOM_FR&amp;ADDRESS('PR-tampon'!$E79,COLUMN(REFERENCEMENT_ISOLANT[[#Headers],[MATIERE]]))))))</f>
        <v/>
      </c>
      <c r="E116" s="3" t="str">
        <f ca="1">IF('PR-tampon'!$E79="","",IF('PR-tampon'!$E79=0,"",IF(INDIRECT(NOM_FR&amp;ADDRESS('PR-tampon'!$E79,COLUMN(REFERENCEMENT_ISOLANT[[#Headers],[NOM COMMERCIAL DU PROCEDE]])))=0,"",INDIRECT(NOM_FR&amp;ADDRESS('PR-tampon'!$E79,COLUMN(REFERENCEMENT_ISOLANT[[#Headers],[NOM COMMERCIAL DU PROCEDE]]))))))</f>
        <v/>
      </c>
      <c r="F116" s="3" t="str">
        <f ca="1">IF('PR-tampon'!$E79="","",IF('PR-tampon'!$E79=0,"",IF(INDIRECT(NOM_FR&amp;ADDRESS('PR-tampon'!$E79,COLUMN(REFERENCEMENT_ISOLANT[[#Headers],[FABRICANT / TITULAIRE / DISTRIBUTEUR]])))=0,"",INDIRECT(NOM_FR&amp;ADDRESS('PR-tampon'!$E79,COLUMN(REFERENCEMENT_ISOLANT[[#Headers],[FABRICANT / TITULAIRE / DISTRIBUTEUR]]))))))</f>
        <v/>
      </c>
      <c r="G116" s="3" t="str">
        <f ca="1">IF('PR-tampon'!$E79="","",IF('PR-tampon'!$E79=0,"",IF(INDIRECT(NOM_FR&amp;ADDRESS('PR-tampon'!$E79,COLUMN(REFERENCEMENT_ISOLANT[[#Headers],[TYPE DE DOCUMENT DE REFERENCE]])))=0,"",INDIRECT(NOM_FR&amp;ADDRESS('PR-tampon'!$E79,COLUMN(REFERENCEMENT_ISOLANT[[#Headers],[TYPE DE DOCUMENT DE REFERENCE]]))))))</f>
        <v/>
      </c>
      <c r="H116" s="3" t="str">
        <f ca="1">IF('PR-tampon'!$E79="","",IF('PR-tampon'!$E79=0,"",IF(INDIRECT(NOM_FR&amp;ADDRESS('PR-tampon'!$E79,COLUMN(REFERENCEMENT_ISOLANT[[#Headers],[REF]])))=0,"",INDIRECT(NOM_FR&amp;ADDRESS('PR-tampon'!$E79,COLUMN(REFERENCEMENT_ISOLANT[[#Headers],[REF]]))))))</f>
        <v/>
      </c>
      <c r="I116" s="73" t="str">
        <f ca="1">IF('PR-tampon'!$E79="","",IF('PR-tampon'!$E79=0,"",IF(INDIRECT(NOM_FR&amp;ADDRESS('PR-tampon'!$E79,COLUMN(REFERENCEMENT_ISOLANT[[#Headers],[AVIS LIMITE AU / VALIDITE]])))=0,"",INDIRECT(NOM_FR&amp;ADDRESS('PR-tampon'!$E79,COLUMN(REFERENCEMENT_ISOLANT[[#Headers],[AVIS LIMITE AU / VALIDITE]]))))))</f>
        <v/>
      </c>
      <c r="J116" s="3" t="str">
        <f ca="1">IF('PR-tampon'!$E79="","",IF('PR-tampon'!$E79=0,"",IF(INDIRECT(NOM_FR&amp;ADDRESS('PR-tampon'!$E79,COLUMN(REFERENCEMENT_ISOLANT[[#Headers],[TC/TNC
dans le domaine d''emploi visé]])))=0,"",INDIRECT(NOM_FR&amp;ADDRESS('PR-tampon'!$E79,COLUMN(REFERENCEMENT_ISOLANT[[#Headers],[TC/TNC
dans le domaine d''emploi visé]]))))))</f>
        <v/>
      </c>
      <c r="K116" s="102" t="str">
        <f ca="1">IF('PR-tampon'!$E79="","",IF('PR-tampon'!$E79=0,"",IF(INDIRECT(NOM_FR&amp;ADDRESS('PR-tampon'!$E79,COLUMN(REFERENCEMENT_ISOLANT[[#Headers],[SYNTHESE DES APPLICATIONS VISEES]])))=0,"",INDIRECT(NOM_FR&amp;ADDRESS('PR-tampon'!$E79,COLUMN(REFERENCEMENT_ISOLANT[[#Headers],[SYNTHESE DES APPLICATIONS VISEES]]))))))</f>
        <v/>
      </c>
      <c r="L116" s="75" t="str">
        <f ca="1">IF('PR-tampon'!$E79="","",IF('PR-tampon'!$E79=0,"",IF(INDIRECT(NOM_FR&amp;ADDRESS('PR-tampon'!$E79,COLUMN(REFERENCEMENT_ISOLANT[[#Headers],[CONCATENATION DES OBSERVATIONS]])))=0,"",INDIRECT(NOM_FR&amp;ADDRESS('PR-tampon'!$E79,COLUMN(REFERENCEMENT_ISOLANT[[#Headers],[CONCATENATION DES OBSERVATIONS]]))))))</f>
        <v/>
      </c>
      <c r="M116" s="3" t="str">
        <f ca="1">IF('PR-tampon'!$E79="","",IF('PR-tampon'!$E79=0,"",IF(INDIRECT(NOM_FR&amp;ADDRESS('PR-tampon'!$E79,COLUMN(REFERENCEMENT_ISOLANT[[#Headers],[Hygrométrie des locaux]])))=0,"",INDIRECT(NOM_FR&amp;ADDRESS('PR-tampon'!$E79,COLUMN(REFERENCEMENT_ISOLANT[[#Headers],[Hygrométrie des locaux]]))))))</f>
        <v/>
      </c>
      <c r="N116" s="3" t="str">
        <f ca="1">IF('PR-tampon'!$E79="","",IF('PR-tampon'!$E79=0,"",IF(INDIRECT(NOM_FR&amp;ADDRESS('PR-tampon'!$E79,COLUMN(REFERENCEMENT_ISOLANT[[#Headers],[classement locaux au sens 20.1 P3]])))=0,"",INDIRECT(NOM_FR&amp;ADDRESS('PR-tampon'!$E79,COLUMN(REFERENCEMENT_ISOLANT[[#Headers],[classement locaux au sens 20.1 P3]]))))))</f>
        <v/>
      </c>
      <c r="O116" s="3" t="str">
        <f ca="1">IF('PR-tampon'!$E79="","",IF('PR-tampon'!$E79=0,"",IF(INDIRECT(NOM_FR&amp;ADDRESS('PR-tampon'!$E79,COLUMN(REFERENCEMENT_ISOLANT[[#Headers],[Climat max]])))=0,"",INDIRECT(NOM_FR&amp;ADDRESS('PR-tampon'!$E79,COLUMN(REFERENCEMENT_ISOLANT[[#Headers],[Climat max]]))))))</f>
        <v/>
      </c>
      <c r="P116" s="3" t="str">
        <f ca="1">IF('PR-tampon'!$E79="","",IF('PR-tampon'!$E79=0,"",IF(INDIRECT(NOM_FR&amp;ADDRESS('PR-tampon'!$E79,COLUMN(REFERENCEMENT_ISOLANT[[#Headers],[Locaux climatisés ou raffraichis]])))=0,"",INDIRECT(NOM_FR&amp;ADDRESS('PR-tampon'!$E79,COLUMN(REFERENCEMENT_ISOLANT[[#Headers],[Locaux climatisés ou raffraichis]]))))))</f>
        <v/>
      </c>
    </row>
    <row r="117" spans="1:16" ht="130.15" customHeight="1" x14ac:dyDescent="0.25">
      <c r="A117" s="3" t="s">
        <v>165</v>
      </c>
      <c r="B117" s="79" t="str">
        <f ca="1">IF('PR-tampon'!$E80="","",IF('PR-tampon'!$E80=0,"",IF(INDIRECT(NOM_FR&amp;ADDRESS('PR-tampon'!$E80,COLUMN(REFERENCEMENT_ISOLANT[[#Headers],[DATE REFERENCEMENT]])))=0,"",INDIRECT(NOM_FR&amp;ADDRESS('PR-tampon'!$E80,COLUMN(REFERENCEMENT_ISOLANT[[#Headers],[DATE REFERENCEMENT]]))))))</f>
        <v/>
      </c>
      <c r="C117" s="79" t="str">
        <f ca="1">IF('PR-tampon'!$E80="","",IF('PR-tampon'!$E80=0,"",IF(INDIRECT(NOM_FR&amp;ADDRESS('PR-tampon'!$E80,COLUMN(REFERENCEMENT_ISOLANT[[#Headers],[TYPE DE PROCEDE]])))=0,"",INDIRECT(NOM_FR&amp;ADDRESS('PR-tampon'!$E80,COLUMN(REFERENCEMENT_ISOLANT[[#Headers],[TYPE DE PROCEDE]]))))))</f>
        <v/>
      </c>
      <c r="D117" s="79" t="str">
        <f ca="1">IF('PR-tampon'!$E80="","",IF('PR-tampon'!$E80=0,"",IF(INDIRECT(NOM_FR&amp;ADDRESS('PR-tampon'!$E80,COLUMN(REFERENCEMENT_ISOLANT[[#Headers],[MATIERE]])))=0,"",INDIRECT(NOM_FR&amp;ADDRESS('PR-tampon'!$E80,COLUMN(REFERENCEMENT_ISOLANT[[#Headers],[MATIERE]]))))))</f>
        <v/>
      </c>
      <c r="E117" s="3" t="str">
        <f ca="1">IF('PR-tampon'!$E80="","",IF('PR-tampon'!$E80=0,"",IF(INDIRECT(NOM_FR&amp;ADDRESS('PR-tampon'!$E80,COLUMN(REFERENCEMENT_ISOLANT[[#Headers],[NOM COMMERCIAL DU PROCEDE]])))=0,"",INDIRECT(NOM_FR&amp;ADDRESS('PR-tampon'!$E80,COLUMN(REFERENCEMENT_ISOLANT[[#Headers],[NOM COMMERCIAL DU PROCEDE]]))))))</f>
        <v/>
      </c>
      <c r="F117" s="3" t="str">
        <f ca="1">IF('PR-tampon'!$E80="","",IF('PR-tampon'!$E80=0,"",IF(INDIRECT(NOM_FR&amp;ADDRESS('PR-tampon'!$E80,COLUMN(REFERENCEMENT_ISOLANT[[#Headers],[FABRICANT / TITULAIRE / DISTRIBUTEUR]])))=0,"",INDIRECT(NOM_FR&amp;ADDRESS('PR-tampon'!$E80,COLUMN(REFERENCEMENT_ISOLANT[[#Headers],[FABRICANT / TITULAIRE / DISTRIBUTEUR]]))))))</f>
        <v/>
      </c>
      <c r="G117" s="3" t="str">
        <f ca="1">IF('PR-tampon'!$E80="","",IF('PR-tampon'!$E80=0,"",IF(INDIRECT(NOM_FR&amp;ADDRESS('PR-tampon'!$E80,COLUMN(REFERENCEMENT_ISOLANT[[#Headers],[TYPE DE DOCUMENT DE REFERENCE]])))=0,"",INDIRECT(NOM_FR&amp;ADDRESS('PR-tampon'!$E80,COLUMN(REFERENCEMENT_ISOLANT[[#Headers],[TYPE DE DOCUMENT DE REFERENCE]]))))))</f>
        <v/>
      </c>
      <c r="H117" s="3" t="str">
        <f ca="1">IF('PR-tampon'!$E80="","",IF('PR-tampon'!$E80=0,"",IF(INDIRECT(NOM_FR&amp;ADDRESS('PR-tampon'!$E80,COLUMN(REFERENCEMENT_ISOLANT[[#Headers],[REF]])))=0,"",INDIRECT(NOM_FR&amp;ADDRESS('PR-tampon'!$E80,COLUMN(REFERENCEMENT_ISOLANT[[#Headers],[REF]]))))))</f>
        <v/>
      </c>
      <c r="I117" s="73" t="str">
        <f ca="1">IF('PR-tampon'!$E80="","",IF('PR-tampon'!$E80=0,"",IF(INDIRECT(NOM_FR&amp;ADDRESS('PR-tampon'!$E80,COLUMN(REFERENCEMENT_ISOLANT[[#Headers],[AVIS LIMITE AU / VALIDITE]])))=0,"",INDIRECT(NOM_FR&amp;ADDRESS('PR-tampon'!$E80,COLUMN(REFERENCEMENT_ISOLANT[[#Headers],[AVIS LIMITE AU / VALIDITE]]))))))</f>
        <v/>
      </c>
      <c r="J117" s="3" t="str">
        <f ca="1">IF('PR-tampon'!$E80="","",IF('PR-tampon'!$E80=0,"",IF(INDIRECT(NOM_FR&amp;ADDRESS('PR-tampon'!$E80,COLUMN(REFERENCEMENT_ISOLANT[[#Headers],[TC/TNC
dans le domaine d''emploi visé]])))=0,"",INDIRECT(NOM_FR&amp;ADDRESS('PR-tampon'!$E80,COLUMN(REFERENCEMENT_ISOLANT[[#Headers],[TC/TNC
dans le domaine d''emploi visé]]))))))</f>
        <v/>
      </c>
      <c r="K117" s="102" t="str">
        <f ca="1">IF('PR-tampon'!$E80="","",IF('PR-tampon'!$E80=0,"",IF(INDIRECT(NOM_FR&amp;ADDRESS('PR-tampon'!$E80,COLUMN(REFERENCEMENT_ISOLANT[[#Headers],[SYNTHESE DES APPLICATIONS VISEES]])))=0,"",INDIRECT(NOM_FR&amp;ADDRESS('PR-tampon'!$E80,COLUMN(REFERENCEMENT_ISOLANT[[#Headers],[SYNTHESE DES APPLICATIONS VISEES]]))))))</f>
        <v/>
      </c>
      <c r="L117" s="75" t="str">
        <f ca="1">IF('PR-tampon'!$E80="","",IF('PR-tampon'!$E80=0,"",IF(INDIRECT(NOM_FR&amp;ADDRESS('PR-tampon'!$E80,COLUMN(REFERENCEMENT_ISOLANT[[#Headers],[CONCATENATION DES OBSERVATIONS]])))=0,"",INDIRECT(NOM_FR&amp;ADDRESS('PR-tampon'!$E80,COLUMN(REFERENCEMENT_ISOLANT[[#Headers],[CONCATENATION DES OBSERVATIONS]]))))))</f>
        <v/>
      </c>
      <c r="M117" s="3" t="str">
        <f ca="1">IF('PR-tampon'!$E80="","",IF('PR-tampon'!$E80=0,"",IF(INDIRECT(NOM_FR&amp;ADDRESS('PR-tampon'!$E80,COLUMN(REFERENCEMENT_ISOLANT[[#Headers],[Hygrométrie des locaux]])))=0,"",INDIRECT(NOM_FR&amp;ADDRESS('PR-tampon'!$E80,COLUMN(REFERENCEMENT_ISOLANT[[#Headers],[Hygrométrie des locaux]]))))))</f>
        <v/>
      </c>
      <c r="N117" s="3" t="str">
        <f ca="1">IF('PR-tampon'!$E80="","",IF('PR-tampon'!$E80=0,"",IF(INDIRECT(NOM_FR&amp;ADDRESS('PR-tampon'!$E80,COLUMN(REFERENCEMENT_ISOLANT[[#Headers],[classement locaux au sens 20.1 P3]])))=0,"",INDIRECT(NOM_FR&amp;ADDRESS('PR-tampon'!$E80,COLUMN(REFERENCEMENT_ISOLANT[[#Headers],[classement locaux au sens 20.1 P3]]))))))</f>
        <v/>
      </c>
      <c r="O117" s="3" t="str">
        <f ca="1">IF('PR-tampon'!$E80="","",IF('PR-tampon'!$E80=0,"",IF(INDIRECT(NOM_FR&amp;ADDRESS('PR-tampon'!$E80,COLUMN(REFERENCEMENT_ISOLANT[[#Headers],[Climat max]])))=0,"",INDIRECT(NOM_FR&amp;ADDRESS('PR-tampon'!$E80,COLUMN(REFERENCEMENT_ISOLANT[[#Headers],[Climat max]]))))))</f>
        <v/>
      </c>
      <c r="P117" s="3" t="str">
        <f ca="1">IF('PR-tampon'!$E80="","",IF('PR-tampon'!$E80=0,"",IF(INDIRECT(NOM_FR&amp;ADDRESS('PR-tampon'!$E80,COLUMN(REFERENCEMENT_ISOLANT[[#Headers],[Locaux climatisés ou raffraichis]])))=0,"",INDIRECT(NOM_FR&amp;ADDRESS('PR-tampon'!$E80,COLUMN(REFERENCEMENT_ISOLANT[[#Headers],[Locaux climatisés ou raffraichis]]))))))</f>
        <v/>
      </c>
    </row>
    <row r="118" spans="1:16" ht="130.15" customHeight="1" x14ac:dyDescent="0.25">
      <c r="A118" s="3" t="s">
        <v>165</v>
      </c>
      <c r="B118" s="79" t="str">
        <f ca="1">IF('PR-tampon'!$E81="","",IF('PR-tampon'!$E81=0,"",IF(INDIRECT(NOM_FR&amp;ADDRESS('PR-tampon'!$E81,COLUMN(REFERENCEMENT_ISOLANT[[#Headers],[DATE REFERENCEMENT]])))=0,"",INDIRECT(NOM_FR&amp;ADDRESS('PR-tampon'!$E81,COLUMN(REFERENCEMENT_ISOLANT[[#Headers],[DATE REFERENCEMENT]]))))))</f>
        <v/>
      </c>
      <c r="C118" s="79" t="str">
        <f ca="1">IF('PR-tampon'!$E81="","",IF('PR-tampon'!$E81=0,"",IF(INDIRECT(NOM_FR&amp;ADDRESS('PR-tampon'!$E81,COLUMN(REFERENCEMENT_ISOLANT[[#Headers],[TYPE DE PROCEDE]])))=0,"",INDIRECT(NOM_FR&amp;ADDRESS('PR-tampon'!$E81,COLUMN(REFERENCEMENT_ISOLANT[[#Headers],[TYPE DE PROCEDE]]))))))</f>
        <v/>
      </c>
      <c r="D118" s="79" t="str">
        <f ca="1">IF('PR-tampon'!$E81="","",IF('PR-tampon'!$E81=0,"",IF(INDIRECT(NOM_FR&amp;ADDRESS('PR-tampon'!$E81,COLUMN(REFERENCEMENT_ISOLANT[[#Headers],[MATIERE]])))=0,"",INDIRECT(NOM_FR&amp;ADDRESS('PR-tampon'!$E81,COLUMN(REFERENCEMENT_ISOLANT[[#Headers],[MATIERE]]))))))</f>
        <v/>
      </c>
      <c r="E118" s="3" t="str">
        <f ca="1">IF('PR-tampon'!$E81="","",IF('PR-tampon'!$E81=0,"",IF(INDIRECT(NOM_FR&amp;ADDRESS('PR-tampon'!$E81,COLUMN(REFERENCEMENT_ISOLANT[[#Headers],[NOM COMMERCIAL DU PROCEDE]])))=0,"",INDIRECT(NOM_FR&amp;ADDRESS('PR-tampon'!$E81,COLUMN(REFERENCEMENT_ISOLANT[[#Headers],[NOM COMMERCIAL DU PROCEDE]]))))))</f>
        <v/>
      </c>
      <c r="F118" s="3" t="str">
        <f ca="1">IF('PR-tampon'!$E81="","",IF('PR-tampon'!$E81=0,"",IF(INDIRECT(NOM_FR&amp;ADDRESS('PR-tampon'!$E81,COLUMN(REFERENCEMENT_ISOLANT[[#Headers],[FABRICANT / TITULAIRE / DISTRIBUTEUR]])))=0,"",INDIRECT(NOM_FR&amp;ADDRESS('PR-tampon'!$E81,COLUMN(REFERENCEMENT_ISOLANT[[#Headers],[FABRICANT / TITULAIRE / DISTRIBUTEUR]]))))))</f>
        <v/>
      </c>
      <c r="G118" s="3" t="str">
        <f ca="1">IF('PR-tampon'!$E81="","",IF('PR-tampon'!$E81=0,"",IF(INDIRECT(NOM_FR&amp;ADDRESS('PR-tampon'!$E81,COLUMN(REFERENCEMENT_ISOLANT[[#Headers],[TYPE DE DOCUMENT DE REFERENCE]])))=0,"",INDIRECT(NOM_FR&amp;ADDRESS('PR-tampon'!$E81,COLUMN(REFERENCEMENT_ISOLANT[[#Headers],[TYPE DE DOCUMENT DE REFERENCE]]))))))</f>
        <v/>
      </c>
      <c r="H118" s="3" t="str">
        <f ca="1">IF('PR-tampon'!$E81="","",IF('PR-tampon'!$E81=0,"",IF(INDIRECT(NOM_FR&amp;ADDRESS('PR-tampon'!$E81,COLUMN(REFERENCEMENT_ISOLANT[[#Headers],[REF]])))=0,"",INDIRECT(NOM_FR&amp;ADDRESS('PR-tampon'!$E81,COLUMN(REFERENCEMENT_ISOLANT[[#Headers],[REF]]))))))</f>
        <v/>
      </c>
      <c r="I118" s="73" t="str">
        <f ca="1">IF('PR-tampon'!$E81="","",IF('PR-tampon'!$E81=0,"",IF(INDIRECT(NOM_FR&amp;ADDRESS('PR-tampon'!$E81,COLUMN(REFERENCEMENT_ISOLANT[[#Headers],[AVIS LIMITE AU / VALIDITE]])))=0,"",INDIRECT(NOM_FR&amp;ADDRESS('PR-tampon'!$E81,COLUMN(REFERENCEMENT_ISOLANT[[#Headers],[AVIS LIMITE AU / VALIDITE]]))))))</f>
        <v/>
      </c>
      <c r="J118" s="3" t="str">
        <f ca="1">IF('PR-tampon'!$E81="","",IF('PR-tampon'!$E81=0,"",IF(INDIRECT(NOM_FR&amp;ADDRESS('PR-tampon'!$E81,COLUMN(REFERENCEMENT_ISOLANT[[#Headers],[TC/TNC
dans le domaine d''emploi visé]])))=0,"",INDIRECT(NOM_FR&amp;ADDRESS('PR-tampon'!$E81,COLUMN(REFERENCEMENT_ISOLANT[[#Headers],[TC/TNC
dans le domaine d''emploi visé]]))))))</f>
        <v/>
      </c>
      <c r="K118" s="102" t="str">
        <f ca="1">IF('PR-tampon'!$E81="","",IF('PR-tampon'!$E81=0,"",IF(INDIRECT(NOM_FR&amp;ADDRESS('PR-tampon'!$E81,COLUMN(REFERENCEMENT_ISOLANT[[#Headers],[SYNTHESE DES APPLICATIONS VISEES]])))=0,"",INDIRECT(NOM_FR&amp;ADDRESS('PR-tampon'!$E81,COLUMN(REFERENCEMENT_ISOLANT[[#Headers],[SYNTHESE DES APPLICATIONS VISEES]]))))))</f>
        <v/>
      </c>
      <c r="L118" s="75" t="str">
        <f ca="1">IF('PR-tampon'!$E81="","",IF('PR-tampon'!$E81=0,"",IF(INDIRECT(NOM_FR&amp;ADDRESS('PR-tampon'!$E81,COLUMN(REFERENCEMENT_ISOLANT[[#Headers],[CONCATENATION DES OBSERVATIONS]])))=0,"",INDIRECT(NOM_FR&amp;ADDRESS('PR-tampon'!$E81,COLUMN(REFERENCEMENT_ISOLANT[[#Headers],[CONCATENATION DES OBSERVATIONS]]))))))</f>
        <v/>
      </c>
      <c r="M118" s="3" t="str">
        <f ca="1">IF('PR-tampon'!$E81="","",IF('PR-tampon'!$E81=0,"",IF(INDIRECT(NOM_FR&amp;ADDRESS('PR-tampon'!$E81,COLUMN(REFERENCEMENT_ISOLANT[[#Headers],[Hygrométrie des locaux]])))=0,"",INDIRECT(NOM_FR&amp;ADDRESS('PR-tampon'!$E81,COLUMN(REFERENCEMENT_ISOLANT[[#Headers],[Hygrométrie des locaux]]))))))</f>
        <v/>
      </c>
      <c r="N118" s="3" t="str">
        <f ca="1">IF('PR-tampon'!$E81="","",IF('PR-tampon'!$E81=0,"",IF(INDIRECT(NOM_FR&amp;ADDRESS('PR-tampon'!$E81,COLUMN(REFERENCEMENT_ISOLANT[[#Headers],[classement locaux au sens 20.1 P3]])))=0,"",INDIRECT(NOM_FR&amp;ADDRESS('PR-tampon'!$E81,COLUMN(REFERENCEMENT_ISOLANT[[#Headers],[classement locaux au sens 20.1 P3]]))))))</f>
        <v/>
      </c>
      <c r="O118" s="3" t="str">
        <f ca="1">IF('PR-tampon'!$E81="","",IF('PR-tampon'!$E81=0,"",IF(INDIRECT(NOM_FR&amp;ADDRESS('PR-tampon'!$E81,COLUMN(REFERENCEMENT_ISOLANT[[#Headers],[Climat max]])))=0,"",INDIRECT(NOM_FR&amp;ADDRESS('PR-tampon'!$E81,COLUMN(REFERENCEMENT_ISOLANT[[#Headers],[Climat max]]))))))</f>
        <v/>
      </c>
      <c r="P118" s="3" t="str">
        <f ca="1">IF('PR-tampon'!$E81="","",IF('PR-tampon'!$E81=0,"",IF(INDIRECT(NOM_FR&amp;ADDRESS('PR-tampon'!$E81,COLUMN(REFERENCEMENT_ISOLANT[[#Headers],[Locaux climatisés ou raffraichis]])))=0,"",INDIRECT(NOM_FR&amp;ADDRESS('PR-tampon'!$E81,COLUMN(REFERENCEMENT_ISOLANT[[#Headers],[Locaux climatisés ou raffraichis]]))))))</f>
        <v/>
      </c>
    </row>
    <row r="119" spans="1:16" ht="130.15" customHeight="1" x14ac:dyDescent="0.25">
      <c r="A119" s="3" t="s">
        <v>165</v>
      </c>
      <c r="B119" s="79" t="str">
        <f ca="1">IF('PR-tampon'!$E82="","",IF('PR-tampon'!$E82=0,"",IF(INDIRECT(NOM_FR&amp;ADDRESS('PR-tampon'!$E82,COLUMN(REFERENCEMENT_ISOLANT[[#Headers],[DATE REFERENCEMENT]])))=0,"",INDIRECT(NOM_FR&amp;ADDRESS('PR-tampon'!$E82,COLUMN(REFERENCEMENT_ISOLANT[[#Headers],[DATE REFERENCEMENT]]))))))</f>
        <v/>
      </c>
      <c r="C119" s="79" t="str">
        <f ca="1">IF('PR-tampon'!$E82="","",IF('PR-tampon'!$E82=0,"",IF(INDIRECT(NOM_FR&amp;ADDRESS('PR-tampon'!$E82,COLUMN(REFERENCEMENT_ISOLANT[[#Headers],[TYPE DE PROCEDE]])))=0,"",INDIRECT(NOM_FR&amp;ADDRESS('PR-tampon'!$E82,COLUMN(REFERENCEMENT_ISOLANT[[#Headers],[TYPE DE PROCEDE]]))))))</f>
        <v/>
      </c>
      <c r="D119" s="79" t="str">
        <f ca="1">IF('PR-tampon'!$E82="","",IF('PR-tampon'!$E82=0,"",IF(INDIRECT(NOM_FR&amp;ADDRESS('PR-tampon'!$E82,COLUMN(REFERENCEMENT_ISOLANT[[#Headers],[MATIERE]])))=0,"",INDIRECT(NOM_FR&amp;ADDRESS('PR-tampon'!$E82,COLUMN(REFERENCEMENT_ISOLANT[[#Headers],[MATIERE]]))))))</f>
        <v/>
      </c>
      <c r="E119" s="3" t="str">
        <f ca="1">IF('PR-tampon'!$E82="","",IF('PR-tampon'!$E82=0,"",IF(INDIRECT(NOM_FR&amp;ADDRESS('PR-tampon'!$E82,COLUMN(REFERENCEMENT_ISOLANT[[#Headers],[NOM COMMERCIAL DU PROCEDE]])))=0,"",INDIRECT(NOM_FR&amp;ADDRESS('PR-tampon'!$E82,COLUMN(REFERENCEMENT_ISOLANT[[#Headers],[NOM COMMERCIAL DU PROCEDE]]))))))</f>
        <v/>
      </c>
      <c r="F119" s="3" t="str">
        <f ca="1">IF('PR-tampon'!$E82="","",IF('PR-tampon'!$E82=0,"",IF(INDIRECT(NOM_FR&amp;ADDRESS('PR-tampon'!$E82,COLUMN(REFERENCEMENT_ISOLANT[[#Headers],[FABRICANT / TITULAIRE / DISTRIBUTEUR]])))=0,"",INDIRECT(NOM_FR&amp;ADDRESS('PR-tampon'!$E82,COLUMN(REFERENCEMENT_ISOLANT[[#Headers],[FABRICANT / TITULAIRE / DISTRIBUTEUR]]))))))</f>
        <v/>
      </c>
      <c r="G119" s="3" t="str">
        <f ca="1">IF('PR-tampon'!$E82="","",IF('PR-tampon'!$E82=0,"",IF(INDIRECT(NOM_FR&amp;ADDRESS('PR-tampon'!$E82,COLUMN(REFERENCEMENT_ISOLANT[[#Headers],[TYPE DE DOCUMENT DE REFERENCE]])))=0,"",INDIRECT(NOM_FR&amp;ADDRESS('PR-tampon'!$E82,COLUMN(REFERENCEMENT_ISOLANT[[#Headers],[TYPE DE DOCUMENT DE REFERENCE]]))))))</f>
        <v/>
      </c>
      <c r="H119" s="3" t="str">
        <f ca="1">IF('PR-tampon'!$E82="","",IF('PR-tampon'!$E82=0,"",IF(INDIRECT(NOM_FR&amp;ADDRESS('PR-tampon'!$E82,COLUMN(REFERENCEMENT_ISOLANT[[#Headers],[REF]])))=0,"",INDIRECT(NOM_FR&amp;ADDRESS('PR-tampon'!$E82,COLUMN(REFERENCEMENT_ISOLANT[[#Headers],[REF]]))))))</f>
        <v/>
      </c>
      <c r="I119" s="73" t="str">
        <f ca="1">IF('PR-tampon'!$E82="","",IF('PR-tampon'!$E82=0,"",IF(INDIRECT(NOM_FR&amp;ADDRESS('PR-tampon'!$E82,COLUMN(REFERENCEMENT_ISOLANT[[#Headers],[AVIS LIMITE AU / VALIDITE]])))=0,"",INDIRECT(NOM_FR&amp;ADDRESS('PR-tampon'!$E82,COLUMN(REFERENCEMENT_ISOLANT[[#Headers],[AVIS LIMITE AU / VALIDITE]]))))))</f>
        <v/>
      </c>
      <c r="J119" s="3" t="str">
        <f ca="1">IF('PR-tampon'!$E82="","",IF('PR-tampon'!$E82=0,"",IF(INDIRECT(NOM_FR&amp;ADDRESS('PR-tampon'!$E82,COLUMN(REFERENCEMENT_ISOLANT[[#Headers],[TC/TNC
dans le domaine d''emploi visé]])))=0,"",INDIRECT(NOM_FR&amp;ADDRESS('PR-tampon'!$E82,COLUMN(REFERENCEMENT_ISOLANT[[#Headers],[TC/TNC
dans le domaine d''emploi visé]]))))))</f>
        <v/>
      </c>
      <c r="K119" s="102" t="str">
        <f ca="1">IF('PR-tampon'!$E82="","",IF('PR-tampon'!$E82=0,"",IF(INDIRECT(NOM_FR&amp;ADDRESS('PR-tampon'!$E82,COLUMN(REFERENCEMENT_ISOLANT[[#Headers],[SYNTHESE DES APPLICATIONS VISEES]])))=0,"",INDIRECT(NOM_FR&amp;ADDRESS('PR-tampon'!$E82,COLUMN(REFERENCEMENT_ISOLANT[[#Headers],[SYNTHESE DES APPLICATIONS VISEES]]))))))</f>
        <v/>
      </c>
      <c r="L119" s="75" t="str">
        <f ca="1">IF('PR-tampon'!$E82="","",IF('PR-tampon'!$E82=0,"",IF(INDIRECT(NOM_FR&amp;ADDRESS('PR-tampon'!$E82,COLUMN(REFERENCEMENT_ISOLANT[[#Headers],[CONCATENATION DES OBSERVATIONS]])))=0,"",INDIRECT(NOM_FR&amp;ADDRESS('PR-tampon'!$E82,COLUMN(REFERENCEMENT_ISOLANT[[#Headers],[CONCATENATION DES OBSERVATIONS]]))))))</f>
        <v/>
      </c>
      <c r="M119" s="3" t="str">
        <f ca="1">IF('PR-tampon'!$E82="","",IF('PR-tampon'!$E82=0,"",IF(INDIRECT(NOM_FR&amp;ADDRESS('PR-tampon'!$E82,COLUMN(REFERENCEMENT_ISOLANT[[#Headers],[Hygrométrie des locaux]])))=0,"",INDIRECT(NOM_FR&amp;ADDRESS('PR-tampon'!$E82,COLUMN(REFERENCEMENT_ISOLANT[[#Headers],[Hygrométrie des locaux]]))))))</f>
        <v/>
      </c>
      <c r="N119" s="3" t="str">
        <f ca="1">IF('PR-tampon'!$E82="","",IF('PR-tampon'!$E82=0,"",IF(INDIRECT(NOM_FR&amp;ADDRESS('PR-tampon'!$E82,COLUMN(REFERENCEMENT_ISOLANT[[#Headers],[classement locaux au sens 20.1 P3]])))=0,"",INDIRECT(NOM_FR&amp;ADDRESS('PR-tampon'!$E82,COLUMN(REFERENCEMENT_ISOLANT[[#Headers],[classement locaux au sens 20.1 P3]]))))))</f>
        <v/>
      </c>
      <c r="O119" s="3" t="str">
        <f ca="1">IF('PR-tampon'!$E82="","",IF('PR-tampon'!$E82=0,"",IF(INDIRECT(NOM_FR&amp;ADDRESS('PR-tampon'!$E82,COLUMN(REFERENCEMENT_ISOLANT[[#Headers],[Climat max]])))=0,"",INDIRECT(NOM_FR&amp;ADDRESS('PR-tampon'!$E82,COLUMN(REFERENCEMENT_ISOLANT[[#Headers],[Climat max]]))))))</f>
        <v/>
      </c>
      <c r="P119" s="3" t="str">
        <f ca="1">IF('PR-tampon'!$E82="","",IF('PR-tampon'!$E82=0,"",IF(INDIRECT(NOM_FR&amp;ADDRESS('PR-tampon'!$E82,COLUMN(REFERENCEMENT_ISOLANT[[#Headers],[Locaux climatisés ou raffraichis]])))=0,"",INDIRECT(NOM_FR&amp;ADDRESS('PR-tampon'!$E82,COLUMN(REFERENCEMENT_ISOLANT[[#Headers],[Locaux climatisés ou raffraichis]]))))))</f>
        <v/>
      </c>
    </row>
    <row r="120" spans="1:16" ht="130.15" customHeight="1" x14ac:dyDescent="0.25">
      <c r="A120" s="3" t="s">
        <v>165</v>
      </c>
      <c r="B120" s="79" t="str">
        <f ca="1">IF('PR-tampon'!$E83="","",IF('PR-tampon'!$E83=0,"",IF(INDIRECT(NOM_FR&amp;ADDRESS('PR-tampon'!$E83,COLUMN(REFERENCEMENT_ISOLANT[[#Headers],[DATE REFERENCEMENT]])))=0,"",INDIRECT(NOM_FR&amp;ADDRESS('PR-tampon'!$E83,COLUMN(REFERENCEMENT_ISOLANT[[#Headers],[DATE REFERENCEMENT]]))))))</f>
        <v/>
      </c>
      <c r="C120" s="79" t="str">
        <f ca="1">IF('PR-tampon'!$E83="","",IF('PR-tampon'!$E83=0,"",IF(INDIRECT(NOM_FR&amp;ADDRESS('PR-tampon'!$E83,COLUMN(REFERENCEMENT_ISOLANT[[#Headers],[TYPE DE PROCEDE]])))=0,"",INDIRECT(NOM_FR&amp;ADDRESS('PR-tampon'!$E83,COLUMN(REFERENCEMENT_ISOLANT[[#Headers],[TYPE DE PROCEDE]]))))))</f>
        <v/>
      </c>
      <c r="D120" s="79" t="str">
        <f ca="1">IF('PR-tampon'!$E83="","",IF('PR-tampon'!$E83=0,"",IF(INDIRECT(NOM_FR&amp;ADDRESS('PR-tampon'!$E83,COLUMN(REFERENCEMENT_ISOLANT[[#Headers],[MATIERE]])))=0,"",INDIRECT(NOM_FR&amp;ADDRESS('PR-tampon'!$E83,COLUMN(REFERENCEMENT_ISOLANT[[#Headers],[MATIERE]]))))))</f>
        <v/>
      </c>
      <c r="E120" s="3" t="str">
        <f ca="1">IF('PR-tampon'!$E83="","",IF('PR-tampon'!$E83=0,"",IF(INDIRECT(NOM_FR&amp;ADDRESS('PR-tampon'!$E83,COLUMN(REFERENCEMENT_ISOLANT[[#Headers],[NOM COMMERCIAL DU PROCEDE]])))=0,"",INDIRECT(NOM_FR&amp;ADDRESS('PR-tampon'!$E83,COLUMN(REFERENCEMENT_ISOLANT[[#Headers],[NOM COMMERCIAL DU PROCEDE]]))))))</f>
        <v/>
      </c>
      <c r="F120" s="3" t="str">
        <f ca="1">IF('PR-tampon'!$E83="","",IF('PR-tampon'!$E83=0,"",IF(INDIRECT(NOM_FR&amp;ADDRESS('PR-tampon'!$E83,COLUMN(REFERENCEMENT_ISOLANT[[#Headers],[FABRICANT / TITULAIRE / DISTRIBUTEUR]])))=0,"",INDIRECT(NOM_FR&amp;ADDRESS('PR-tampon'!$E83,COLUMN(REFERENCEMENT_ISOLANT[[#Headers],[FABRICANT / TITULAIRE / DISTRIBUTEUR]]))))))</f>
        <v/>
      </c>
      <c r="G120" s="3" t="str">
        <f ca="1">IF('PR-tampon'!$E83="","",IF('PR-tampon'!$E83=0,"",IF(INDIRECT(NOM_FR&amp;ADDRESS('PR-tampon'!$E83,COLUMN(REFERENCEMENT_ISOLANT[[#Headers],[TYPE DE DOCUMENT DE REFERENCE]])))=0,"",INDIRECT(NOM_FR&amp;ADDRESS('PR-tampon'!$E83,COLUMN(REFERENCEMENT_ISOLANT[[#Headers],[TYPE DE DOCUMENT DE REFERENCE]]))))))</f>
        <v/>
      </c>
      <c r="H120" s="3" t="str">
        <f ca="1">IF('PR-tampon'!$E83="","",IF('PR-tampon'!$E83=0,"",IF(INDIRECT(NOM_FR&amp;ADDRESS('PR-tampon'!$E83,COLUMN(REFERENCEMENT_ISOLANT[[#Headers],[REF]])))=0,"",INDIRECT(NOM_FR&amp;ADDRESS('PR-tampon'!$E83,COLUMN(REFERENCEMENT_ISOLANT[[#Headers],[REF]]))))))</f>
        <v/>
      </c>
      <c r="I120" s="73" t="str">
        <f ca="1">IF('PR-tampon'!$E83="","",IF('PR-tampon'!$E83=0,"",IF(INDIRECT(NOM_FR&amp;ADDRESS('PR-tampon'!$E83,COLUMN(REFERENCEMENT_ISOLANT[[#Headers],[AVIS LIMITE AU / VALIDITE]])))=0,"",INDIRECT(NOM_FR&amp;ADDRESS('PR-tampon'!$E83,COLUMN(REFERENCEMENT_ISOLANT[[#Headers],[AVIS LIMITE AU / VALIDITE]]))))))</f>
        <v/>
      </c>
      <c r="J120" s="3" t="str">
        <f ca="1">IF('PR-tampon'!$E83="","",IF('PR-tampon'!$E83=0,"",IF(INDIRECT(NOM_FR&amp;ADDRESS('PR-tampon'!$E83,COLUMN(REFERENCEMENT_ISOLANT[[#Headers],[TC/TNC
dans le domaine d''emploi visé]])))=0,"",INDIRECT(NOM_FR&amp;ADDRESS('PR-tampon'!$E83,COLUMN(REFERENCEMENT_ISOLANT[[#Headers],[TC/TNC
dans le domaine d''emploi visé]]))))))</f>
        <v/>
      </c>
      <c r="K120" s="102" t="str">
        <f ca="1">IF('PR-tampon'!$E83="","",IF('PR-tampon'!$E83=0,"",IF(INDIRECT(NOM_FR&amp;ADDRESS('PR-tampon'!$E83,COLUMN(REFERENCEMENT_ISOLANT[[#Headers],[SYNTHESE DES APPLICATIONS VISEES]])))=0,"",INDIRECT(NOM_FR&amp;ADDRESS('PR-tampon'!$E83,COLUMN(REFERENCEMENT_ISOLANT[[#Headers],[SYNTHESE DES APPLICATIONS VISEES]]))))))</f>
        <v/>
      </c>
      <c r="L120" s="75" t="str">
        <f ca="1">IF('PR-tampon'!$E83="","",IF('PR-tampon'!$E83=0,"",IF(INDIRECT(NOM_FR&amp;ADDRESS('PR-tampon'!$E83,COLUMN(REFERENCEMENT_ISOLANT[[#Headers],[CONCATENATION DES OBSERVATIONS]])))=0,"",INDIRECT(NOM_FR&amp;ADDRESS('PR-tampon'!$E83,COLUMN(REFERENCEMENT_ISOLANT[[#Headers],[CONCATENATION DES OBSERVATIONS]]))))))</f>
        <v/>
      </c>
      <c r="M120" s="3" t="str">
        <f ca="1">IF('PR-tampon'!$E83="","",IF('PR-tampon'!$E83=0,"",IF(INDIRECT(NOM_FR&amp;ADDRESS('PR-tampon'!$E83,COLUMN(REFERENCEMENT_ISOLANT[[#Headers],[Hygrométrie des locaux]])))=0,"",INDIRECT(NOM_FR&amp;ADDRESS('PR-tampon'!$E83,COLUMN(REFERENCEMENT_ISOLANT[[#Headers],[Hygrométrie des locaux]]))))))</f>
        <v/>
      </c>
      <c r="N120" s="3" t="str">
        <f ca="1">IF('PR-tampon'!$E83="","",IF('PR-tampon'!$E83=0,"",IF(INDIRECT(NOM_FR&amp;ADDRESS('PR-tampon'!$E83,COLUMN(REFERENCEMENT_ISOLANT[[#Headers],[classement locaux au sens 20.1 P3]])))=0,"",INDIRECT(NOM_FR&amp;ADDRESS('PR-tampon'!$E83,COLUMN(REFERENCEMENT_ISOLANT[[#Headers],[classement locaux au sens 20.1 P3]]))))))</f>
        <v/>
      </c>
      <c r="O120" s="3" t="str">
        <f ca="1">IF('PR-tampon'!$E83="","",IF('PR-tampon'!$E83=0,"",IF(INDIRECT(NOM_FR&amp;ADDRESS('PR-tampon'!$E83,COLUMN(REFERENCEMENT_ISOLANT[[#Headers],[Climat max]])))=0,"",INDIRECT(NOM_FR&amp;ADDRESS('PR-tampon'!$E83,COLUMN(REFERENCEMENT_ISOLANT[[#Headers],[Climat max]]))))))</f>
        <v/>
      </c>
      <c r="P120" s="3" t="str">
        <f ca="1">IF('PR-tampon'!$E83="","",IF('PR-tampon'!$E83=0,"",IF(INDIRECT(NOM_FR&amp;ADDRESS('PR-tampon'!$E83,COLUMN(REFERENCEMENT_ISOLANT[[#Headers],[Locaux climatisés ou raffraichis]])))=0,"",INDIRECT(NOM_FR&amp;ADDRESS('PR-tampon'!$E83,COLUMN(REFERENCEMENT_ISOLANT[[#Headers],[Locaux climatisés ou raffraichis]]))))))</f>
        <v/>
      </c>
    </row>
    <row r="121" spans="1:16" ht="130.15" customHeight="1" x14ac:dyDescent="0.25">
      <c r="A121" s="3" t="s">
        <v>165</v>
      </c>
      <c r="B121" s="79" t="str">
        <f ca="1">IF('PR-tampon'!$E84="","",IF('PR-tampon'!$E84=0,"",IF(INDIRECT(NOM_FR&amp;ADDRESS('PR-tampon'!$E84,COLUMN(REFERENCEMENT_ISOLANT[[#Headers],[DATE REFERENCEMENT]])))=0,"",INDIRECT(NOM_FR&amp;ADDRESS('PR-tampon'!$E84,COLUMN(REFERENCEMENT_ISOLANT[[#Headers],[DATE REFERENCEMENT]]))))))</f>
        <v/>
      </c>
      <c r="C121" s="79" t="str">
        <f ca="1">IF('PR-tampon'!$E84="","",IF('PR-tampon'!$E84=0,"",IF(INDIRECT(NOM_FR&amp;ADDRESS('PR-tampon'!$E84,COLUMN(REFERENCEMENT_ISOLANT[[#Headers],[TYPE DE PROCEDE]])))=0,"",INDIRECT(NOM_FR&amp;ADDRESS('PR-tampon'!$E84,COLUMN(REFERENCEMENT_ISOLANT[[#Headers],[TYPE DE PROCEDE]]))))))</f>
        <v/>
      </c>
      <c r="D121" s="79" t="str">
        <f ca="1">IF('PR-tampon'!$E84="","",IF('PR-tampon'!$E84=0,"",IF(INDIRECT(NOM_FR&amp;ADDRESS('PR-tampon'!$E84,COLUMN(REFERENCEMENT_ISOLANT[[#Headers],[MATIERE]])))=0,"",INDIRECT(NOM_FR&amp;ADDRESS('PR-tampon'!$E84,COLUMN(REFERENCEMENT_ISOLANT[[#Headers],[MATIERE]]))))))</f>
        <v/>
      </c>
      <c r="E121" s="3" t="str">
        <f ca="1">IF('PR-tampon'!$E84="","",IF('PR-tampon'!$E84=0,"",IF(INDIRECT(NOM_FR&amp;ADDRESS('PR-tampon'!$E84,COLUMN(REFERENCEMENT_ISOLANT[[#Headers],[NOM COMMERCIAL DU PROCEDE]])))=0,"",INDIRECT(NOM_FR&amp;ADDRESS('PR-tampon'!$E84,COLUMN(REFERENCEMENT_ISOLANT[[#Headers],[NOM COMMERCIAL DU PROCEDE]]))))))</f>
        <v/>
      </c>
      <c r="F121" s="3" t="str">
        <f ca="1">IF('PR-tampon'!$E84="","",IF('PR-tampon'!$E84=0,"",IF(INDIRECT(NOM_FR&amp;ADDRESS('PR-tampon'!$E84,COLUMN(REFERENCEMENT_ISOLANT[[#Headers],[FABRICANT / TITULAIRE / DISTRIBUTEUR]])))=0,"",INDIRECT(NOM_FR&amp;ADDRESS('PR-tampon'!$E84,COLUMN(REFERENCEMENT_ISOLANT[[#Headers],[FABRICANT / TITULAIRE / DISTRIBUTEUR]]))))))</f>
        <v/>
      </c>
      <c r="G121" s="3" t="str">
        <f ca="1">IF('PR-tampon'!$E84="","",IF('PR-tampon'!$E84=0,"",IF(INDIRECT(NOM_FR&amp;ADDRESS('PR-tampon'!$E84,COLUMN(REFERENCEMENT_ISOLANT[[#Headers],[TYPE DE DOCUMENT DE REFERENCE]])))=0,"",INDIRECT(NOM_FR&amp;ADDRESS('PR-tampon'!$E84,COLUMN(REFERENCEMENT_ISOLANT[[#Headers],[TYPE DE DOCUMENT DE REFERENCE]]))))))</f>
        <v/>
      </c>
      <c r="H121" s="3" t="str">
        <f ca="1">IF('PR-tampon'!$E84="","",IF('PR-tampon'!$E84=0,"",IF(INDIRECT(NOM_FR&amp;ADDRESS('PR-tampon'!$E84,COLUMN(REFERENCEMENT_ISOLANT[[#Headers],[REF]])))=0,"",INDIRECT(NOM_FR&amp;ADDRESS('PR-tampon'!$E84,COLUMN(REFERENCEMENT_ISOLANT[[#Headers],[REF]]))))))</f>
        <v/>
      </c>
      <c r="I121" s="73" t="str">
        <f ca="1">IF('PR-tampon'!$E84="","",IF('PR-tampon'!$E84=0,"",IF(INDIRECT(NOM_FR&amp;ADDRESS('PR-tampon'!$E84,COLUMN(REFERENCEMENT_ISOLANT[[#Headers],[AVIS LIMITE AU / VALIDITE]])))=0,"",INDIRECT(NOM_FR&amp;ADDRESS('PR-tampon'!$E84,COLUMN(REFERENCEMENT_ISOLANT[[#Headers],[AVIS LIMITE AU / VALIDITE]]))))))</f>
        <v/>
      </c>
      <c r="J121" s="3" t="str">
        <f ca="1">IF('PR-tampon'!$E84="","",IF('PR-tampon'!$E84=0,"",IF(INDIRECT(NOM_FR&amp;ADDRESS('PR-tampon'!$E84,COLUMN(REFERENCEMENT_ISOLANT[[#Headers],[TC/TNC
dans le domaine d''emploi visé]])))=0,"",INDIRECT(NOM_FR&amp;ADDRESS('PR-tampon'!$E84,COLUMN(REFERENCEMENT_ISOLANT[[#Headers],[TC/TNC
dans le domaine d''emploi visé]]))))))</f>
        <v/>
      </c>
      <c r="K121" s="102" t="str">
        <f ca="1">IF('PR-tampon'!$E84="","",IF('PR-tampon'!$E84=0,"",IF(INDIRECT(NOM_FR&amp;ADDRESS('PR-tampon'!$E84,COLUMN(REFERENCEMENT_ISOLANT[[#Headers],[SYNTHESE DES APPLICATIONS VISEES]])))=0,"",INDIRECT(NOM_FR&amp;ADDRESS('PR-tampon'!$E84,COLUMN(REFERENCEMENT_ISOLANT[[#Headers],[SYNTHESE DES APPLICATIONS VISEES]]))))))</f>
        <v/>
      </c>
      <c r="L121" s="75" t="str">
        <f ca="1">IF('PR-tampon'!$E84="","",IF('PR-tampon'!$E84=0,"",IF(INDIRECT(NOM_FR&amp;ADDRESS('PR-tampon'!$E84,COLUMN(REFERENCEMENT_ISOLANT[[#Headers],[CONCATENATION DES OBSERVATIONS]])))=0,"",INDIRECT(NOM_FR&amp;ADDRESS('PR-tampon'!$E84,COLUMN(REFERENCEMENT_ISOLANT[[#Headers],[CONCATENATION DES OBSERVATIONS]]))))))</f>
        <v/>
      </c>
      <c r="M121" s="3" t="str">
        <f ca="1">IF('PR-tampon'!$E84="","",IF('PR-tampon'!$E84=0,"",IF(INDIRECT(NOM_FR&amp;ADDRESS('PR-tampon'!$E84,COLUMN(REFERENCEMENT_ISOLANT[[#Headers],[Hygrométrie des locaux]])))=0,"",INDIRECT(NOM_FR&amp;ADDRESS('PR-tampon'!$E84,COLUMN(REFERENCEMENT_ISOLANT[[#Headers],[Hygrométrie des locaux]]))))))</f>
        <v/>
      </c>
      <c r="N121" s="3" t="str">
        <f ca="1">IF('PR-tampon'!$E84="","",IF('PR-tampon'!$E84=0,"",IF(INDIRECT(NOM_FR&amp;ADDRESS('PR-tampon'!$E84,COLUMN(REFERENCEMENT_ISOLANT[[#Headers],[classement locaux au sens 20.1 P3]])))=0,"",INDIRECT(NOM_FR&amp;ADDRESS('PR-tampon'!$E84,COLUMN(REFERENCEMENT_ISOLANT[[#Headers],[classement locaux au sens 20.1 P3]]))))))</f>
        <v/>
      </c>
      <c r="O121" s="3" t="str">
        <f ca="1">IF('PR-tampon'!$E84="","",IF('PR-tampon'!$E84=0,"",IF(INDIRECT(NOM_FR&amp;ADDRESS('PR-tampon'!$E84,COLUMN(REFERENCEMENT_ISOLANT[[#Headers],[Climat max]])))=0,"",INDIRECT(NOM_FR&amp;ADDRESS('PR-tampon'!$E84,COLUMN(REFERENCEMENT_ISOLANT[[#Headers],[Climat max]]))))))</f>
        <v/>
      </c>
      <c r="P121" s="3" t="str">
        <f ca="1">IF('PR-tampon'!$E84="","",IF('PR-tampon'!$E84=0,"",IF(INDIRECT(NOM_FR&amp;ADDRESS('PR-tampon'!$E84,COLUMN(REFERENCEMENT_ISOLANT[[#Headers],[Locaux climatisés ou raffraichis]])))=0,"",INDIRECT(NOM_FR&amp;ADDRESS('PR-tampon'!$E84,COLUMN(REFERENCEMENT_ISOLANT[[#Headers],[Locaux climatisés ou raffraichis]]))))))</f>
        <v/>
      </c>
    </row>
    <row r="122" spans="1:16" ht="130.15" customHeight="1" x14ac:dyDescent="0.25">
      <c r="A122" s="3" t="s">
        <v>165</v>
      </c>
      <c r="B122" s="79" t="str">
        <f ca="1">IF('PR-tampon'!$E85="","",IF('PR-tampon'!$E85=0,"",IF(INDIRECT(NOM_FR&amp;ADDRESS('PR-tampon'!$E85,COLUMN(REFERENCEMENT_ISOLANT[[#Headers],[DATE REFERENCEMENT]])))=0,"",INDIRECT(NOM_FR&amp;ADDRESS('PR-tampon'!$E85,COLUMN(REFERENCEMENT_ISOLANT[[#Headers],[DATE REFERENCEMENT]]))))))</f>
        <v/>
      </c>
      <c r="C122" s="79" t="str">
        <f ca="1">IF('PR-tampon'!$E85="","",IF('PR-tampon'!$E85=0,"",IF(INDIRECT(NOM_FR&amp;ADDRESS('PR-tampon'!$E85,COLUMN(REFERENCEMENT_ISOLANT[[#Headers],[TYPE DE PROCEDE]])))=0,"",INDIRECT(NOM_FR&amp;ADDRESS('PR-tampon'!$E85,COLUMN(REFERENCEMENT_ISOLANT[[#Headers],[TYPE DE PROCEDE]]))))))</f>
        <v/>
      </c>
      <c r="D122" s="79" t="str">
        <f ca="1">IF('PR-tampon'!$E85="","",IF('PR-tampon'!$E85=0,"",IF(INDIRECT(NOM_FR&amp;ADDRESS('PR-tampon'!$E85,COLUMN(REFERENCEMENT_ISOLANT[[#Headers],[MATIERE]])))=0,"",INDIRECT(NOM_FR&amp;ADDRESS('PR-tampon'!$E85,COLUMN(REFERENCEMENT_ISOLANT[[#Headers],[MATIERE]]))))))</f>
        <v/>
      </c>
      <c r="E122" s="3" t="str">
        <f ca="1">IF('PR-tampon'!$E85="","",IF('PR-tampon'!$E85=0,"",IF(INDIRECT(NOM_FR&amp;ADDRESS('PR-tampon'!$E85,COLUMN(REFERENCEMENT_ISOLANT[[#Headers],[NOM COMMERCIAL DU PROCEDE]])))=0,"",INDIRECT(NOM_FR&amp;ADDRESS('PR-tampon'!$E85,COLUMN(REFERENCEMENT_ISOLANT[[#Headers],[NOM COMMERCIAL DU PROCEDE]]))))))</f>
        <v/>
      </c>
      <c r="F122" s="3" t="str">
        <f ca="1">IF('PR-tampon'!$E85="","",IF('PR-tampon'!$E85=0,"",IF(INDIRECT(NOM_FR&amp;ADDRESS('PR-tampon'!$E85,COLUMN(REFERENCEMENT_ISOLANT[[#Headers],[FABRICANT / TITULAIRE / DISTRIBUTEUR]])))=0,"",INDIRECT(NOM_FR&amp;ADDRESS('PR-tampon'!$E85,COLUMN(REFERENCEMENT_ISOLANT[[#Headers],[FABRICANT / TITULAIRE / DISTRIBUTEUR]]))))))</f>
        <v/>
      </c>
      <c r="G122" s="3" t="str">
        <f ca="1">IF('PR-tampon'!$E85="","",IF('PR-tampon'!$E85=0,"",IF(INDIRECT(NOM_FR&amp;ADDRESS('PR-tampon'!$E85,COLUMN(REFERENCEMENT_ISOLANT[[#Headers],[TYPE DE DOCUMENT DE REFERENCE]])))=0,"",INDIRECT(NOM_FR&amp;ADDRESS('PR-tampon'!$E85,COLUMN(REFERENCEMENT_ISOLANT[[#Headers],[TYPE DE DOCUMENT DE REFERENCE]]))))))</f>
        <v/>
      </c>
      <c r="H122" s="3" t="str">
        <f ca="1">IF('PR-tampon'!$E85="","",IF('PR-tampon'!$E85=0,"",IF(INDIRECT(NOM_FR&amp;ADDRESS('PR-tampon'!$E85,COLUMN(REFERENCEMENT_ISOLANT[[#Headers],[REF]])))=0,"",INDIRECT(NOM_FR&amp;ADDRESS('PR-tampon'!$E85,COLUMN(REFERENCEMENT_ISOLANT[[#Headers],[REF]]))))))</f>
        <v/>
      </c>
      <c r="I122" s="73" t="str">
        <f ca="1">IF('PR-tampon'!$E85="","",IF('PR-tampon'!$E85=0,"",IF(INDIRECT(NOM_FR&amp;ADDRESS('PR-tampon'!$E85,COLUMN(REFERENCEMENT_ISOLANT[[#Headers],[AVIS LIMITE AU / VALIDITE]])))=0,"",INDIRECT(NOM_FR&amp;ADDRESS('PR-tampon'!$E85,COLUMN(REFERENCEMENT_ISOLANT[[#Headers],[AVIS LIMITE AU / VALIDITE]]))))))</f>
        <v/>
      </c>
      <c r="J122" s="3" t="str">
        <f ca="1">IF('PR-tampon'!$E85="","",IF('PR-tampon'!$E85=0,"",IF(INDIRECT(NOM_FR&amp;ADDRESS('PR-tampon'!$E85,COLUMN(REFERENCEMENT_ISOLANT[[#Headers],[TC/TNC
dans le domaine d''emploi visé]])))=0,"",INDIRECT(NOM_FR&amp;ADDRESS('PR-tampon'!$E85,COLUMN(REFERENCEMENT_ISOLANT[[#Headers],[TC/TNC
dans le domaine d''emploi visé]]))))))</f>
        <v/>
      </c>
      <c r="K122" s="102" t="str">
        <f ca="1">IF('PR-tampon'!$E85="","",IF('PR-tampon'!$E85=0,"",IF(INDIRECT(NOM_FR&amp;ADDRESS('PR-tampon'!$E85,COLUMN(REFERENCEMENT_ISOLANT[[#Headers],[SYNTHESE DES APPLICATIONS VISEES]])))=0,"",INDIRECT(NOM_FR&amp;ADDRESS('PR-tampon'!$E85,COLUMN(REFERENCEMENT_ISOLANT[[#Headers],[SYNTHESE DES APPLICATIONS VISEES]]))))))</f>
        <v/>
      </c>
      <c r="L122" s="75" t="str">
        <f ca="1">IF('PR-tampon'!$E85="","",IF('PR-tampon'!$E85=0,"",IF(INDIRECT(NOM_FR&amp;ADDRESS('PR-tampon'!$E85,COLUMN(REFERENCEMENT_ISOLANT[[#Headers],[CONCATENATION DES OBSERVATIONS]])))=0,"",INDIRECT(NOM_FR&amp;ADDRESS('PR-tampon'!$E85,COLUMN(REFERENCEMENT_ISOLANT[[#Headers],[CONCATENATION DES OBSERVATIONS]]))))))</f>
        <v/>
      </c>
      <c r="M122" s="3" t="str">
        <f ca="1">IF('PR-tampon'!$E85="","",IF('PR-tampon'!$E85=0,"",IF(INDIRECT(NOM_FR&amp;ADDRESS('PR-tampon'!$E85,COLUMN(REFERENCEMENT_ISOLANT[[#Headers],[Hygrométrie des locaux]])))=0,"",INDIRECT(NOM_FR&amp;ADDRESS('PR-tampon'!$E85,COLUMN(REFERENCEMENT_ISOLANT[[#Headers],[Hygrométrie des locaux]]))))))</f>
        <v/>
      </c>
      <c r="N122" s="3" t="str">
        <f ca="1">IF('PR-tampon'!$E85="","",IF('PR-tampon'!$E85=0,"",IF(INDIRECT(NOM_FR&amp;ADDRESS('PR-tampon'!$E85,COLUMN(REFERENCEMENT_ISOLANT[[#Headers],[classement locaux au sens 20.1 P3]])))=0,"",INDIRECT(NOM_FR&amp;ADDRESS('PR-tampon'!$E85,COLUMN(REFERENCEMENT_ISOLANT[[#Headers],[classement locaux au sens 20.1 P3]]))))))</f>
        <v/>
      </c>
      <c r="O122" s="3" t="str">
        <f ca="1">IF('PR-tampon'!$E85="","",IF('PR-tampon'!$E85=0,"",IF(INDIRECT(NOM_FR&amp;ADDRESS('PR-tampon'!$E85,COLUMN(REFERENCEMENT_ISOLANT[[#Headers],[Climat max]])))=0,"",INDIRECT(NOM_FR&amp;ADDRESS('PR-tampon'!$E85,COLUMN(REFERENCEMENT_ISOLANT[[#Headers],[Climat max]]))))))</f>
        <v/>
      </c>
      <c r="P122" s="3" t="str">
        <f ca="1">IF('PR-tampon'!$E85="","",IF('PR-tampon'!$E85=0,"",IF(INDIRECT(NOM_FR&amp;ADDRESS('PR-tampon'!$E85,COLUMN(REFERENCEMENT_ISOLANT[[#Headers],[Locaux climatisés ou raffraichis]])))=0,"",INDIRECT(NOM_FR&amp;ADDRESS('PR-tampon'!$E85,COLUMN(REFERENCEMENT_ISOLANT[[#Headers],[Locaux climatisés ou raffraichis]]))))))</f>
        <v/>
      </c>
    </row>
    <row r="123" spans="1:16" ht="130.15" customHeight="1" x14ac:dyDescent="0.25">
      <c r="A123" s="3" t="s">
        <v>165</v>
      </c>
      <c r="B123" s="79" t="str">
        <f ca="1">IF('PR-tampon'!$E86="","",IF('PR-tampon'!$E86=0,"",IF(INDIRECT(NOM_FR&amp;ADDRESS('PR-tampon'!$E86,COLUMN(REFERENCEMENT_ISOLANT[[#Headers],[DATE REFERENCEMENT]])))=0,"",INDIRECT(NOM_FR&amp;ADDRESS('PR-tampon'!$E86,COLUMN(REFERENCEMENT_ISOLANT[[#Headers],[DATE REFERENCEMENT]]))))))</f>
        <v/>
      </c>
      <c r="C123" s="79" t="str">
        <f ca="1">IF('PR-tampon'!$E86="","",IF('PR-tampon'!$E86=0,"",IF(INDIRECT(NOM_FR&amp;ADDRESS('PR-tampon'!$E86,COLUMN(REFERENCEMENT_ISOLANT[[#Headers],[TYPE DE PROCEDE]])))=0,"",INDIRECT(NOM_FR&amp;ADDRESS('PR-tampon'!$E86,COLUMN(REFERENCEMENT_ISOLANT[[#Headers],[TYPE DE PROCEDE]]))))))</f>
        <v/>
      </c>
      <c r="D123" s="79" t="str">
        <f ca="1">IF('PR-tampon'!$E86="","",IF('PR-tampon'!$E86=0,"",IF(INDIRECT(NOM_FR&amp;ADDRESS('PR-tampon'!$E86,COLUMN(REFERENCEMENT_ISOLANT[[#Headers],[MATIERE]])))=0,"",INDIRECT(NOM_FR&amp;ADDRESS('PR-tampon'!$E86,COLUMN(REFERENCEMENT_ISOLANT[[#Headers],[MATIERE]]))))))</f>
        <v/>
      </c>
      <c r="E123" s="3" t="str">
        <f ca="1">IF('PR-tampon'!$E86="","",IF('PR-tampon'!$E86=0,"",IF(INDIRECT(NOM_FR&amp;ADDRESS('PR-tampon'!$E86,COLUMN(REFERENCEMENT_ISOLANT[[#Headers],[NOM COMMERCIAL DU PROCEDE]])))=0,"",INDIRECT(NOM_FR&amp;ADDRESS('PR-tampon'!$E86,COLUMN(REFERENCEMENT_ISOLANT[[#Headers],[NOM COMMERCIAL DU PROCEDE]]))))))</f>
        <v/>
      </c>
      <c r="F123" s="3" t="str">
        <f ca="1">IF('PR-tampon'!$E86="","",IF('PR-tampon'!$E86=0,"",IF(INDIRECT(NOM_FR&amp;ADDRESS('PR-tampon'!$E86,COLUMN(REFERENCEMENT_ISOLANT[[#Headers],[FABRICANT / TITULAIRE / DISTRIBUTEUR]])))=0,"",INDIRECT(NOM_FR&amp;ADDRESS('PR-tampon'!$E86,COLUMN(REFERENCEMENT_ISOLANT[[#Headers],[FABRICANT / TITULAIRE / DISTRIBUTEUR]]))))))</f>
        <v/>
      </c>
      <c r="G123" s="3" t="str">
        <f ca="1">IF('PR-tampon'!$E86="","",IF('PR-tampon'!$E86=0,"",IF(INDIRECT(NOM_FR&amp;ADDRESS('PR-tampon'!$E86,COLUMN(REFERENCEMENT_ISOLANT[[#Headers],[TYPE DE DOCUMENT DE REFERENCE]])))=0,"",INDIRECT(NOM_FR&amp;ADDRESS('PR-tampon'!$E86,COLUMN(REFERENCEMENT_ISOLANT[[#Headers],[TYPE DE DOCUMENT DE REFERENCE]]))))))</f>
        <v/>
      </c>
      <c r="H123" s="3" t="str">
        <f ca="1">IF('PR-tampon'!$E86="","",IF('PR-tampon'!$E86=0,"",IF(INDIRECT(NOM_FR&amp;ADDRESS('PR-tampon'!$E86,COLUMN(REFERENCEMENT_ISOLANT[[#Headers],[REF]])))=0,"",INDIRECT(NOM_FR&amp;ADDRESS('PR-tampon'!$E86,COLUMN(REFERENCEMENT_ISOLANT[[#Headers],[REF]]))))))</f>
        <v/>
      </c>
      <c r="I123" s="73" t="str">
        <f ca="1">IF('PR-tampon'!$E86="","",IF('PR-tampon'!$E86=0,"",IF(INDIRECT(NOM_FR&amp;ADDRESS('PR-tampon'!$E86,COLUMN(REFERENCEMENT_ISOLANT[[#Headers],[AVIS LIMITE AU / VALIDITE]])))=0,"",INDIRECT(NOM_FR&amp;ADDRESS('PR-tampon'!$E86,COLUMN(REFERENCEMENT_ISOLANT[[#Headers],[AVIS LIMITE AU / VALIDITE]]))))))</f>
        <v/>
      </c>
      <c r="J123" s="3" t="str">
        <f ca="1">IF('PR-tampon'!$E86="","",IF('PR-tampon'!$E86=0,"",IF(INDIRECT(NOM_FR&amp;ADDRESS('PR-tampon'!$E86,COLUMN(REFERENCEMENT_ISOLANT[[#Headers],[TC/TNC
dans le domaine d''emploi visé]])))=0,"",INDIRECT(NOM_FR&amp;ADDRESS('PR-tampon'!$E86,COLUMN(REFERENCEMENT_ISOLANT[[#Headers],[TC/TNC
dans le domaine d''emploi visé]]))))))</f>
        <v/>
      </c>
      <c r="K123" s="102" t="str">
        <f ca="1">IF('PR-tampon'!$E86="","",IF('PR-tampon'!$E86=0,"",IF(INDIRECT(NOM_FR&amp;ADDRESS('PR-tampon'!$E86,COLUMN(REFERENCEMENT_ISOLANT[[#Headers],[SYNTHESE DES APPLICATIONS VISEES]])))=0,"",INDIRECT(NOM_FR&amp;ADDRESS('PR-tampon'!$E86,COLUMN(REFERENCEMENT_ISOLANT[[#Headers],[SYNTHESE DES APPLICATIONS VISEES]]))))))</f>
        <v/>
      </c>
      <c r="L123" s="75" t="str">
        <f ca="1">IF('PR-tampon'!$E86="","",IF('PR-tampon'!$E86=0,"",IF(INDIRECT(NOM_FR&amp;ADDRESS('PR-tampon'!$E86,COLUMN(REFERENCEMENT_ISOLANT[[#Headers],[CONCATENATION DES OBSERVATIONS]])))=0,"",INDIRECT(NOM_FR&amp;ADDRESS('PR-tampon'!$E86,COLUMN(REFERENCEMENT_ISOLANT[[#Headers],[CONCATENATION DES OBSERVATIONS]]))))))</f>
        <v/>
      </c>
      <c r="M123" s="3" t="str">
        <f ca="1">IF('PR-tampon'!$E86="","",IF('PR-tampon'!$E86=0,"",IF(INDIRECT(NOM_FR&amp;ADDRESS('PR-tampon'!$E86,COLUMN(REFERENCEMENT_ISOLANT[[#Headers],[Hygrométrie des locaux]])))=0,"",INDIRECT(NOM_FR&amp;ADDRESS('PR-tampon'!$E86,COLUMN(REFERENCEMENT_ISOLANT[[#Headers],[Hygrométrie des locaux]]))))))</f>
        <v/>
      </c>
      <c r="N123" s="3" t="str">
        <f ca="1">IF('PR-tampon'!$E86="","",IF('PR-tampon'!$E86=0,"",IF(INDIRECT(NOM_FR&amp;ADDRESS('PR-tampon'!$E86,COLUMN(REFERENCEMENT_ISOLANT[[#Headers],[classement locaux au sens 20.1 P3]])))=0,"",INDIRECT(NOM_FR&amp;ADDRESS('PR-tampon'!$E86,COLUMN(REFERENCEMENT_ISOLANT[[#Headers],[classement locaux au sens 20.1 P3]]))))))</f>
        <v/>
      </c>
      <c r="O123" s="3" t="str">
        <f ca="1">IF('PR-tampon'!$E86="","",IF('PR-tampon'!$E86=0,"",IF(INDIRECT(NOM_FR&amp;ADDRESS('PR-tampon'!$E86,COLUMN(REFERENCEMENT_ISOLANT[[#Headers],[Climat max]])))=0,"",INDIRECT(NOM_FR&amp;ADDRESS('PR-tampon'!$E86,COLUMN(REFERENCEMENT_ISOLANT[[#Headers],[Climat max]]))))))</f>
        <v/>
      </c>
      <c r="P123" s="3" t="str">
        <f ca="1">IF('PR-tampon'!$E86="","",IF('PR-tampon'!$E86=0,"",IF(INDIRECT(NOM_FR&amp;ADDRESS('PR-tampon'!$E86,COLUMN(REFERENCEMENT_ISOLANT[[#Headers],[Locaux climatisés ou raffraichis]])))=0,"",INDIRECT(NOM_FR&amp;ADDRESS('PR-tampon'!$E86,COLUMN(REFERENCEMENT_ISOLANT[[#Headers],[Locaux climatisés ou raffraichis]]))))))</f>
        <v/>
      </c>
    </row>
    <row r="124" spans="1:16" ht="130.15" customHeight="1" x14ac:dyDescent="0.25">
      <c r="A124" s="3" t="s">
        <v>165</v>
      </c>
      <c r="B124" s="79" t="str">
        <f ca="1">IF('PR-tampon'!$E87="","",IF('PR-tampon'!$E87=0,"",IF(INDIRECT(NOM_FR&amp;ADDRESS('PR-tampon'!$E87,COLUMN(REFERENCEMENT_ISOLANT[[#Headers],[DATE REFERENCEMENT]])))=0,"",INDIRECT(NOM_FR&amp;ADDRESS('PR-tampon'!$E87,COLUMN(REFERENCEMENT_ISOLANT[[#Headers],[DATE REFERENCEMENT]]))))))</f>
        <v/>
      </c>
      <c r="C124" s="79" t="str">
        <f ca="1">IF('PR-tampon'!$E87="","",IF('PR-tampon'!$E87=0,"",IF(INDIRECT(NOM_FR&amp;ADDRESS('PR-tampon'!$E87,COLUMN(REFERENCEMENT_ISOLANT[[#Headers],[TYPE DE PROCEDE]])))=0,"",INDIRECT(NOM_FR&amp;ADDRESS('PR-tampon'!$E87,COLUMN(REFERENCEMENT_ISOLANT[[#Headers],[TYPE DE PROCEDE]]))))))</f>
        <v/>
      </c>
      <c r="D124" s="79" t="str">
        <f ca="1">IF('PR-tampon'!$E87="","",IF('PR-tampon'!$E87=0,"",IF(INDIRECT(NOM_FR&amp;ADDRESS('PR-tampon'!$E87,COLUMN(REFERENCEMENT_ISOLANT[[#Headers],[MATIERE]])))=0,"",INDIRECT(NOM_FR&amp;ADDRESS('PR-tampon'!$E87,COLUMN(REFERENCEMENT_ISOLANT[[#Headers],[MATIERE]]))))))</f>
        <v/>
      </c>
      <c r="E124" s="3" t="str">
        <f ca="1">IF('PR-tampon'!$E87="","",IF('PR-tampon'!$E87=0,"",IF(INDIRECT(NOM_FR&amp;ADDRESS('PR-tampon'!$E87,COLUMN(REFERENCEMENT_ISOLANT[[#Headers],[NOM COMMERCIAL DU PROCEDE]])))=0,"",INDIRECT(NOM_FR&amp;ADDRESS('PR-tampon'!$E87,COLUMN(REFERENCEMENT_ISOLANT[[#Headers],[NOM COMMERCIAL DU PROCEDE]]))))))</f>
        <v/>
      </c>
      <c r="F124" s="3" t="str">
        <f ca="1">IF('PR-tampon'!$E87="","",IF('PR-tampon'!$E87=0,"",IF(INDIRECT(NOM_FR&amp;ADDRESS('PR-tampon'!$E87,COLUMN(REFERENCEMENT_ISOLANT[[#Headers],[FABRICANT / TITULAIRE / DISTRIBUTEUR]])))=0,"",INDIRECT(NOM_FR&amp;ADDRESS('PR-tampon'!$E87,COLUMN(REFERENCEMENT_ISOLANT[[#Headers],[FABRICANT / TITULAIRE / DISTRIBUTEUR]]))))))</f>
        <v/>
      </c>
      <c r="G124" s="3" t="str">
        <f ca="1">IF('PR-tampon'!$E87="","",IF('PR-tampon'!$E87=0,"",IF(INDIRECT(NOM_FR&amp;ADDRESS('PR-tampon'!$E87,COLUMN(REFERENCEMENT_ISOLANT[[#Headers],[TYPE DE DOCUMENT DE REFERENCE]])))=0,"",INDIRECT(NOM_FR&amp;ADDRESS('PR-tampon'!$E87,COLUMN(REFERENCEMENT_ISOLANT[[#Headers],[TYPE DE DOCUMENT DE REFERENCE]]))))))</f>
        <v/>
      </c>
      <c r="H124" s="3" t="str">
        <f ca="1">IF('PR-tampon'!$E87="","",IF('PR-tampon'!$E87=0,"",IF(INDIRECT(NOM_FR&amp;ADDRESS('PR-tampon'!$E87,COLUMN(REFERENCEMENT_ISOLANT[[#Headers],[REF]])))=0,"",INDIRECT(NOM_FR&amp;ADDRESS('PR-tampon'!$E87,COLUMN(REFERENCEMENT_ISOLANT[[#Headers],[REF]]))))))</f>
        <v/>
      </c>
      <c r="I124" s="73" t="str">
        <f ca="1">IF('PR-tampon'!$E87="","",IF('PR-tampon'!$E87=0,"",IF(INDIRECT(NOM_FR&amp;ADDRESS('PR-tampon'!$E87,COLUMN(REFERENCEMENT_ISOLANT[[#Headers],[AVIS LIMITE AU / VALIDITE]])))=0,"",INDIRECT(NOM_FR&amp;ADDRESS('PR-tampon'!$E87,COLUMN(REFERENCEMENT_ISOLANT[[#Headers],[AVIS LIMITE AU / VALIDITE]]))))))</f>
        <v/>
      </c>
      <c r="J124" s="3" t="str">
        <f ca="1">IF('PR-tampon'!$E87="","",IF('PR-tampon'!$E87=0,"",IF(INDIRECT(NOM_FR&amp;ADDRESS('PR-tampon'!$E87,COLUMN(REFERENCEMENT_ISOLANT[[#Headers],[TC/TNC
dans le domaine d''emploi visé]])))=0,"",INDIRECT(NOM_FR&amp;ADDRESS('PR-tampon'!$E87,COLUMN(REFERENCEMENT_ISOLANT[[#Headers],[TC/TNC
dans le domaine d''emploi visé]]))))))</f>
        <v/>
      </c>
      <c r="K124" s="102" t="str">
        <f ca="1">IF('PR-tampon'!$E87="","",IF('PR-tampon'!$E87=0,"",IF(INDIRECT(NOM_FR&amp;ADDRESS('PR-tampon'!$E87,COLUMN(REFERENCEMENT_ISOLANT[[#Headers],[SYNTHESE DES APPLICATIONS VISEES]])))=0,"",INDIRECT(NOM_FR&amp;ADDRESS('PR-tampon'!$E87,COLUMN(REFERENCEMENT_ISOLANT[[#Headers],[SYNTHESE DES APPLICATIONS VISEES]]))))))</f>
        <v/>
      </c>
      <c r="L124" s="75" t="str">
        <f ca="1">IF('PR-tampon'!$E87="","",IF('PR-tampon'!$E87=0,"",IF(INDIRECT(NOM_FR&amp;ADDRESS('PR-tampon'!$E87,COLUMN(REFERENCEMENT_ISOLANT[[#Headers],[CONCATENATION DES OBSERVATIONS]])))=0,"",INDIRECT(NOM_FR&amp;ADDRESS('PR-tampon'!$E87,COLUMN(REFERENCEMENT_ISOLANT[[#Headers],[CONCATENATION DES OBSERVATIONS]]))))))</f>
        <v/>
      </c>
      <c r="M124" s="3" t="str">
        <f ca="1">IF('PR-tampon'!$E87="","",IF('PR-tampon'!$E87=0,"",IF(INDIRECT(NOM_FR&amp;ADDRESS('PR-tampon'!$E87,COLUMN(REFERENCEMENT_ISOLANT[[#Headers],[Hygrométrie des locaux]])))=0,"",INDIRECT(NOM_FR&amp;ADDRESS('PR-tampon'!$E87,COLUMN(REFERENCEMENT_ISOLANT[[#Headers],[Hygrométrie des locaux]]))))))</f>
        <v/>
      </c>
      <c r="N124" s="3" t="str">
        <f ca="1">IF('PR-tampon'!$E87="","",IF('PR-tampon'!$E87=0,"",IF(INDIRECT(NOM_FR&amp;ADDRESS('PR-tampon'!$E87,COLUMN(REFERENCEMENT_ISOLANT[[#Headers],[classement locaux au sens 20.1 P3]])))=0,"",INDIRECT(NOM_FR&amp;ADDRESS('PR-tampon'!$E87,COLUMN(REFERENCEMENT_ISOLANT[[#Headers],[classement locaux au sens 20.1 P3]]))))))</f>
        <v/>
      </c>
      <c r="O124" s="3" t="str">
        <f ca="1">IF('PR-tampon'!$E87="","",IF('PR-tampon'!$E87=0,"",IF(INDIRECT(NOM_FR&amp;ADDRESS('PR-tampon'!$E87,COLUMN(REFERENCEMENT_ISOLANT[[#Headers],[Climat max]])))=0,"",INDIRECT(NOM_FR&amp;ADDRESS('PR-tampon'!$E87,COLUMN(REFERENCEMENT_ISOLANT[[#Headers],[Climat max]]))))))</f>
        <v/>
      </c>
      <c r="P124" s="3" t="str">
        <f ca="1">IF('PR-tampon'!$E87="","",IF('PR-tampon'!$E87=0,"",IF(INDIRECT(NOM_FR&amp;ADDRESS('PR-tampon'!$E87,COLUMN(REFERENCEMENT_ISOLANT[[#Headers],[Locaux climatisés ou raffraichis]])))=0,"",INDIRECT(NOM_FR&amp;ADDRESS('PR-tampon'!$E87,COLUMN(REFERENCEMENT_ISOLANT[[#Headers],[Locaux climatisés ou raffraichis]]))))))</f>
        <v/>
      </c>
    </row>
    <row r="125" spans="1:16" ht="130.15" customHeight="1" x14ac:dyDescent="0.25">
      <c r="A125" s="3" t="s">
        <v>165</v>
      </c>
      <c r="B125" s="79" t="str">
        <f ca="1">IF('PR-tampon'!$E88="","",IF('PR-tampon'!$E88=0,"",IF(INDIRECT(NOM_FR&amp;ADDRESS('PR-tampon'!$E88,COLUMN(REFERENCEMENT_ISOLANT[[#Headers],[DATE REFERENCEMENT]])))=0,"",INDIRECT(NOM_FR&amp;ADDRESS('PR-tampon'!$E88,COLUMN(REFERENCEMENT_ISOLANT[[#Headers],[DATE REFERENCEMENT]]))))))</f>
        <v/>
      </c>
      <c r="C125" s="79" t="str">
        <f ca="1">IF('PR-tampon'!$E88="","",IF('PR-tampon'!$E88=0,"",IF(INDIRECT(NOM_FR&amp;ADDRESS('PR-tampon'!$E88,COLUMN(REFERENCEMENT_ISOLANT[[#Headers],[TYPE DE PROCEDE]])))=0,"",INDIRECT(NOM_FR&amp;ADDRESS('PR-tampon'!$E88,COLUMN(REFERENCEMENT_ISOLANT[[#Headers],[TYPE DE PROCEDE]]))))))</f>
        <v/>
      </c>
      <c r="D125" s="79" t="str">
        <f ca="1">IF('PR-tampon'!$E88="","",IF('PR-tampon'!$E88=0,"",IF(INDIRECT(NOM_FR&amp;ADDRESS('PR-tampon'!$E88,COLUMN(REFERENCEMENT_ISOLANT[[#Headers],[MATIERE]])))=0,"",INDIRECT(NOM_FR&amp;ADDRESS('PR-tampon'!$E88,COLUMN(REFERENCEMENT_ISOLANT[[#Headers],[MATIERE]]))))))</f>
        <v/>
      </c>
      <c r="E125" s="3" t="str">
        <f ca="1">IF('PR-tampon'!$E88="","",IF('PR-tampon'!$E88=0,"",IF(INDIRECT(NOM_FR&amp;ADDRESS('PR-tampon'!$E88,COLUMN(REFERENCEMENT_ISOLANT[[#Headers],[NOM COMMERCIAL DU PROCEDE]])))=0,"",INDIRECT(NOM_FR&amp;ADDRESS('PR-tampon'!$E88,COLUMN(REFERENCEMENT_ISOLANT[[#Headers],[NOM COMMERCIAL DU PROCEDE]]))))))</f>
        <v/>
      </c>
      <c r="F125" s="3" t="str">
        <f ca="1">IF('PR-tampon'!$E88="","",IF('PR-tampon'!$E88=0,"",IF(INDIRECT(NOM_FR&amp;ADDRESS('PR-tampon'!$E88,COLUMN(REFERENCEMENT_ISOLANT[[#Headers],[FABRICANT / TITULAIRE / DISTRIBUTEUR]])))=0,"",INDIRECT(NOM_FR&amp;ADDRESS('PR-tampon'!$E88,COLUMN(REFERENCEMENT_ISOLANT[[#Headers],[FABRICANT / TITULAIRE / DISTRIBUTEUR]]))))))</f>
        <v/>
      </c>
      <c r="G125" s="3" t="str">
        <f ca="1">IF('PR-tampon'!$E88="","",IF('PR-tampon'!$E88=0,"",IF(INDIRECT(NOM_FR&amp;ADDRESS('PR-tampon'!$E88,COLUMN(REFERENCEMENT_ISOLANT[[#Headers],[TYPE DE DOCUMENT DE REFERENCE]])))=0,"",INDIRECT(NOM_FR&amp;ADDRESS('PR-tampon'!$E88,COLUMN(REFERENCEMENT_ISOLANT[[#Headers],[TYPE DE DOCUMENT DE REFERENCE]]))))))</f>
        <v/>
      </c>
      <c r="H125" s="3" t="str">
        <f ca="1">IF('PR-tampon'!$E88="","",IF('PR-tampon'!$E88=0,"",IF(INDIRECT(NOM_FR&amp;ADDRESS('PR-tampon'!$E88,COLUMN(REFERENCEMENT_ISOLANT[[#Headers],[REF]])))=0,"",INDIRECT(NOM_FR&amp;ADDRESS('PR-tampon'!$E88,COLUMN(REFERENCEMENT_ISOLANT[[#Headers],[REF]]))))))</f>
        <v/>
      </c>
      <c r="I125" s="73" t="str">
        <f ca="1">IF('PR-tampon'!$E88="","",IF('PR-tampon'!$E88=0,"",IF(INDIRECT(NOM_FR&amp;ADDRESS('PR-tampon'!$E88,COLUMN(REFERENCEMENT_ISOLANT[[#Headers],[AVIS LIMITE AU / VALIDITE]])))=0,"",INDIRECT(NOM_FR&amp;ADDRESS('PR-tampon'!$E88,COLUMN(REFERENCEMENT_ISOLANT[[#Headers],[AVIS LIMITE AU / VALIDITE]]))))))</f>
        <v/>
      </c>
      <c r="J125" s="3" t="str">
        <f ca="1">IF('PR-tampon'!$E88="","",IF('PR-tampon'!$E88=0,"",IF(INDIRECT(NOM_FR&amp;ADDRESS('PR-tampon'!$E88,COLUMN(REFERENCEMENT_ISOLANT[[#Headers],[TC/TNC
dans le domaine d''emploi visé]])))=0,"",INDIRECT(NOM_FR&amp;ADDRESS('PR-tampon'!$E88,COLUMN(REFERENCEMENT_ISOLANT[[#Headers],[TC/TNC
dans le domaine d''emploi visé]]))))))</f>
        <v/>
      </c>
      <c r="K125" s="102" t="str">
        <f ca="1">IF('PR-tampon'!$E88="","",IF('PR-tampon'!$E88=0,"",IF(INDIRECT(NOM_FR&amp;ADDRESS('PR-tampon'!$E88,COLUMN(REFERENCEMENT_ISOLANT[[#Headers],[SYNTHESE DES APPLICATIONS VISEES]])))=0,"",INDIRECT(NOM_FR&amp;ADDRESS('PR-tampon'!$E88,COLUMN(REFERENCEMENT_ISOLANT[[#Headers],[SYNTHESE DES APPLICATIONS VISEES]]))))))</f>
        <v/>
      </c>
      <c r="L125" s="75" t="str">
        <f ca="1">IF('PR-tampon'!$E88="","",IF('PR-tampon'!$E88=0,"",IF(INDIRECT(NOM_FR&amp;ADDRESS('PR-tampon'!$E88,COLUMN(REFERENCEMENT_ISOLANT[[#Headers],[CONCATENATION DES OBSERVATIONS]])))=0,"",INDIRECT(NOM_FR&amp;ADDRESS('PR-tampon'!$E88,COLUMN(REFERENCEMENT_ISOLANT[[#Headers],[CONCATENATION DES OBSERVATIONS]]))))))</f>
        <v/>
      </c>
      <c r="M125" s="3" t="str">
        <f ca="1">IF('PR-tampon'!$E88="","",IF('PR-tampon'!$E88=0,"",IF(INDIRECT(NOM_FR&amp;ADDRESS('PR-tampon'!$E88,COLUMN(REFERENCEMENT_ISOLANT[[#Headers],[Hygrométrie des locaux]])))=0,"",INDIRECT(NOM_FR&amp;ADDRESS('PR-tampon'!$E88,COLUMN(REFERENCEMENT_ISOLANT[[#Headers],[Hygrométrie des locaux]]))))))</f>
        <v/>
      </c>
      <c r="N125" s="3" t="str">
        <f ca="1">IF('PR-tampon'!$E88="","",IF('PR-tampon'!$E88=0,"",IF(INDIRECT(NOM_FR&amp;ADDRESS('PR-tampon'!$E88,COLUMN(REFERENCEMENT_ISOLANT[[#Headers],[classement locaux au sens 20.1 P3]])))=0,"",INDIRECT(NOM_FR&amp;ADDRESS('PR-tampon'!$E88,COLUMN(REFERENCEMENT_ISOLANT[[#Headers],[classement locaux au sens 20.1 P3]]))))))</f>
        <v/>
      </c>
      <c r="O125" s="3" t="str">
        <f ca="1">IF('PR-tampon'!$E88="","",IF('PR-tampon'!$E88=0,"",IF(INDIRECT(NOM_FR&amp;ADDRESS('PR-tampon'!$E88,COLUMN(REFERENCEMENT_ISOLANT[[#Headers],[Climat max]])))=0,"",INDIRECT(NOM_FR&amp;ADDRESS('PR-tampon'!$E88,COLUMN(REFERENCEMENT_ISOLANT[[#Headers],[Climat max]]))))))</f>
        <v/>
      </c>
      <c r="P125" s="3" t="str">
        <f ca="1">IF('PR-tampon'!$E88="","",IF('PR-tampon'!$E88=0,"",IF(INDIRECT(NOM_FR&amp;ADDRESS('PR-tampon'!$E88,COLUMN(REFERENCEMENT_ISOLANT[[#Headers],[Locaux climatisés ou raffraichis]])))=0,"",INDIRECT(NOM_FR&amp;ADDRESS('PR-tampon'!$E88,COLUMN(REFERENCEMENT_ISOLANT[[#Headers],[Locaux climatisés ou raffraichis]]))))))</f>
        <v/>
      </c>
    </row>
    <row r="126" spans="1:16" ht="130.15" customHeight="1" x14ac:dyDescent="0.25">
      <c r="A126" s="3" t="s">
        <v>165</v>
      </c>
      <c r="B126" s="79" t="str">
        <f ca="1">IF('PR-tampon'!$E89="","",IF('PR-tampon'!$E89=0,"",IF(INDIRECT(NOM_FR&amp;ADDRESS('PR-tampon'!$E89,COLUMN(REFERENCEMENT_ISOLANT[[#Headers],[DATE REFERENCEMENT]])))=0,"",INDIRECT(NOM_FR&amp;ADDRESS('PR-tampon'!$E89,COLUMN(REFERENCEMENT_ISOLANT[[#Headers],[DATE REFERENCEMENT]]))))))</f>
        <v/>
      </c>
      <c r="C126" s="79" t="str">
        <f ca="1">IF('PR-tampon'!$E89="","",IF('PR-tampon'!$E89=0,"",IF(INDIRECT(NOM_FR&amp;ADDRESS('PR-tampon'!$E89,COLUMN(REFERENCEMENT_ISOLANT[[#Headers],[TYPE DE PROCEDE]])))=0,"",INDIRECT(NOM_FR&amp;ADDRESS('PR-tampon'!$E89,COLUMN(REFERENCEMENT_ISOLANT[[#Headers],[TYPE DE PROCEDE]]))))))</f>
        <v/>
      </c>
      <c r="D126" s="79" t="str">
        <f ca="1">IF('PR-tampon'!$E89="","",IF('PR-tampon'!$E89=0,"",IF(INDIRECT(NOM_FR&amp;ADDRESS('PR-tampon'!$E89,COLUMN(REFERENCEMENT_ISOLANT[[#Headers],[MATIERE]])))=0,"",INDIRECT(NOM_FR&amp;ADDRESS('PR-tampon'!$E89,COLUMN(REFERENCEMENT_ISOLANT[[#Headers],[MATIERE]]))))))</f>
        <v/>
      </c>
      <c r="E126" s="3" t="str">
        <f ca="1">IF('PR-tampon'!$E89="","",IF('PR-tampon'!$E89=0,"",IF(INDIRECT(NOM_FR&amp;ADDRESS('PR-tampon'!$E89,COLUMN(REFERENCEMENT_ISOLANT[[#Headers],[NOM COMMERCIAL DU PROCEDE]])))=0,"",INDIRECT(NOM_FR&amp;ADDRESS('PR-tampon'!$E89,COLUMN(REFERENCEMENT_ISOLANT[[#Headers],[NOM COMMERCIAL DU PROCEDE]]))))))</f>
        <v/>
      </c>
      <c r="F126" s="3" t="str">
        <f ca="1">IF('PR-tampon'!$E89="","",IF('PR-tampon'!$E89=0,"",IF(INDIRECT(NOM_FR&amp;ADDRESS('PR-tampon'!$E89,COLUMN(REFERENCEMENT_ISOLANT[[#Headers],[FABRICANT / TITULAIRE / DISTRIBUTEUR]])))=0,"",INDIRECT(NOM_FR&amp;ADDRESS('PR-tampon'!$E89,COLUMN(REFERENCEMENT_ISOLANT[[#Headers],[FABRICANT / TITULAIRE / DISTRIBUTEUR]]))))))</f>
        <v/>
      </c>
      <c r="G126" s="3" t="str">
        <f ca="1">IF('PR-tampon'!$E89="","",IF('PR-tampon'!$E89=0,"",IF(INDIRECT(NOM_FR&amp;ADDRESS('PR-tampon'!$E89,COLUMN(REFERENCEMENT_ISOLANT[[#Headers],[TYPE DE DOCUMENT DE REFERENCE]])))=0,"",INDIRECT(NOM_FR&amp;ADDRESS('PR-tampon'!$E89,COLUMN(REFERENCEMENT_ISOLANT[[#Headers],[TYPE DE DOCUMENT DE REFERENCE]]))))))</f>
        <v/>
      </c>
      <c r="H126" s="3" t="str">
        <f ca="1">IF('PR-tampon'!$E89="","",IF('PR-tampon'!$E89=0,"",IF(INDIRECT(NOM_FR&amp;ADDRESS('PR-tampon'!$E89,COLUMN(REFERENCEMENT_ISOLANT[[#Headers],[REF]])))=0,"",INDIRECT(NOM_FR&amp;ADDRESS('PR-tampon'!$E89,COLUMN(REFERENCEMENT_ISOLANT[[#Headers],[REF]]))))))</f>
        <v/>
      </c>
      <c r="I126" s="73" t="str">
        <f ca="1">IF('PR-tampon'!$E89="","",IF('PR-tampon'!$E89=0,"",IF(INDIRECT(NOM_FR&amp;ADDRESS('PR-tampon'!$E89,COLUMN(REFERENCEMENT_ISOLANT[[#Headers],[AVIS LIMITE AU / VALIDITE]])))=0,"",INDIRECT(NOM_FR&amp;ADDRESS('PR-tampon'!$E89,COLUMN(REFERENCEMENT_ISOLANT[[#Headers],[AVIS LIMITE AU / VALIDITE]]))))))</f>
        <v/>
      </c>
      <c r="J126" s="3" t="str">
        <f ca="1">IF('PR-tampon'!$E89="","",IF('PR-tampon'!$E89=0,"",IF(INDIRECT(NOM_FR&amp;ADDRESS('PR-tampon'!$E89,COLUMN(REFERENCEMENT_ISOLANT[[#Headers],[TC/TNC
dans le domaine d''emploi visé]])))=0,"",INDIRECT(NOM_FR&amp;ADDRESS('PR-tampon'!$E89,COLUMN(REFERENCEMENT_ISOLANT[[#Headers],[TC/TNC
dans le domaine d''emploi visé]]))))))</f>
        <v/>
      </c>
      <c r="K126" s="102" t="str">
        <f ca="1">IF('PR-tampon'!$E89="","",IF('PR-tampon'!$E89=0,"",IF(INDIRECT(NOM_FR&amp;ADDRESS('PR-tampon'!$E89,COLUMN(REFERENCEMENT_ISOLANT[[#Headers],[SYNTHESE DES APPLICATIONS VISEES]])))=0,"",INDIRECT(NOM_FR&amp;ADDRESS('PR-tampon'!$E89,COLUMN(REFERENCEMENT_ISOLANT[[#Headers],[SYNTHESE DES APPLICATIONS VISEES]]))))))</f>
        <v/>
      </c>
      <c r="L126" s="75" t="str">
        <f ca="1">IF('PR-tampon'!$E89="","",IF('PR-tampon'!$E89=0,"",IF(INDIRECT(NOM_FR&amp;ADDRESS('PR-tampon'!$E89,COLUMN(REFERENCEMENT_ISOLANT[[#Headers],[CONCATENATION DES OBSERVATIONS]])))=0,"",INDIRECT(NOM_FR&amp;ADDRESS('PR-tampon'!$E89,COLUMN(REFERENCEMENT_ISOLANT[[#Headers],[CONCATENATION DES OBSERVATIONS]]))))))</f>
        <v/>
      </c>
      <c r="M126" s="3" t="str">
        <f ca="1">IF('PR-tampon'!$E89="","",IF('PR-tampon'!$E89=0,"",IF(INDIRECT(NOM_FR&amp;ADDRESS('PR-tampon'!$E89,COLUMN(REFERENCEMENT_ISOLANT[[#Headers],[Hygrométrie des locaux]])))=0,"",INDIRECT(NOM_FR&amp;ADDRESS('PR-tampon'!$E89,COLUMN(REFERENCEMENT_ISOLANT[[#Headers],[Hygrométrie des locaux]]))))))</f>
        <v/>
      </c>
      <c r="N126" s="3" t="str">
        <f ca="1">IF('PR-tampon'!$E89="","",IF('PR-tampon'!$E89=0,"",IF(INDIRECT(NOM_FR&amp;ADDRESS('PR-tampon'!$E89,COLUMN(REFERENCEMENT_ISOLANT[[#Headers],[classement locaux au sens 20.1 P3]])))=0,"",INDIRECT(NOM_FR&amp;ADDRESS('PR-tampon'!$E89,COLUMN(REFERENCEMENT_ISOLANT[[#Headers],[classement locaux au sens 20.1 P3]]))))))</f>
        <v/>
      </c>
      <c r="O126" s="3" t="str">
        <f ca="1">IF('PR-tampon'!$E89="","",IF('PR-tampon'!$E89=0,"",IF(INDIRECT(NOM_FR&amp;ADDRESS('PR-tampon'!$E89,COLUMN(REFERENCEMENT_ISOLANT[[#Headers],[Climat max]])))=0,"",INDIRECT(NOM_FR&amp;ADDRESS('PR-tampon'!$E89,COLUMN(REFERENCEMENT_ISOLANT[[#Headers],[Climat max]]))))))</f>
        <v/>
      </c>
      <c r="P126" s="3" t="str">
        <f ca="1">IF('PR-tampon'!$E89="","",IF('PR-tampon'!$E89=0,"",IF(INDIRECT(NOM_FR&amp;ADDRESS('PR-tampon'!$E89,COLUMN(REFERENCEMENT_ISOLANT[[#Headers],[Locaux climatisés ou raffraichis]])))=0,"",INDIRECT(NOM_FR&amp;ADDRESS('PR-tampon'!$E89,COLUMN(REFERENCEMENT_ISOLANT[[#Headers],[Locaux climatisés ou raffraichis]]))))))</f>
        <v/>
      </c>
    </row>
    <row r="127" spans="1:16" ht="130.15" customHeight="1" x14ac:dyDescent="0.25">
      <c r="A127" s="3" t="s">
        <v>165</v>
      </c>
      <c r="B127" s="79" t="str">
        <f ca="1">IF('PR-tampon'!$E90="","",IF('PR-tampon'!$E90=0,"",IF(INDIRECT(NOM_FR&amp;ADDRESS('PR-tampon'!$E90,COLUMN(REFERENCEMENT_ISOLANT[[#Headers],[DATE REFERENCEMENT]])))=0,"",INDIRECT(NOM_FR&amp;ADDRESS('PR-tampon'!$E90,COLUMN(REFERENCEMENT_ISOLANT[[#Headers],[DATE REFERENCEMENT]]))))))</f>
        <v/>
      </c>
      <c r="C127" s="79" t="str">
        <f ca="1">IF('PR-tampon'!$E90="","",IF('PR-tampon'!$E90=0,"",IF(INDIRECT(NOM_FR&amp;ADDRESS('PR-tampon'!$E90,COLUMN(REFERENCEMENT_ISOLANT[[#Headers],[TYPE DE PROCEDE]])))=0,"",INDIRECT(NOM_FR&amp;ADDRESS('PR-tampon'!$E90,COLUMN(REFERENCEMENT_ISOLANT[[#Headers],[TYPE DE PROCEDE]]))))))</f>
        <v/>
      </c>
      <c r="D127" s="79" t="str">
        <f ca="1">IF('PR-tampon'!$E90="","",IF('PR-tampon'!$E90=0,"",IF(INDIRECT(NOM_FR&amp;ADDRESS('PR-tampon'!$E90,COLUMN(REFERENCEMENT_ISOLANT[[#Headers],[MATIERE]])))=0,"",INDIRECT(NOM_FR&amp;ADDRESS('PR-tampon'!$E90,COLUMN(REFERENCEMENT_ISOLANT[[#Headers],[MATIERE]]))))))</f>
        <v/>
      </c>
      <c r="E127" s="3" t="str">
        <f ca="1">IF('PR-tampon'!$E90="","",IF('PR-tampon'!$E90=0,"",IF(INDIRECT(NOM_FR&amp;ADDRESS('PR-tampon'!$E90,COLUMN(REFERENCEMENT_ISOLANT[[#Headers],[NOM COMMERCIAL DU PROCEDE]])))=0,"",INDIRECT(NOM_FR&amp;ADDRESS('PR-tampon'!$E90,COLUMN(REFERENCEMENT_ISOLANT[[#Headers],[NOM COMMERCIAL DU PROCEDE]]))))))</f>
        <v/>
      </c>
      <c r="F127" s="3" t="str">
        <f ca="1">IF('PR-tampon'!$E90="","",IF('PR-tampon'!$E90=0,"",IF(INDIRECT(NOM_FR&amp;ADDRESS('PR-tampon'!$E90,COLUMN(REFERENCEMENT_ISOLANT[[#Headers],[FABRICANT / TITULAIRE / DISTRIBUTEUR]])))=0,"",INDIRECT(NOM_FR&amp;ADDRESS('PR-tampon'!$E90,COLUMN(REFERENCEMENT_ISOLANT[[#Headers],[FABRICANT / TITULAIRE / DISTRIBUTEUR]]))))))</f>
        <v/>
      </c>
      <c r="G127" s="3" t="str">
        <f ca="1">IF('PR-tampon'!$E90="","",IF('PR-tampon'!$E90=0,"",IF(INDIRECT(NOM_FR&amp;ADDRESS('PR-tampon'!$E90,COLUMN(REFERENCEMENT_ISOLANT[[#Headers],[TYPE DE DOCUMENT DE REFERENCE]])))=0,"",INDIRECT(NOM_FR&amp;ADDRESS('PR-tampon'!$E90,COLUMN(REFERENCEMENT_ISOLANT[[#Headers],[TYPE DE DOCUMENT DE REFERENCE]]))))))</f>
        <v/>
      </c>
      <c r="H127" s="3" t="str">
        <f ca="1">IF('PR-tampon'!$E90="","",IF('PR-tampon'!$E90=0,"",IF(INDIRECT(NOM_FR&amp;ADDRESS('PR-tampon'!$E90,COLUMN(REFERENCEMENT_ISOLANT[[#Headers],[REF]])))=0,"",INDIRECT(NOM_FR&amp;ADDRESS('PR-tampon'!$E90,COLUMN(REFERENCEMENT_ISOLANT[[#Headers],[REF]]))))))</f>
        <v/>
      </c>
      <c r="I127" s="73" t="str">
        <f ca="1">IF('PR-tampon'!$E90="","",IF('PR-tampon'!$E90=0,"",IF(INDIRECT(NOM_FR&amp;ADDRESS('PR-tampon'!$E90,COLUMN(REFERENCEMENT_ISOLANT[[#Headers],[AVIS LIMITE AU / VALIDITE]])))=0,"",INDIRECT(NOM_FR&amp;ADDRESS('PR-tampon'!$E90,COLUMN(REFERENCEMENT_ISOLANT[[#Headers],[AVIS LIMITE AU / VALIDITE]]))))))</f>
        <v/>
      </c>
      <c r="J127" s="3" t="str">
        <f ca="1">IF('PR-tampon'!$E90="","",IF('PR-tampon'!$E90=0,"",IF(INDIRECT(NOM_FR&amp;ADDRESS('PR-tampon'!$E90,COLUMN(REFERENCEMENT_ISOLANT[[#Headers],[TC/TNC
dans le domaine d''emploi visé]])))=0,"",INDIRECT(NOM_FR&amp;ADDRESS('PR-tampon'!$E90,COLUMN(REFERENCEMENT_ISOLANT[[#Headers],[TC/TNC
dans le domaine d''emploi visé]]))))))</f>
        <v/>
      </c>
      <c r="K127" s="102" t="str">
        <f ca="1">IF('PR-tampon'!$E90="","",IF('PR-tampon'!$E90=0,"",IF(INDIRECT(NOM_FR&amp;ADDRESS('PR-tampon'!$E90,COLUMN(REFERENCEMENT_ISOLANT[[#Headers],[SYNTHESE DES APPLICATIONS VISEES]])))=0,"",INDIRECT(NOM_FR&amp;ADDRESS('PR-tampon'!$E90,COLUMN(REFERENCEMENT_ISOLANT[[#Headers],[SYNTHESE DES APPLICATIONS VISEES]]))))))</f>
        <v/>
      </c>
      <c r="L127" s="75" t="str">
        <f ca="1">IF('PR-tampon'!$E90="","",IF('PR-tampon'!$E90=0,"",IF(INDIRECT(NOM_FR&amp;ADDRESS('PR-tampon'!$E90,COLUMN(REFERENCEMENT_ISOLANT[[#Headers],[CONCATENATION DES OBSERVATIONS]])))=0,"",INDIRECT(NOM_FR&amp;ADDRESS('PR-tampon'!$E90,COLUMN(REFERENCEMENT_ISOLANT[[#Headers],[CONCATENATION DES OBSERVATIONS]]))))))</f>
        <v/>
      </c>
      <c r="M127" s="3" t="str">
        <f ca="1">IF('PR-tampon'!$E90="","",IF('PR-tampon'!$E90=0,"",IF(INDIRECT(NOM_FR&amp;ADDRESS('PR-tampon'!$E90,COLUMN(REFERENCEMENT_ISOLANT[[#Headers],[Hygrométrie des locaux]])))=0,"",INDIRECT(NOM_FR&amp;ADDRESS('PR-tampon'!$E90,COLUMN(REFERENCEMENT_ISOLANT[[#Headers],[Hygrométrie des locaux]]))))))</f>
        <v/>
      </c>
      <c r="N127" s="3" t="str">
        <f ca="1">IF('PR-tampon'!$E90="","",IF('PR-tampon'!$E90=0,"",IF(INDIRECT(NOM_FR&amp;ADDRESS('PR-tampon'!$E90,COLUMN(REFERENCEMENT_ISOLANT[[#Headers],[classement locaux au sens 20.1 P3]])))=0,"",INDIRECT(NOM_FR&amp;ADDRESS('PR-tampon'!$E90,COLUMN(REFERENCEMENT_ISOLANT[[#Headers],[classement locaux au sens 20.1 P3]]))))))</f>
        <v/>
      </c>
      <c r="O127" s="3" t="str">
        <f ca="1">IF('PR-tampon'!$E90="","",IF('PR-tampon'!$E90=0,"",IF(INDIRECT(NOM_FR&amp;ADDRESS('PR-tampon'!$E90,COLUMN(REFERENCEMENT_ISOLANT[[#Headers],[Climat max]])))=0,"",INDIRECT(NOM_FR&amp;ADDRESS('PR-tampon'!$E90,COLUMN(REFERENCEMENT_ISOLANT[[#Headers],[Climat max]]))))))</f>
        <v/>
      </c>
      <c r="P127" s="3" t="str">
        <f ca="1">IF('PR-tampon'!$E90="","",IF('PR-tampon'!$E90=0,"",IF(INDIRECT(NOM_FR&amp;ADDRESS('PR-tampon'!$E90,COLUMN(REFERENCEMENT_ISOLANT[[#Headers],[Locaux climatisés ou raffraichis]])))=0,"",INDIRECT(NOM_FR&amp;ADDRESS('PR-tampon'!$E90,COLUMN(REFERENCEMENT_ISOLANT[[#Headers],[Locaux climatisés ou raffraichis]]))))))</f>
        <v/>
      </c>
    </row>
    <row r="128" spans="1:16" ht="130.15" customHeight="1" x14ac:dyDescent="0.25">
      <c r="A128" s="3" t="s">
        <v>165</v>
      </c>
      <c r="B128" s="79" t="str">
        <f ca="1">IF('PR-tampon'!$E91="","",IF('PR-tampon'!$E91=0,"",IF(INDIRECT(NOM_FR&amp;ADDRESS('PR-tampon'!$E91,COLUMN(REFERENCEMENT_ISOLANT[[#Headers],[DATE REFERENCEMENT]])))=0,"",INDIRECT(NOM_FR&amp;ADDRESS('PR-tampon'!$E91,COLUMN(REFERENCEMENT_ISOLANT[[#Headers],[DATE REFERENCEMENT]]))))))</f>
        <v/>
      </c>
      <c r="C128" s="79" t="str">
        <f ca="1">IF('PR-tampon'!$E91="","",IF('PR-tampon'!$E91=0,"",IF(INDIRECT(NOM_FR&amp;ADDRESS('PR-tampon'!$E91,COLUMN(REFERENCEMENT_ISOLANT[[#Headers],[TYPE DE PROCEDE]])))=0,"",INDIRECT(NOM_FR&amp;ADDRESS('PR-tampon'!$E91,COLUMN(REFERENCEMENT_ISOLANT[[#Headers],[TYPE DE PROCEDE]]))))))</f>
        <v/>
      </c>
      <c r="D128" s="79" t="str">
        <f ca="1">IF('PR-tampon'!$E91="","",IF('PR-tampon'!$E91=0,"",IF(INDIRECT(NOM_FR&amp;ADDRESS('PR-tampon'!$E91,COLUMN(REFERENCEMENT_ISOLANT[[#Headers],[MATIERE]])))=0,"",INDIRECT(NOM_FR&amp;ADDRESS('PR-tampon'!$E91,COLUMN(REFERENCEMENT_ISOLANT[[#Headers],[MATIERE]]))))))</f>
        <v/>
      </c>
      <c r="E128" s="3" t="str">
        <f ca="1">IF('PR-tampon'!$E91="","",IF('PR-tampon'!$E91=0,"",IF(INDIRECT(NOM_FR&amp;ADDRESS('PR-tampon'!$E91,COLUMN(REFERENCEMENT_ISOLANT[[#Headers],[NOM COMMERCIAL DU PROCEDE]])))=0,"",INDIRECT(NOM_FR&amp;ADDRESS('PR-tampon'!$E91,COLUMN(REFERENCEMENT_ISOLANT[[#Headers],[NOM COMMERCIAL DU PROCEDE]]))))))</f>
        <v/>
      </c>
      <c r="F128" s="3" t="str">
        <f ca="1">IF('PR-tampon'!$E91="","",IF('PR-tampon'!$E91=0,"",IF(INDIRECT(NOM_FR&amp;ADDRESS('PR-tampon'!$E91,COLUMN(REFERENCEMENT_ISOLANT[[#Headers],[FABRICANT / TITULAIRE / DISTRIBUTEUR]])))=0,"",INDIRECT(NOM_FR&amp;ADDRESS('PR-tampon'!$E91,COLUMN(REFERENCEMENT_ISOLANT[[#Headers],[FABRICANT / TITULAIRE / DISTRIBUTEUR]]))))))</f>
        <v/>
      </c>
      <c r="G128" s="3" t="str">
        <f ca="1">IF('PR-tampon'!$E91="","",IF('PR-tampon'!$E91=0,"",IF(INDIRECT(NOM_FR&amp;ADDRESS('PR-tampon'!$E91,COLUMN(REFERENCEMENT_ISOLANT[[#Headers],[TYPE DE DOCUMENT DE REFERENCE]])))=0,"",INDIRECT(NOM_FR&amp;ADDRESS('PR-tampon'!$E91,COLUMN(REFERENCEMENT_ISOLANT[[#Headers],[TYPE DE DOCUMENT DE REFERENCE]]))))))</f>
        <v/>
      </c>
      <c r="H128" s="3" t="str">
        <f ca="1">IF('PR-tampon'!$E91="","",IF('PR-tampon'!$E91=0,"",IF(INDIRECT(NOM_FR&amp;ADDRESS('PR-tampon'!$E91,COLUMN(REFERENCEMENT_ISOLANT[[#Headers],[REF]])))=0,"",INDIRECT(NOM_FR&amp;ADDRESS('PR-tampon'!$E91,COLUMN(REFERENCEMENT_ISOLANT[[#Headers],[REF]]))))))</f>
        <v/>
      </c>
      <c r="I128" s="73" t="str">
        <f ca="1">IF('PR-tampon'!$E91="","",IF('PR-tampon'!$E91=0,"",IF(INDIRECT(NOM_FR&amp;ADDRESS('PR-tampon'!$E91,COLUMN(REFERENCEMENT_ISOLANT[[#Headers],[AVIS LIMITE AU / VALIDITE]])))=0,"",INDIRECT(NOM_FR&amp;ADDRESS('PR-tampon'!$E91,COLUMN(REFERENCEMENT_ISOLANT[[#Headers],[AVIS LIMITE AU / VALIDITE]]))))))</f>
        <v/>
      </c>
      <c r="J128" s="3" t="str">
        <f ca="1">IF('PR-tampon'!$E91="","",IF('PR-tampon'!$E91=0,"",IF(INDIRECT(NOM_FR&amp;ADDRESS('PR-tampon'!$E91,COLUMN(REFERENCEMENT_ISOLANT[[#Headers],[TC/TNC
dans le domaine d''emploi visé]])))=0,"",INDIRECT(NOM_FR&amp;ADDRESS('PR-tampon'!$E91,COLUMN(REFERENCEMENT_ISOLANT[[#Headers],[TC/TNC
dans le domaine d''emploi visé]]))))))</f>
        <v/>
      </c>
      <c r="K128" s="102" t="str">
        <f ca="1">IF('PR-tampon'!$E91="","",IF('PR-tampon'!$E91=0,"",IF(INDIRECT(NOM_FR&amp;ADDRESS('PR-tampon'!$E91,COLUMN(REFERENCEMENT_ISOLANT[[#Headers],[SYNTHESE DES APPLICATIONS VISEES]])))=0,"",INDIRECT(NOM_FR&amp;ADDRESS('PR-tampon'!$E91,COLUMN(REFERENCEMENT_ISOLANT[[#Headers],[SYNTHESE DES APPLICATIONS VISEES]]))))))</f>
        <v/>
      </c>
      <c r="L128" s="75" t="str">
        <f ca="1">IF('PR-tampon'!$E91="","",IF('PR-tampon'!$E91=0,"",IF(INDIRECT(NOM_FR&amp;ADDRESS('PR-tampon'!$E91,COLUMN(REFERENCEMENT_ISOLANT[[#Headers],[CONCATENATION DES OBSERVATIONS]])))=0,"",INDIRECT(NOM_FR&amp;ADDRESS('PR-tampon'!$E91,COLUMN(REFERENCEMENT_ISOLANT[[#Headers],[CONCATENATION DES OBSERVATIONS]]))))))</f>
        <v/>
      </c>
      <c r="M128" s="3" t="str">
        <f ca="1">IF('PR-tampon'!$E91="","",IF('PR-tampon'!$E91=0,"",IF(INDIRECT(NOM_FR&amp;ADDRESS('PR-tampon'!$E91,COLUMN(REFERENCEMENT_ISOLANT[[#Headers],[Hygrométrie des locaux]])))=0,"",INDIRECT(NOM_FR&amp;ADDRESS('PR-tampon'!$E91,COLUMN(REFERENCEMENT_ISOLANT[[#Headers],[Hygrométrie des locaux]]))))))</f>
        <v/>
      </c>
      <c r="N128" s="3" t="str">
        <f ca="1">IF('PR-tampon'!$E91="","",IF('PR-tampon'!$E91=0,"",IF(INDIRECT(NOM_FR&amp;ADDRESS('PR-tampon'!$E91,COLUMN(REFERENCEMENT_ISOLANT[[#Headers],[classement locaux au sens 20.1 P3]])))=0,"",INDIRECT(NOM_FR&amp;ADDRESS('PR-tampon'!$E91,COLUMN(REFERENCEMENT_ISOLANT[[#Headers],[classement locaux au sens 20.1 P3]]))))))</f>
        <v/>
      </c>
      <c r="O128" s="3" t="str">
        <f ca="1">IF('PR-tampon'!$E91="","",IF('PR-tampon'!$E91=0,"",IF(INDIRECT(NOM_FR&amp;ADDRESS('PR-tampon'!$E91,COLUMN(REFERENCEMENT_ISOLANT[[#Headers],[Climat max]])))=0,"",INDIRECT(NOM_FR&amp;ADDRESS('PR-tampon'!$E91,COLUMN(REFERENCEMENT_ISOLANT[[#Headers],[Climat max]]))))))</f>
        <v/>
      </c>
      <c r="P128" s="3" t="str">
        <f ca="1">IF('PR-tampon'!$E91="","",IF('PR-tampon'!$E91=0,"",IF(INDIRECT(NOM_FR&amp;ADDRESS('PR-tampon'!$E91,COLUMN(REFERENCEMENT_ISOLANT[[#Headers],[Locaux climatisés ou raffraichis]])))=0,"",INDIRECT(NOM_FR&amp;ADDRESS('PR-tampon'!$E91,COLUMN(REFERENCEMENT_ISOLANT[[#Headers],[Locaux climatisés ou raffraichis]]))))))</f>
        <v/>
      </c>
    </row>
    <row r="129" spans="1:16" ht="130.15" customHeight="1" x14ac:dyDescent="0.25">
      <c r="A129" s="3" t="s">
        <v>165</v>
      </c>
      <c r="B129" s="79" t="str">
        <f ca="1">IF('PR-tampon'!$E92="","",IF('PR-tampon'!$E92=0,"",IF(INDIRECT(NOM_FR&amp;ADDRESS('PR-tampon'!$E92,COLUMN(REFERENCEMENT_ISOLANT[[#Headers],[DATE REFERENCEMENT]])))=0,"",INDIRECT(NOM_FR&amp;ADDRESS('PR-tampon'!$E92,COLUMN(REFERENCEMENT_ISOLANT[[#Headers],[DATE REFERENCEMENT]]))))))</f>
        <v/>
      </c>
      <c r="C129" s="79" t="str">
        <f ca="1">IF('PR-tampon'!$E92="","",IF('PR-tampon'!$E92=0,"",IF(INDIRECT(NOM_FR&amp;ADDRESS('PR-tampon'!$E92,COLUMN(REFERENCEMENT_ISOLANT[[#Headers],[TYPE DE PROCEDE]])))=0,"",INDIRECT(NOM_FR&amp;ADDRESS('PR-tampon'!$E92,COLUMN(REFERENCEMENT_ISOLANT[[#Headers],[TYPE DE PROCEDE]]))))))</f>
        <v/>
      </c>
      <c r="D129" s="79" t="str">
        <f ca="1">IF('PR-tampon'!$E92="","",IF('PR-tampon'!$E92=0,"",IF(INDIRECT(NOM_FR&amp;ADDRESS('PR-tampon'!$E92,COLUMN(REFERENCEMENT_ISOLANT[[#Headers],[MATIERE]])))=0,"",INDIRECT(NOM_FR&amp;ADDRESS('PR-tampon'!$E92,COLUMN(REFERENCEMENT_ISOLANT[[#Headers],[MATIERE]]))))))</f>
        <v/>
      </c>
      <c r="E129" s="3" t="str">
        <f ca="1">IF('PR-tampon'!$E92="","",IF('PR-tampon'!$E92=0,"",IF(INDIRECT(NOM_FR&amp;ADDRESS('PR-tampon'!$E92,COLUMN(REFERENCEMENT_ISOLANT[[#Headers],[NOM COMMERCIAL DU PROCEDE]])))=0,"",INDIRECT(NOM_FR&amp;ADDRESS('PR-tampon'!$E92,COLUMN(REFERENCEMENT_ISOLANT[[#Headers],[NOM COMMERCIAL DU PROCEDE]]))))))</f>
        <v/>
      </c>
      <c r="F129" s="3" t="str">
        <f ca="1">IF('PR-tampon'!$E92="","",IF('PR-tampon'!$E92=0,"",IF(INDIRECT(NOM_FR&amp;ADDRESS('PR-tampon'!$E92,COLUMN(REFERENCEMENT_ISOLANT[[#Headers],[FABRICANT / TITULAIRE / DISTRIBUTEUR]])))=0,"",INDIRECT(NOM_FR&amp;ADDRESS('PR-tampon'!$E92,COLUMN(REFERENCEMENT_ISOLANT[[#Headers],[FABRICANT / TITULAIRE / DISTRIBUTEUR]]))))))</f>
        <v/>
      </c>
      <c r="G129" s="3" t="str">
        <f ca="1">IF('PR-tampon'!$E92="","",IF('PR-tampon'!$E92=0,"",IF(INDIRECT(NOM_FR&amp;ADDRESS('PR-tampon'!$E92,COLUMN(REFERENCEMENT_ISOLANT[[#Headers],[TYPE DE DOCUMENT DE REFERENCE]])))=0,"",INDIRECT(NOM_FR&amp;ADDRESS('PR-tampon'!$E92,COLUMN(REFERENCEMENT_ISOLANT[[#Headers],[TYPE DE DOCUMENT DE REFERENCE]]))))))</f>
        <v/>
      </c>
      <c r="H129" s="3" t="str">
        <f ca="1">IF('PR-tampon'!$E92="","",IF('PR-tampon'!$E92=0,"",IF(INDIRECT(NOM_FR&amp;ADDRESS('PR-tampon'!$E92,COLUMN(REFERENCEMENT_ISOLANT[[#Headers],[REF]])))=0,"",INDIRECT(NOM_FR&amp;ADDRESS('PR-tampon'!$E92,COLUMN(REFERENCEMENT_ISOLANT[[#Headers],[REF]]))))))</f>
        <v/>
      </c>
      <c r="I129" s="73" t="str">
        <f ca="1">IF('PR-tampon'!$E92="","",IF('PR-tampon'!$E92=0,"",IF(INDIRECT(NOM_FR&amp;ADDRESS('PR-tampon'!$E92,COLUMN(REFERENCEMENT_ISOLANT[[#Headers],[AVIS LIMITE AU / VALIDITE]])))=0,"",INDIRECT(NOM_FR&amp;ADDRESS('PR-tampon'!$E92,COLUMN(REFERENCEMENT_ISOLANT[[#Headers],[AVIS LIMITE AU / VALIDITE]]))))))</f>
        <v/>
      </c>
      <c r="J129" s="3" t="str">
        <f ca="1">IF('PR-tampon'!$E92="","",IF('PR-tampon'!$E92=0,"",IF(INDIRECT(NOM_FR&amp;ADDRESS('PR-tampon'!$E92,COLUMN(REFERENCEMENT_ISOLANT[[#Headers],[TC/TNC
dans le domaine d''emploi visé]])))=0,"",INDIRECT(NOM_FR&amp;ADDRESS('PR-tampon'!$E92,COLUMN(REFERENCEMENT_ISOLANT[[#Headers],[TC/TNC
dans le domaine d''emploi visé]]))))))</f>
        <v/>
      </c>
      <c r="K129" s="102" t="str">
        <f ca="1">IF('PR-tampon'!$E92="","",IF('PR-tampon'!$E92=0,"",IF(INDIRECT(NOM_FR&amp;ADDRESS('PR-tampon'!$E92,COLUMN(REFERENCEMENT_ISOLANT[[#Headers],[SYNTHESE DES APPLICATIONS VISEES]])))=0,"",INDIRECT(NOM_FR&amp;ADDRESS('PR-tampon'!$E92,COLUMN(REFERENCEMENT_ISOLANT[[#Headers],[SYNTHESE DES APPLICATIONS VISEES]]))))))</f>
        <v/>
      </c>
      <c r="L129" s="75" t="str">
        <f ca="1">IF('PR-tampon'!$E92="","",IF('PR-tampon'!$E92=0,"",IF(INDIRECT(NOM_FR&amp;ADDRESS('PR-tampon'!$E92,COLUMN(REFERENCEMENT_ISOLANT[[#Headers],[CONCATENATION DES OBSERVATIONS]])))=0,"",INDIRECT(NOM_FR&amp;ADDRESS('PR-tampon'!$E92,COLUMN(REFERENCEMENT_ISOLANT[[#Headers],[CONCATENATION DES OBSERVATIONS]]))))))</f>
        <v/>
      </c>
      <c r="M129" s="3" t="str">
        <f ca="1">IF('PR-tampon'!$E92="","",IF('PR-tampon'!$E92=0,"",IF(INDIRECT(NOM_FR&amp;ADDRESS('PR-tampon'!$E92,COLUMN(REFERENCEMENT_ISOLANT[[#Headers],[Hygrométrie des locaux]])))=0,"",INDIRECT(NOM_FR&amp;ADDRESS('PR-tampon'!$E92,COLUMN(REFERENCEMENT_ISOLANT[[#Headers],[Hygrométrie des locaux]]))))))</f>
        <v/>
      </c>
      <c r="N129" s="3" t="str">
        <f ca="1">IF('PR-tampon'!$E92="","",IF('PR-tampon'!$E92=0,"",IF(INDIRECT(NOM_FR&amp;ADDRESS('PR-tampon'!$E92,COLUMN(REFERENCEMENT_ISOLANT[[#Headers],[classement locaux au sens 20.1 P3]])))=0,"",INDIRECT(NOM_FR&amp;ADDRESS('PR-tampon'!$E92,COLUMN(REFERENCEMENT_ISOLANT[[#Headers],[classement locaux au sens 20.1 P3]]))))))</f>
        <v/>
      </c>
      <c r="O129" s="3" t="str">
        <f ca="1">IF('PR-tampon'!$E92="","",IF('PR-tampon'!$E92=0,"",IF(INDIRECT(NOM_FR&amp;ADDRESS('PR-tampon'!$E92,COLUMN(REFERENCEMENT_ISOLANT[[#Headers],[Climat max]])))=0,"",INDIRECT(NOM_FR&amp;ADDRESS('PR-tampon'!$E92,COLUMN(REFERENCEMENT_ISOLANT[[#Headers],[Climat max]]))))))</f>
        <v/>
      </c>
      <c r="P129" s="3" t="str">
        <f ca="1">IF('PR-tampon'!$E92="","",IF('PR-tampon'!$E92=0,"",IF(INDIRECT(NOM_FR&amp;ADDRESS('PR-tampon'!$E92,COLUMN(REFERENCEMENT_ISOLANT[[#Headers],[Locaux climatisés ou raffraichis]])))=0,"",INDIRECT(NOM_FR&amp;ADDRESS('PR-tampon'!$E92,COLUMN(REFERENCEMENT_ISOLANT[[#Headers],[Locaux climatisés ou raffraichis]]))))))</f>
        <v/>
      </c>
    </row>
    <row r="130" spans="1:16" ht="130.15" customHeight="1" x14ac:dyDescent="0.25">
      <c r="A130" s="3" t="s">
        <v>165</v>
      </c>
      <c r="B130" s="79" t="str">
        <f ca="1">IF('PR-tampon'!$E93="","",IF('PR-tampon'!$E93=0,"",IF(INDIRECT(NOM_FR&amp;ADDRESS('PR-tampon'!$E93,COLUMN(REFERENCEMENT_ISOLANT[[#Headers],[DATE REFERENCEMENT]])))=0,"",INDIRECT(NOM_FR&amp;ADDRESS('PR-tampon'!$E93,COLUMN(REFERENCEMENT_ISOLANT[[#Headers],[DATE REFERENCEMENT]]))))))</f>
        <v/>
      </c>
      <c r="C130" s="79" t="str">
        <f ca="1">IF('PR-tampon'!$E93="","",IF('PR-tampon'!$E93=0,"",IF(INDIRECT(NOM_FR&amp;ADDRESS('PR-tampon'!$E93,COLUMN(REFERENCEMENT_ISOLANT[[#Headers],[TYPE DE PROCEDE]])))=0,"",INDIRECT(NOM_FR&amp;ADDRESS('PR-tampon'!$E93,COLUMN(REFERENCEMENT_ISOLANT[[#Headers],[TYPE DE PROCEDE]]))))))</f>
        <v/>
      </c>
      <c r="D130" s="79" t="str">
        <f ca="1">IF('PR-tampon'!$E93="","",IF('PR-tampon'!$E93=0,"",IF(INDIRECT(NOM_FR&amp;ADDRESS('PR-tampon'!$E93,COLUMN(REFERENCEMENT_ISOLANT[[#Headers],[MATIERE]])))=0,"",INDIRECT(NOM_FR&amp;ADDRESS('PR-tampon'!$E93,COLUMN(REFERENCEMENT_ISOLANT[[#Headers],[MATIERE]]))))))</f>
        <v/>
      </c>
      <c r="E130" s="3" t="str">
        <f ca="1">IF('PR-tampon'!$E93="","",IF('PR-tampon'!$E93=0,"",IF(INDIRECT(NOM_FR&amp;ADDRESS('PR-tampon'!$E93,COLUMN(REFERENCEMENT_ISOLANT[[#Headers],[NOM COMMERCIAL DU PROCEDE]])))=0,"",INDIRECT(NOM_FR&amp;ADDRESS('PR-tampon'!$E93,COLUMN(REFERENCEMENT_ISOLANT[[#Headers],[NOM COMMERCIAL DU PROCEDE]]))))))</f>
        <v/>
      </c>
      <c r="F130" s="3" t="str">
        <f ca="1">IF('PR-tampon'!$E93="","",IF('PR-tampon'!$E93=0,"",IF(INDIRECT(NOM_FR&amp;ADDRESS('PR-tampon'!$E93,COLUMN(REFERENCEMENT_ISOLANT[[#Headers],[FABRICANT / TITULAIRE / DISTRIBUTEUR]])))=0,"",INDIRECT(NOM_FR&amp;ADDRESS('PR-tampon'!$E93,COLUMN(REFERENCEMENT_ISOLANT[[#Headers],[FABRICANT / TITULAIRE / DISTRIBUTEUR]]))))))</f>
        <v/>
      </c>
      <c r="G130" s="3" t="str">
        <f ca="1">IF('PR-tampon'!$E93="","",IF('PR-tampon'!$E93=0,"",IF(INDIRECT(NOM_FR&amp;ADDRESS('PR-tampon'!$E93,COLUMN(REFERENCEMENT_ISOLANT[[#Headers],[TYPE DE DOCUMENT DE REFERENCE]])))=0,"",INDIRECT(NOM_FR&amp;ADDRESS('PR-tampon'!$E93,COLUMN(REFERENCEMENT_ISOLANT[[#Headers],[TYPE DE DOCUMENT DE REFERENCE]]))))))</f>
        <v/>
      </c>
      <c r="H130" s="3" t="str">
        <f ca="1">IF('PR-tampon'!$E93="","",IF('PR-tampon'!$E93=0,"",IF(INDIRECT(NOM_FR&amp;ADDRESS('PR-tampon'!$E93,COLUMN(REFERENCEMENT_ISOLANT[[#Headers],[REF]])))=0,"",INDIRECT(NOM_FR&amp;ADDRESS('PR-tampon'!$E93,COLUMN(REFERENCEMENT_ISOLANT[[#Headers],[REF]]))))))</f>
        <v/>
      </c>
      <c r="I130" s="73" t="str">
        <f ca="1">IF('PR-tampon'!$E93="","",IF('PR-tampon'!$E93=0,"",IF(INDIRECT(NOM_FR&amp;ADDRESS('PR-tampon'!$E93,COLUMN(REFERENCEMENT_ISOLANT[[#Headers],[AVIS LIMITE AU / VALIDITE]])))=0,"",INDIRECT(NOM_FR&amp;ADDRESS('PR-tampon'!$E93,COLUMN(REFERENCEMENT_ISOLANT[[#Headers],[AVIS LIMITE AU / VALIDITE]]))))))</f>
        <v/>
      </c>
      <c r="J130" s="3" t="str">
        <f ca="1">IF('PR-tampon'!$E93="","",IF('PR-tampon'!$E93=0,"",IF(INDIRECT(NOM_FR&amp;ADDRESS('PR-tampon'!$E93,COLUMN(REFERENCEMENT_ISOLANT[[#Headers],[TC/TNC
dans le domaine d''emploi visé]])))=0,"",INDIRECT(NOM_FR&amp;ADDRESS('PR-tampon'!$E93,COLUMN(REFERENCEMENT_ISOLANT[[#Headers],[TC/TNC
dans le domaine d''emploi visé]]))))))</f>
        <v/>
      </c>
      <c r="K130" s="102" t="str">
        <f ca="1">IF('PR-tampon'!$E93="","",IF('PR-tampon'!$E93=0,"",IF(INDIRECT(NOM_FR&amp;ADDRESS('PR-tampon'!$E93,COLUMN(REFERENCEMENT_ISOLANT[[#Headers],[SYNTHESE DES APPLICATIONS VISEES]])))=0,"",INDIRECT(NOM_FR&amp;ADDRESS('PR-tampon'!$E93,COLUMN(REFERENCEMENT_ISOLANT[[#Headers],[SYNTHESE DES APPLICATIONS VISEES]]))))))</f>
        <v/>
      </c>
      <c r="L130" s="75" t="str">
        <f ca="1">IF('PR-tampon'!$E93="","",IF('PR-tampon'!$E93=0,"",IF(INDIRECT(NOM_FR&amp;ADDRESS('PR-tampon'!$E93,COLUMN(REFERENCEMENT_ISOLANT[[#Headers],[CONCATENATION DES OBSERVATIONS]])))=0,"",INDIRECT(NOM_FR&amp;ADDRESS('PR-tampon'!$E93,COLUMN(REFERENCEMENT_ISOLANT[[#Headers],[CONCATENATION DES OBSERVATIONS]]))))))</f>
        <v/>
      </c>
      <c r="M130" s="3" t="str">
        <f ca="1">IF('PR-tampon'!$E93="","",IF('PR-tampon'!$E93=0,"",IF(INDIRECT(NOM_FR&amp;ADDRESS('PR-tampon'!$E93,COLUMN(REFERENCEMENT_ISOLANT[[#Headers],[Hygrométrie des locaux]])))=0,"",INDIRECT(NOM_FR&amp;ADDRESS('PR-tampon'!$E93,COLUMN(REFERENCEMENT_ISOLANT[[#Headers],[Hygrométrie des locaux]]))))))</f>
        <v/>
      </c>
      <c r="N130" s="3" t="str">
        <f ca="1">IF('PR-tampon'!$E93="","",IF('PR-tampon'!$E93=0,"",IF(INDIRECT(NOM_FR&amp;ADDRESS('PR-tampon'!$E93,COLUMN(REFERENCEMENT_ISOLANT[[#Headers],[classement locaux au sens 20.1 P3]])))=0,"",INDIRECT(NOM_FR&amp;ADDRESS('PR-tampon'!$E93,COLUMN(REFERENCEMENT_ISOLANT[[#Headers],[classement locaux au sens 20.1 P3]]))))))</f>
        <v/>
      </c>
      <c r="O130" s="3" t="str">
        <f ca="1">IF('PR-tampon'!$E93="","",IF('PR-tampon'!$E93=0,"",IF(INDIRECT(NOM_FR&amp;ADDRESS('PR-tampon'!$E93,COLUMN(REFERENCEMENT_ISOLANT[[#Headers],[Climat max]])))=0,"",INDIRECT(NOM_FR&amp;ADDRESS('PR-tampon'!$E93,COLUMN(REFERENCEMENT_ISOLANT[[#Headers],[Climat max]]))))))</f>
        <v/>
      </c>
      <c r="P130" s="3" t="str">
        <f ca="1">IF('PR-tampon'!$E93="","",IF('PR-tampon'!$E93=0,"",IF(INDIRECT(NOM_FR&amp;ADDRESS('PR-tampon'!$E93,COLUMN(REFERENCEMENT_ISOLANT[[#Headers],[Locaux climatisés ou raffraichis]])))=0,"",INDIRECT(NOM_FR&amp;ADDRESS('PR-tampon'!$E93,COLUMN(REFERENCEMENT_ISOLANT[[#Headers],[Locaux climatisés ou raffraichis]]))))))</f>
        <v/>
      </c>
    </row>
    <row r="131" spans="1:16" ht="130.15" customHeight="1" x14ac:dyDescent="0.25">
      <c r="A131" s="3" t="s">
        <v>165</v>
      </c>
      <c r="B131" s="79" t="str">
        <f ca="1">IF('PR-tampon'!$E94="","",IF('PR-tampon'!$E94=0,"",IF(INDIRECT(NOM_FR&amp;ADDRESS('PR-tampon'!$E94,COLUMN(REFERENCEMENT_ISOLANT[[#Headers],[DATE REFERENCEMENT]])))=0,"",INDIRECT(NOM_FR&amp;ADDRESS('PR-tampon'!$E94,COLUMN(REFERENCEMENT_ISOLANT[[#Headers],[DATE REFERENCEMENT]]))))))</f>
        <v/>
      </c>
      <c r="C131" s="79" t="str">
        <f ca="1">IF('PR-tampon'!$E94="","",IF('PR-tampon'!$E94=0,"",IF(INDIRECT(NOM_FR&amp;ADDRESS('PR-tampon'!$E94,COLUMN(REFERENCEMENT_ISOLANT[[#Headers],[TYPE DE PROCEDE]])))=0,"",INDIRECT(NOM_FR&amp;ADDRESS('PR-tampon'!$E94,COLUMN(REFERENCEMENT_ISOLANT[[#Headers],[TYPE DE PROCEDE]]))))))</f>
        <v/>
      </c>
      <c r="D131" s="79" t="str">
        <f ca="1">IF('PR-tampon'!$E94="","",IF('PR-tampon'!$E94=0,"",IF(INDIRECT(NOM_FR&amp;ADDRESS('PR-tampon'!$E94,COLUMN(REFERENCEMENT_ISOLANT[[#Headers],[MATIERE]])))=0,"",INDIRECT(NOM_FR&amp;ADDRESS('PR-tampon'!$E94,COLUMN(REFERENCEMENT_ISOLANT[[#Headers],[MATIERE]]))))))</f>
        <v/>
      </c>
      <c r="E131" s="3" t="str">
        <f ca="1">IF('PR-tampon'!$E94="","",IF('PR-tampon'!$E94=0,"",IF(INDIRECT(NOM_FR&amp;ADDRESS('PR-tampon'!$E94,COLUMN(REFERENCEMENT_ISOLANT[[#Headers],[NOM COMMERCIAL DU PROCEDE]])))=0,"",INDIRECT(NOM_FR&amp;ADDRESS('PR-tampon'!$E94,COLUMN(REFERENCEMENT_ISOLANT[[#Headers],[NOM COMMERCIAL DU PROCEDE]]))))))</f>
        <v/>
      </c>
      <c r="F131" s="3" t="str">
        <f ca="1">IF('PR-tampon'!$E94="","",IF('PR-tampon'!$E94=0,"",IF(INDIRECT(NOM_FR&amp;ADDRESS('PR-tampon'!$E94,COLUMN(REFERENCEMENT_ISOLANT[[#Headers],[FABRICANT / TITULAIRE / DISTRIBUTEUR]])))=0,"",INDIRECT(NOM_FR&amp;ADDRESS('PR-tampon'!$E94,COLUMN(REFERENCEMENT_ISOLANT[[#Headers],[FABRICANT / TITULAIRE / DISTRIBUTEUR]]))))))</f>
        <v/>
      </c>
      <c r="G131" s="3" t="str">
        <f ca="1">IF('PR-tampon'!$E94="","",IF('PR-tampon'!$E94=0,"",IF(INDIRECT(NOM_FR&amp;ADDRESS('PR-tampon'!$E94,COLUMN(REFERENCEMENT_ISOLANT[[#Headers],[TYPE DE DOCUMENT DE REFERENCE]])))=0,"",INDIRECT(NOM_FR&amp;ADDRESS('PR-tampon'!$E94,COLUMN(REFERENCEMENT_ISOLANT[[#Headers],[TYPE DE DOCUMENT DE REFERENCE]]))))))</f>
        <v/>
      </c>
      <c r="H131" s="3" t="str">
        <f ca="1">IF('PR-tampon'!$E94="","",IF('PR-tampon'!$E94=0,"",IF(INDIRECT(NOM_FR&amp;ADDRESS('PR-tampon'!$E94,COLUMN(REFERENCEMENT_ISOLANT[[#Headers],[REF]])))=0,"",INDIRECT(NOM_FR&amp;ADDRESS('PR-tampon'!$E94,COLUMN(REFERENCEMENT_ISOLANT[[#Headers],[REF]]))))))</f>
        <v/>
      </c>
      <c r="I131" s="73" t="str">
        <f ca="1">IF('PR-tampon'!$E94="","",IF('PR-tampon'!$E94=0,"",IF(INDIRECT(NOM_FR&amp;ADDRESS('PR-tampon'!$E94,COLUMN(REFERENCEMENT_ISOLANT[[#Headers],[AVIS LIMITE AU / VALIDITE]])))=0,"",INDIRECT(NOM_FR&amp;ADDRESS('PR-tampon'!$E94,COLUMN(REFERENCEMENT_ISOLANT[[#Headers],[AVIS LIMITE AU / VALIDITE]]))))))</f>
        <v/>
      </c>
      <c r="J131" s="3" t="str">
        <f ca="1">IF('PR-tampon'!$E94="","",IF('PR-tampon'!$E94=0,"",IF(INDIRECT(NOM_FR&amp;ADDRESS('PR-tampon'!$E94,COLUMN(REFERENCEMENT_ISOLANT[[#Headers],[TC/TNC
dans le domaine d''emploi visé]])))=0,"",INDIRECT(NOM_FR&amp;ADDRESS('PR-tampon'!$E94,COLUMN(REFERENCEMENT_ISOLANT[[#Headers],[TC/TNC
dans le domaine d''emploi visé]]))))))</f>
        <v/>
      </c>
      <c r="K131" s="102" t="str">
        <f ca="1">IF('PR-tampon'!$E94="","",IF('PR-tampon'!$E94=0,"",IF(INDIRECT(NOM_FR&amp;ADDRESS('PR-tampon'!$E94,COLUMN(REFERENCEMENT_ISOLANT[[#Headers],[SYNTHESE DES APPLICATIONS VISEES]])))=0,"",INDIRECT(NOM_FR&amp;ADDRESS('PR-tampon'!$E94,COLUMN(REFERENCEMENT_ISOLANT[[#Headers],[SYNTHESE DES APPLICATIONS VISEES]]))))))</f>
        <v/>
      </c>
      <c r="L131" s="75" t="str">
        <f ca="1">IF('PR-tampon'!$E94="","",IF('PR-tampon'!$E94=0,"",IF(INDIRECT(NOM_FR&amp;ADDRESS('PR-tampon'!$E94,COLUMN(REFERENCEMENT_ISOLANT[[#Headers],[CONCATENATION DES OBSERVATIONS]])))=0,"",INDIRECT(NOM_FR&amp;ADDRESS('PR-tampon'!$E94,COLUMN(REFERENCEMENT_ISOLANT[[#Headers],[CONCATENATION DES OBSERVATIONS]]))))))</f>
        <v/>
      </c>
      <c r="M131" s="3" t="str">
        <f ca="1">IF('PR-tampon'!$E94="","",IF('PR-tampon'!$E94=0,"",IF(INDIRECT(NOM_FR&amp;ADDRESS('PR-tampon'!$E94,COLUMN(REFERENCEMENT_ISOLANT[[#Headers],[Hygrométrie des locaux]])))=0,"",INDIRECT(NOM_FR&amp;ADDRESS('PR-tampon'!$E94,COLUMN(REFERENCEMENT_ISOLANT[[#Headers],[Hygrométrie des locaux]]))))))</f>
        <v/>
      </c>
      <c r="N131" s="3" t="str">
        <f ca="1">IF('PR-tampon'!$E94="","",IF('PR-tampon'!$E94=0,"",IF(INDIRECT(NOM_FR&amp;ADDRESS('PR-tampon'!$E94,COLUMN(REFERENCEMENT_ISOLANT[[#Headers],[classement locaux au sens 20.1 P3]])))=0,"",INDIRECT(NOM_FR&amp;ADDRESS('PR-tampon'!$E94,COLUMN(REFERENCEMENT_ISOLANT[[#Headers],[classement locaux au sens 20.1 P3]]))))))</f>
        <v/>
      </c>
      <c r="O131" s="3" t="str">
        <f ca="1">IF('PR-tampon'!$E94="","",IF('PR-tampon'!$E94=0,"",IF(INDIRECT(NOM_FR&amp;ADDRESS('PR-tampon'!$E94,COLUMN(REFERENCEMENT_ISOLANT[[#Headers],[Climat max]])))=0,"",INDIRECT(NOM_FR&amp;ADDRESS('PR-tampon'!$E94,COLUMN(REFERENCEMENT_ISOLANT[[#Headers],[Climat max]]))))))</f>
        <v/>
      </c>
      <c r="P131" s="3" t="str">
        <f ca="1">IF('PR-tampon'!$E94="","",IF('PR-tampon'!$E94=0,"",IF(INDIRECT(NOM_FR&amp;ADDRESS('PR-tampon'!$E94,COLUMN(REFERENCEMENT_ISOLANT[[#Headers],[Locaux climatisés ou raffraichis]])))=0,"",INDIRECT(NOM_FR&amp;ADDRESS('PR-tampon'!$E94,COLUMN(REFERENCEMENT_ISOLANT[[#Headers],[Locaux climatisés ou raffraichis]]))))))</f>
        <v/>
      </c>
    </row>
    <row r="132" spans="1:16" ht="130.15" customHeight="1" x14ac:dyDescent="0.25">
      <c r="A132" s="3" t="s">
        <v>165</v>
      </c>
      <c r="B132" s="79" t="str">
        <f ca="1">IF('PR-tampon'!$E95="","",IF('PR-tampon'!$E95=0,"",IF(INDIRECT(NOM_FR&amp;ADDRESS('PR-tampon'!$E95,COLUMN(REFERENCEMENT_ISOLANT[[#Headers],[DATE REFERENCEMENT]])))=0,"",INDIRECT(NOM_FR&amp;ADDRESS('PR-tampon'!$E95,COLUMN(REFERENCEMENT_ISOLANT[[#Headers],[DATE REFERENCEMENT]]))))))</f>
        <v/>
      </c>
      <c r="C132" s="79" t="str">
        <f ca="1">IF('PR-tampon'!$E95="","",IF('PR-tampon'!$E95=0,"",IF(INDIRECT(NOM_FR&amp;ADDRESS('PR-tampon'!$E95,COLUMN(REFERENCEMENT_ISOLANT[[#Headers],[TYPE DE PROCEDE]])))=0,"",INDIRECT(NOM_FR&amp;ADDRESS('PR-tampon'!$E95,COLUMN(REFERENCEMENT_ISOLANT[[#Headers],[TYPE DE PROCEDE]]))))))</f>
        <v/>
      </c>
      <c r="D132" s="79" t="str">
        <f ca="1">IF('PR-tampon'!$E95="","",IF('PR-tampon'!$E95=0,"",IF(INDIRECT(NOM_FR&amp;ADDRESS('PR-tampon'!$E95,COLUMN(REFERENCEMENT_ISOLANT[[#Headers],[MATIERE]])))=0,"",INDIRECT(NOM_FR&amp;ADDRESS('PR-tampon'!$E95,COLUMN(REFERENCEMENT_ISOLANT[[#Headers],[MATIERE]]))))))</f>
        <v/>
      </c>
      <c r="E132" s="3" t="str">
        <f ca="1">IF('PR-tampon'!$E95="","",IF('PR-tampon'!$E95=0,"",IF(INDIRECT(NOM_FR&amp;ADDRESS('PR-tampon'!$E95,COLUMN(REFERENCEMENT_ISOLANT[[#Headers],[NOM COMMERCIAL DU PROCEDE]])))=0,"",INDIRECT(NOM_FR&amp;ADDRESS('PR-tampon'!$E95,COLUMN(REFERENCEMENT_ISOLANT[[#Headers],[NOM COMMERCIAL DU PROCEDE]]))))))</f>
        <v/>
      </c>
      <c r="F132" s="3" t="str">
        <f ca="1">IF('PR-tampon'!$E95="","",IF('PR-tampon'!$E95=0,"",IF(INDIRECT(NOM_FR&amp;ADDRESS('PR-tampon'!$E95,COLUMN(REFERENCEMENT_ISOLANT[[#Headers],[FABRICANT / TITULAIRE / DISTRIBUTEUR]])))=0,"",INDIRECT(NOM_FR&amp;ADDRESS('PR-tampon'!$E95,COLUMN(REFERENCEMENT_ISOLANT[[#Headers],[FABRICANT / TITULAIRE / DISTRIBUTEUR]]))))))</f>
        <v/>
      </c>
      <c r="G132" s="3" t="str">
        <f ca="1">IF('PR-tampon'!$E95="","",IF('PR-tampon'!$E95=0,"",IF(INDIRECT(NOM_FR&amp;ADDRESS('PR-tampon'!$E95,COLUMN(REFERENCEMENT_ISOLANT[[#Headers],[TYPE DE DOCUMENT DE REFERENCE]])))=0,"",INDIRECT(NOM_FR&amp;ADDRESS('PR-tampon'!$E95,COLUMN(REFERENCEMENT_ISOLANT[[#Headers],[TYPE DE DOCUMENT DE REFERENCE]]))))))</f>
        <v/>
      </c>
      <c r="H132" s="3" t="str">
        <f ca="1">IF('PR-tampon'!$E95="","",IF('PR-tampon'!$E95=0,"",IF(INDIRECT(NOM_FR&amp;ADDRESS('PR-tampon'!$E95,COLUMN(REFERENCEMENT_ISOLANT[[#Headers],[REF]])))=0,"",INDIRECT(NOM_FR&amp;ADDRESS('PR-tampon'!$E95,COLUMN(REFERENCEMENT_ISOLANT[[#Headers],[REF]]))))))</f>
        <v/>
      </c>
      <c r="I132" s="73" t="str">
        <f ca="1">IF('PR-tampon'!$E95="","",IF('PR-tampon'!$E95=0,"",IF(INDIRECT(NOM_FR&amp;ADDRESS('PR-tampon'!$E95,COLUMN(REFERENCEMENT_ISOLANT[[#Headers],[AVIS LIMITE AU / VALIDITE]])))=0,"",INDIRECT(NOM_FR&amp;ADDRESS('PR-tampon'!$E95,COLUMN(REFERENCEMENT_ISOLANT[[#Headers],[AVIS LIMITE AU / VALIDITE]]))))))</f>
        <v/>
      </c>
      <c r="J132" s="3" t="str">
        <f ca="1">IF('PR-tampon'!$E95="","",IF('PR-tampon'!$E95=0,"",IF(INDIRECT(NOM_FR&amp;ADDRESS('PR-tampon'!$E95,COLUMN(REFERENCEMENT_ISOLANT[[#Headers],[TC/TNC
dans le domaine d''emploi visé]])))=0,"",INDIRECT(NOM_FR&amp;ADDRESS('PR-tampon'!$E95,COLUMN(REFERENCEMENT_ISOLANT[[#Headers],[TC/TNC
dans le domaine d''emploi visé]]))))))</f>
        <v/>
      </c>
      <c r="K132" s="102" t="str">
        <f ca="1">IF('PR-tampon'!$E95="","",IF('PR-tampon'!$E95=0,"",IF(INDIRECT(NOM_FR&amp;ADDRESS('PR-tampon'!$E95,COLUMN(REFERENCEMENT_ISOLANT[[#Headers],[SYNTHESE DES APPLICATIONS VISEES]])))=0,"",INDIRECT(NOM_FR&amp;ADDRESS('PR-tampon'!$E95,COLUMN(REFERENCEMENT_ISOLANT[[#Headers],[SYNTHESE DES APPLICATIONS VISEES]]))))))</f>
        <v/>
      </c>
      <c r="L132" s="75" t="str">
        <f ca="1">IF('PR-tampon'!$E95="","",IF('PR-tampon'!$E95=0,"",IF(INDIRECT(NOM_FR&amp;ADDRESS('PR-tampon'!$E95,COLUMN(REFERENCEMENT_ISOLANT[[#Headers],[CONCATENATION DES OBSERVATIONS]])))=0,"",INDIRECT(NOM_FR&amp;ADDRESS('PR-tampon'!$E95,COLUMN(REFERENCEMENT_ISOLANT[[#Headers],[CONCATENATION DES OBSERVATIONS]]))))))</f>
        <v/>
      </c>
      <c r="M132" s="3" t="str">
        <f ca="1">IF('PR-tampon'!$E95="","",IF('PR-tampon'!$E95=0,"",IF(INDIRECT(NOM_FR&amp;ADDRESS('PR-tampon'!$E95,COLUMN(REFERENCEMENT_ISOLANT[[#Headers],[Hygrométrie des locaux]])))=0,"",INDIRECT(NOM_FR&amp;ADDRESS('PR-tampon'!$E95,COLUMN(REFERENCEMENT_ISOLANT[[#Headers],[Hygrométrie des locaux]]))))))</f>
        <v/>
      </c>
      <c r="N132" s="3" t="str">
        <f ca="1">IF('PR-tampon'!$E95="","",IF('PR-tampon'!$E95=0,"",IF(INDIRECT(NOM_FR&amp;ADDRESS('PR-tampon'!$E95,COLUMN(REFERENCEMENT_ISOLANT[[#Headers],[classement locaux au sens 20.1 P3]])))=0,"",INDIRECT(NOM_FR&amp;ADDRESS('PR-tampon'!$E95,COLUMN(REFERENCEMENT_ISOLANT[[#Headers],[classement locaux au sens 20.1 P3]]))))))</f>
        <v/>
      </c>
      <c r="O132" s="3" t="str">
        <f ca="1">IF('PR-tampon'!$E95="","",IF('PR-tampon'!$E95=0,"",IF(INDIRECT(NOM_FR&amp;ADDRESS('PR-tampon'!$E95,COLUMN(REFERENCEMENT_ISOLANT[[#Headers],[Climat max]])))=0,"",INDIRECT(NOM_FR&amp;ADDRESS('PR-tampon'!$E95,COLUMN(REFERENCEMENT_ISOLANT[[#Headers],[Climat max]]))))))</f>
        <v/>
      </c>
      <c r="P132" s="3" t="str">
        <f ca="1">IF('PR-tampon'!$E95="","",IF('PR-tampon'!$E95=0,"",IF(INDIRECT(NOM_FR&amp;ADDRESS('PR-tampon'!$E95,COLUMN(REFERENCEMENT_ISOLANT[[#Headers],[Locaux climatisés ou raffraichis]])))=0,"",INDIRECT(NOM_FR&amp;ADDRESS('PR-tampon'!$E95,COLUMN(REFERENCEMENT_ISOLANT[[#Headers],[Locaux climatisés ou raffraichis]]))))))</f>
        <v/>
      </c>
    </row>
    <row r="133" spans="1:16" ht="130.15" customHeight="1" x14ac:dyDescent="0.25">
      <c r="A133" s="3" t="s">
        <v>165</v>
      </c>
      <c r="B133" s="79" t="str">
        <f ca="1">IF('PR-tampon'!$E96="","",IF('PR-tampon'!$E96=0,"",IF(INDIRECT(NOM_FR&amp;ADDRESS('PR-tampon'!$E96,COLUMN(REFERENCEMENT_ISOLANT[[#Headers],[DATE REFERENCEMENT]])))=0,"",INDIRECT(NOM_FR&amp;ADDRESS('PR-tampon'!$E96,COLUMN(REFERENCEMENT_ISOLANT[[#Headers],[DATE REFERENCEMENT]]))))))</f>
        <v/>
      </c>
      <c r="C133" s="79" t="str">
        <f ca="1">IF('PR-tampon'!$E96="","",IF('PR-tampon'!$E96=0,"",IF(INDIRECT(NOM_FR&amp;ADDRESS('PR-tampon'!$E96,COLUMN(REFERENCEMENT_ISOLANT[[#Headers],[TYPE DE PROCEDE]])))=0,"",INDIRECT(NOM_FR&amp;ADDRESS('PR-tampon'!$E96,COLUMN(REFERENCEMENT_ISOLANT[[#Headers],[TYPE DE PROCEDE]]))))))</f>
        <v/>
      </c>
      <c r="D133" s="79" t="str">
        <f ca="1">IF('PR-tampon'!$E96="","",IF('PR-tampon'!$E96=0,"",IF(INDIRECT(NOM_FR&amp;ADDRESS('PR-tampon'!$E96,COLUMN(REFERENCEMENT_ISOLANT[[#Headers],[MATIERE]])))=0,"",INDIRECT(NOM_FR&amp;ADDRESS('PR-tampon'!$E96,COLUMN(REFERENCEMENT_ISOLANT[[#Headers],[MATIERE]]))))))</f>
        <v/>
      </c>
      <c r="E133" s="3" t="str">
        <f ca="1">IF('PR-tampon'!$E96="","",IF('PR-tampon'!$E96=0,"",IF(INDIRECT(NOM_FR&amp;ADDRESS('PR-tampon'!$E96,COLUMN(REFERENCEMENT_ISOLANT[[#Headers],[NOM COMMERCIAL DU PROCEDE]])))=0,"",INDIRECT(NOM_FR&amp;ADDRESS('PR-tampon'!$E96,COLUMN(REFERENCEMENT_ISOLANT[[#Headers],[NOM COMMERCIAL DU PROCEDE]]))))))</f>
        <v/>
      </c>
      <c r="F133" s="3" t="str">
        <f ca="1">IF('PR-tampon'!$E96="","",IF('PR-tampon'!$E96=0,"",IF(INDIRECT(NOM_FR&amp;ADDRESS('PR-tampon'!$E96,COLUMN(REFERENCEMENT_ISOLANT[[#Headers],[FABRICANT / TITULAIRE / DISTRIBUTEUR]])))=0,"",INDIRECT(NOM_FR&amp;ADDRESS('PR-tampon'!$E96,COLUMN(REFERENCEMENT_ISOLANT[[#Headers],[FABRICANT / TITULAIRE / DISTRIBUTEUR]]))))))</f>
        <v/>
      </c>
      <c r="G133" s="3" t="str">
        <f ca="1">IF('PR-tampon'!$E96="","",IF('PR-tampon'!$E96=0,"",IF(INDIRECT(NOM_FR&amp;ADDRESS('PR-tampon'!$E96,COLUMN(REFERENCEMENT_ISOLANT[[#Headers],[TYPE DE DOCUMENT DE REFERENCE]])))=0,"",INDIRECT(NOM_FR&amp;ADDRESS('PR-tampon'!$E96,COLUMN(REFERENCEMENT_ISOLANT[[#Headers],[TYPE DE DOCUMENT DE REFERENCE]]))))))</f>
        <v/>
      </c>
      <c r="H133" s="3" t="str">
        <f ca="1">IF('PR-tampon'!$E96="","",IF('PR-tampon'!$E96=0,"",IF(INDIRECT(NOM_FR&amp;ADDRESS('PR-tampon'!$E96,COLUMN(REFERENCEMENT_ISOLANT[[#Headers],[REF]])))=0,"",INDIRECT(NOM_FR&amp;ADDRESS('PR-tampon'!$E96,COLUMN(REFERENCEMENT_ISOLANT[[#Headers],[REF]]))))))</f>
        <v/>
      </c>
      <c r="I133" s="73" t="str">
        <f ca="1">IF('PR-tampon'!$E96="","",IF('PR-tampon'!$E96=0,"",IF(INDIRECT(NOM_FR&amp;ADDRESS('PR-tampon'!$E96,COLUMN(REFERENCEMENT_ISOLANT[[#Headers],[AVIS LIMITE AU / VALIDITE]])))=0,"",INDIRECT(NOM_FR&amp;ADDRESS('PR-tampon'!$E96,COLUMN(REFERENCEMENT_ISOLANT[[#Headers],[AVIS LIMITE AU / VALIDITE]]))))))</f>
        <v/>
      </c>
      <c r="J133" s="3" t="str">
        <f ca="1">IF('PR-tampon'!$E96="","",IF('PR-tampon'!$E96=0,"",IF(INDIRECT(NOM_FR&amp;ADDRESS('PR-tampon'!$E96,COLUMN(REFERENCEMENT_ISOLANT[[#Headers],[TC/TNC
dans le domaine d''emploi visé]])))=0,"",INDIRECT(NOM_FR&amp;ADDRESS('PR-tampon'!$E96,COLUMN(REFERENCEMENT_ISOLANT[[#Headers],[TC/TNC
dans le domaine d''emploi visé]]))))))</f>
        <v/>
      </c>
      <c r="K133" s="102" t="str">
        <f ca="1">IF('PR-tampon'!$E96="","",IF('PR-tampon'!$E96=0,"",IF(INDIRECT(NOM_FR&amp;ADDRESS('PR-tampon'!$E96,COLUMN(REFERENCEMENT_ISOLANT[[#Headers],[SYNTHESE DES APPLICATIONS VISEES]])))=0,"",INDIRECT(NOM_FR&amp;ADDRESS('PR-tampon'!$E96,COLUMN(REFERENCEMENT_ISOLANT[[#Headers],[SYNTHESE DES APPLICATIONS VISEES]]))))))</f>
        <v/>
      </c>
      <c r="L133" s="75" t="str">
        <f ca="1">IF('PR-tampon'!$E96="","",IF('PR-tampon'!$E96=0,"",IF(INDIRECT(NOM_FR&amp;ADDRESS('PR-tampon'!$E96,COLUMN(REFERENCEMENT_ISOLANT[[#Headers],[CONCATENATION DES OBSERVATIONS]])))=0,"",INDIRECT(NOM_FR&amp;ADDRESS('PR-tampon'!$E96,COLUMN(REFERENCEMENT_ISOLANT[[#Headers],[CONCATENATION DES OBSERVATIONS]]))))))</f>
        <v/>
      </c>
      <c r="M133" s="3" t="str">
        <f ca="1">IF('PR-tampon'!$E96="","",IF('PR-tampon'!$E96=0,"",IF(INDIRECT(NOM_FR&amp;ADDRESS('PR-tampon'!$E96,COLUMN(REFERENCEMENT_ISOLANT[[#Headers],[Hygrométrie des locaux]])))=0,"",INDIRECT(NOM_FR&amp;ADDRESS('PR-tampon'!$E96,COLUMN(REFERENCEMENT_ISOLANT[[#Headers],[Hygrométrie des locaux]]))))))</f>
        <v/>
      </c>
      <c r="N133" s="3" t="str">
        <f ca="1">IF('PR-tampon'!$E96="","",IF('PR-tampon'!$E96=0,"",IF(INDIRECT(NOM_FR&amp;ADDRESS('PR-tampon'!$E96,COLUMN(REFERENCEMENT_ISOLANT[[#Headers],[classement locaux au sens 20.1 P3]])))=0,"",INDIRECT(NOM_FR&amp;ADDRESS('PR-tampon'!$E96,COLUMN(REFERENCEMENT_ISOLANT[[#Headers],[classement locaux au sens 20.1 P3]]))))))</f>
        <v/>
      </c>
      <c r="O133" s="3" t="str">
        <f ca="1">IF('PR-tampon'!$E96="","",IF('PR-tampon'!$E96=0,"",IF(INDIRECT(NOM_FR&amp;ADDRESS('PR-tampon'!$E96,COLUMN(REFERENCEMENT_ISOLANT[[#Headers],[Climat max]])))=0,"",INDIRECT(NOM_FR&amp;ADDRESS('PR-tampon'!$E96,COLUMN(REFERENCEMENT_ISOLANT[[#Headers],[Climat max]]))))))</f>
        <v/>
      </c>
      <c r="P133" s="3" t="str">
        <f ca="1">IF('PR-tampon'!$E96="","",IF('PR-tampon'!$E96=0,"",IF(INDIRECT(NOM_FR&amp;ADDRESS('PR-tampon'!$E96,COLUMN(REFERENCEMENT_ISOLANT[[#Headers],[Locaux climatisés ou raffraichis]])))=0,"",INDIRECT(NOM_FR&amp;ADDRESS('PR-tampon'!$E96,COLUMN(REFERENCEMENT_ISOLANT[[#Headers],[Locaux climatisés ou raffraichis]]))))))</f>
        <v/>
      </c>
    </row>
    <row r="134" spans="1:16" ht="130.15" customHeight="1" x14ac:dyDescent="0.25">
      <c r="A134" s="3" t="s">
        <v>165</v>
      </c>
      <c r="B134" s="79" t="str">
        <f ca="1">IF('PR-tampon'!$E97="","",IF('PR-tampon'!$E97=0,"",IF(INDIRECT(NOM_FR&amp;ADDRESS('PR-tampon'!$E97,COLUMN(REFERENCEMENT_ISOLANT[[#Headers],[DATE REFERENCEMENT]])))=0,"",INDIRECT(NOM_FR&amp;ADDRESS('PR-tampon'!$E97,COLUMN(REFERENCEMENT_ISOLANT[[#Headers],[DATE REFERENCEMENT]]))))))</f>
        <v/>
      </c>
      <c r="C134" s="79" t="str">
        <f ca="1">IF('PR-tampon'!$E97="","",IF('PR-tampon'!$E97=0,"",IF(INDIRECT(NOM_FR&amp;ADDRESS('PR-tampon'!$E97,COLUMN(REFERENCEMENT_ISOLANT[[#Headers],[TYPE DE PROCEDE]])))=0,"",INDIRECT(NOM_FR&amp;ADDRESS('PR-tampon'!$E97,COLUMN(REFERENCEMENT_ISOLANT[[#Headers],[TYPE DE PROCEDE]]))))))</f>
        <v/>
      </c>
      <c r="D134" s="79" t="str">
        <f ca="1">IF('PR-tampon'!$E97="","",IF('PR-tampon'!$E97=0,"",IF(INDIRECT(NOM_FR&amp;ADDRESS('PR-tampon'!$E97,COLUMN(REFERENCEMENT_ISOLANT[[#Headers],[MATIERE]])))=0,"",INDIRECT(NOM_FR&amp;ADDRESS('PR-tampon'!$E97,COLUMN(REFERENCEMENT_ISOLANT[[#Headers],[MATIERE]]))))))</f>
        <v/>
      </c>
      <c r="E134" s="3" t="str">
        <f ca="1">IF('PR-tampon'!$E97="","",IF('PR-tampon'!$E97=0,"",IF(INDIRECT(NOM_FR&amp;ADDRESS('PR-tampon'!$E97,COLUMN(REFERENCEMENT_ISOLANT[[#Headers],[NOM COMMERCIAL DU PROCEDE]])))=0,"",INDIRECT(NOM_FR&amp;ADDRESS('PR-tampon'!$E97,COLUMN(REFERENCEMENT_ISOLANT[[#Headers],[NOM COMMERCIAL DU PROCEDE]]))))))</f>
        <v/>
      </c>
      <c r="F134" s="3" t="str">
        <f ca="1">IF('PR-tampon'!$E97="","",IF('PR-tampon'!$E97=0,"",IF(INDIRECT(NOM_FR&amp;ADDRESS('PR-tampon'!$E97,COLUMN(REFERENCEMENT_ISOLANT[[#Headers],[FABRICANT / TITULAIRE / DISTRIBUTEUR]])))=0,"",INDIRECT(NOM_FR&amp;ADDRESS('PR-tampon'!$E97,COLUMN(REFERENCEMENT_ISOLANT[[#Headers],[FABRICANT / TITULAIRE / DISTRIBUTEUR]]))))))</f>
        <v/>
      </c>
      <c r="G134" s="3" t="str">
        <f ca="1">IF('PR-tampon'!$E97="","",IF('PR-tampon'!$E97=0,"",IF(INDIRECT(NOM_FR&amp;ADDRESS('PR-tampon'!$E97,COLUMN(REFERENCEMENT_ISOLANT[[#Headers],[TYPE DE DOCUMENT DE REFERENCE]])))=0,"",INDIRECT(NOM_FR&amp;ADDRESS('PR-tampon'!$E97,COLUMN(REFERENCEMENT_ISOLANT[[#Headers],[TYPE DE DOCUMENT DE REFERENCE]]))))))</f>
        <v/>
      </c>
      <c r="H134" s="3" t="str">
        <f ca="1">IF('PR-tampon'!$E97="","",IF('PR-tampon'!$E97=0,"",IF(INDIRECT(NOM_FR&amp;ADDRESS('PR-tampon'!$E97,COLUMN(REFERENCEMENT_ISOLANT[[#Headers],[REF]])))=0,"",INDIRECT(NOM_FR&amp;ADDRESS('PR-tampon'!$E97,COLUMN(REFERENCEMENT_ISOLANT[[#Headers],[REF]]))))))</f>
        <v/>
      </c>
      <c r="I134" s="73" t="str">
        <f ca="1">IF('PR-tampon'!$E97="","",IF('PR-tampon'!$E97=0,"",IF(INDIRECT(NOM_FR&amp;ADDRESS('PR-tampon'!$E97,COLUMN(REFERENCEMENT_ISOLANT[[#Headers],[AVIS LIMITE AU / VALIDITE]])))=0,"",INDIRECT(NOM_FR&amp;ADDRESS('PR-tampon'!$E97,COLUMN(REFERENCEMENT_ISOLANT[[#Headers],[AVIS LIMITE AU / VALIDITE]]))))))</f>
        <v/>
      </c>
      <c r="J134" s="3" t="str">
        <f ca="1">IF('PR-tampon'!$E97="","",IF('PR-tampon'!$E97=0,"",IF(INDIRECT(NOM_FR&amp;ADDRESS('PR-tampon'!$E97,COLUMN(REFERENCEMENT_ISOLANT[[#Headers],[TC/TNC
dans le domaine d''emploi visé]])))=0,"",INDIRECT(NOM_FR&amp;ADDRESS('PR-tampon'!$E97,COLUMN(REFERENCEMENT_ISOLANT[[#Headers],[TC/TNC
dans le domaine d''emploi visé]]))))))</f>
        <v/>
      </c>
      <c r="K134" s="102" t="str">
        <f ca="1">IF('PR-tampon'!$E97="","",IF('PR-tampon'!$E97=0,"",IF(INDIRECT(NOM_FR&amp;ADDRESS('PR-tampon'!$E97,COLUMN(REFERENCEMENT_ISOLANT[[#Headers],[SYNTHESE DES APPLICATIONS VISEES]])))=0,"",INDIRECT(NOM_FR&amp;ADDRESS('PR-tampon'!$E97,COLUMN(REFERENCEMENT_ISOLANT[[#Headers],[SYNTHESE DES APPLICATIONS VISEES]]))))))</f>
        <v/>
      </c>
      <c r="L134" s="75" t="str">
        <f ca="1">IF('PR-tampon'!$E97="","",IF('PR-tampon'!$E97=0,"",IF(INDIRECT(NOM_FR&amp;ADDRESS('PR-tampon'!$E97,COLUMN(REFERENCEMENT_ISOLANT[[#Headers],[CONCATENATION DES OBSERVATIONS]])))=0,"",INDIRECT(NOM_FR&amp;ADDRESS('PR-tampon'!$E97,COLUMN(REFERENCEMENT_ISOLANT[[#Headers],[CONCATENATION DES OBSERVATIONS]]))))))</f>
        <v/>
      </c>
      <c r="M134" s="3" t="str">
        <f ca="1">IF('PR-tampon'!$E97="","",IF('PR-tampon'!$E97=0,"",IF(INDIRECT(NOM_FR&amp;ADDRESS('PR-tampon'!$E97,COLUMN(REFERENCEMENT_ISOLANT[[#Headers],[Hygrométrie des locaux]])))=0,"",INDIRECT(NOM_FR&amp;ADDRESS('PR-tampon'!$E97,COLUMN(REFERENCEMENT_ISOLANT[[#Headers],[Hygrométrie des locaux]]))))))</f>
        <v/>
      </c>
      <c r="N134" s="3" t="str">
        <f ca="1">IF('PR-tampon'!$E97="","",IF('PR-tampon'!$E97=0,"",IF(INDIRECT(NOM_FR&amp;ADDRESS('PR-tampon'!$E97,COLUMN(REFERENCEMENT_ISOLANT[[#Headers],[classement locaux au sens 20.1 P3]])))=0,"",INDIRECT(NOM_FR&amp;ADDRESS('PR-tampon'!$E97,COLUMN(REFERENCEMENT_ISOLANT[[#Headers],[classement locaux au sens 20.1 P3]]))))))</f>
        <v/>
      </c>
      <c r="O134" s="3" t="str">
        <f ca="1">IF('PR-tampon'!$E97="","",IF('PR-tampon'!$E97=0,"",IF(INDIRECT(NOM_FR&amp;ADDRESS('PR-tampon'!$E97,COLUMN(REFERENCEMENT_ISOLANT[[#Headers],[Climat max]])))=0,"",INDIRECT(NOM_FR&amp;ADDRESS('PR-tampon'!$E97,COLUMN(REFERENCEMENT_ISOLANT[[#Headers],[Climat max]]))))))</f>
        <v/>
      </c>
      <c r="P134" s="3" t="str">
        <f ca="1">IF('PR-tampon'!$E97="","",IF('PR-tampon'!$E97=0,"",IF(INDIRECT(NOM_FR&amp;ADDRESS('PR-tampon'!$E97,COLUMN(REFERENCEMENT_ISOLANT[[#Headers],[Locaux climatisés ou raffraichis]])))=0,"",INDIRECT(NOM_FR&amp;ADDRESS('PR-tampon'!$E97,COLUMN(REFERENCEMENT_ISOLANT[[#Headers],[Locaux climatisés ou raffraichis]]))))))</f>
        <v/>
      </c>
    </row>
    <row r="135" spans="1:16" ht="130.15" customHeight="1" x14ac:dyDescent="0.25">
      <c r="A135" s="3" t="s">
        <v>165</v>
      </c>
      <c r="B135" s="79" t="str">
        <f ca="1">IF('PR-tampon'!$E98="","",IF('PR-tampon'!$E98=0,"",IF(INDIRECT(NOM_FR&amp;ADDRESS('PR-tampon'!$E98,COLUMN(REFERENCEMENT_ISOLANT[[#Headers],[DATE REFERENCEMENT]])))=0,"",INDIRECT(NOM_FR&amp;ADDRESS('PR-tampon'!$E98,COLUMN(REFERENCEMENT_ISOLANT[[#Headers],[DATE REFERENCEMENT]]))))))</f>
        <v/>
      </c>
      <c r="C135" s="79" t="str">
        <f ca="1">IF('PR-tampon'!$E98="","",IF('PR-tampon'!$E98=0,"",IF(INDIRECT(NOM_FR&amp;ADDRESS('PR-tampon'!$E98,COLUMN(REFERENCEMENT_ISOLANT[[#Headers],[TYPE DE PROCEDE]])))=0,"",INDIRECT(NOM_FR&amp;ADDRESS('PR-tampon'!$E98,COLUMN(REFERENCEMENT_ISOLANT[[#Headers],[TYPE DE PROCEDE]]))))))</f>
        <v/>
      </c>
      <c r="D135" s="79" t="str">
        <f ca="1">IF('PR-tampon'!$E98="","",IF('PR-tampon'!$E98=0,"",IF(INDIRECT(NOM_FR&amp;ADDRESS('PR-tampon'!$E98,COLUMN(REFERENCEMENT_ISOLANT[[#Headers],[MATIERE]])))=0,"",INDIRECT(NOM_FR&amp;ADDRESS('PR-tampon'!$E98,COLUMN(REFERENCEMENT_ISOLANT[[#Headers],[MATIERE]]))))))</f>
        <v/>
      </c>
      <c r="E135" s="3" t="str">
        <f ca="1">IF('PR-tampon'!$E98="","",IF('PR-tampon'!$E98=0,"",IF(INDIRECT(NOM_FR&amp;ADDRESS('PR-tampon'!$E98,COLUMN(REFERENCEMENT_ISOLANT[[#Headers],[NOM COMMERCIAL DU PROCEDE]])))=0,"",INDIRECT(NOM_FR&amp;ADDRESS('PR-tampon'!$E98,COLUMN(REFERENCEMENT_ISOLANT[[#Headers],[NOM COMMERCIAL DU PROCEDE]]))))))</f>
        <v/>
      </c>
      <c r="F135" s="3" t="str">
        <f ca="1">IF('PR-tampon'!$E98="","",IF('PR-tampon'!$E98=0,"",IF(INDIRECT(NOM_FR&amp;ADDRESS('PR-tampon'!$E98,COLUMN(REFERENCEMENT_ISOLANT[[#Headers],[FABRICANT / TITULAIRE / DISTRIBUTEUR]])))=0,"",INDIRECT(NOM_FR&amp;ADDRESS('PR-tampon'!$E98,COLUMN(REFERENCEMENT_ISOLANT[[#Headers],[FABRICANT / TITULAIRE / DISTRIBUTEUR]]))))))</f>
        <v/>
      </c>
      <c r="G135" s="3" t="str">
        <f ca="1">IF('PR-tampon'!$E98="","",IF('PR-tampon'!$E98=0,"",IF(INDIRECT(NOM_FR&amp;ADDRESS('PR-tampon'!$E98,COLUMN(REFERENCEMENT_ISOLANT[[#Headers],[TYPE DE DOCUMENT DE REFERENCE]])))=0,"",INDIRECT(NOM_FR&amp;ADDRESS('PR-tampon'!$E98,COLUMN(REFERENCEMENT_ISOLANT[[#Headers],[TYPE DE DOCUMENT DE REFERENCE]]))))))</f>
        <v/>
      </c>
      <c r="H135" s="3" t="str">
        <f ca="1">IF('PR-tampon'!$E98="","",IF('PR-tampon'!$E98=0,"",IF(INDIRECT(NOM_FR&amp;ADDRESS('PR-tampon'!$E98,COLUMN(REFERENCEMENT_ISOLANT[[#Headers],[REF]])))=0,"",INDIRECT(NOM_FR&amp;ADDRESS('PR-tampon'!$E98,COLUMN(REFERENCEMENT_ISOLANT[[#Headers],[REF]]))))))</f>
        <v/>
      </c>
      <c r="I135" s="73" t="str">
        <f ca="1">IF('PR-tampon'!$E98="","",IF('PR-tampon'!$E98=0,"",IF(INDIRECT(NOM_FR&amp;ADDRESS('PR-tampon'!$E98,COLUMN(REFERENCEMENT_ISOLANT[[#Headers],[AVIS LIMITE AU / VALIDITE]])))=0,"",INDIRECT(NOM_FR&amp;ADDRESS('PR-tampon'!$E98,COLUMN(REFERENCEMENT_ISOLANT[[#Headers],[AVIS LIMITE AU / VALIDITE]]))))))</f>
        <v/>
      </c>
      <c r="J135" s="3" t="str">
        <f ca="1">IF('PR-tampon'!$E98="","",IF('PR-tampon'!$E98=0,"",IF(INDIRECT(NOM_FR&amp;ADDRESS('PR-tampon'!$E98,COLUMN(REFERENCEMENT_ISOLANT[[#Headers],[TC/TNC
dans le domaine d''emploi visé]])))=0,"",INDIRECT(NOM_FR&amp;ADDRESS('PR-tampon'!$E98,COLUMN(REFERENCEMENT_ISOLANT[[#Headers],[TC/TNC
dans le domaine d''emploi visé]]))))))</f>
        <v/>
      </c>
      <c r="K135" s="102" t="str">
        <f ca="1">IF('PR-tampon'!$E98="","",IF('PR-tampon'!$E98=0,"",IF(INDIRECT(NOM_FR&amp;ADDRESS('PR-tampon'!$E98,COLUMN(REFERENCEMENT_ISOLANT[[#Headers],[SYNTHESE DES APPLICATIONS VISEES]])))=0,"",INDIRECT(NOM_FR&amp;ADDRESS('PR-tampon'!$E98,COLUMN(REFERENCEMENT_ISOLANT[[#Headers],[SYNTHESE DES APPLICATIONS VISEES]]))))))</f>
        <v/>
      </c>
      <c r="L135" s="75" t="str">
        <f ca="1">IF('PR-tampon'!$E98="","",IF('PR-tampon'!$E98=0,"",IF(INDIRECT(NOM_FR&amp;ADDRESS('PR-tampon'!$E98,COLUMN(REFERENCEMENT_ISOLANT[[#Headers],[CONCATENATION DES OBSERVATIONS]])))=0,"",INDIRECT(NOM_FR&amp;ADDRESS('PR-tampon'!$E98,COLUMN(REFERENCEMENT_ISOLANT[[#Headers],[CONCATENATION DES OBSERVATIONS]]))))))</f>
        <v/>
      </c>
      <c r="M135" s="3" t="str">
        <f ca="1">IF('PR-tampon'!$E98="","",IF('PR-tampon'!$E98=0,"",IF(INDIRECT(NOM_FR&amp;ADDRESS('PR-tampon'!$E98,COLUMN(REFERENCEMENT_ISOLANT[[#Headers],[Hygrométrie des locaux]])))=0,"",INDIRECT(NOM_FR&amp;ADDRESS('PR-tampon'!$E98,COLUMN(REFERENCEMENT_ISOLANT[[#Headers],[Hygrométrie des locaux]]))))))</f>
        <v/>
      </c>
      <c r="N135" s="3" t="str">
        <f ca="1">IF('PR-tampon'!$E98="","",IF('PR-tampon'!$E98=0,"",IF(INDIRECT(NOM_FR&amp;ADDRESS('PR-tampon'!$E98,COLUMN(REFERENCEMENT_ISOLANT[[#Headers],[classement locaux au sens 20.1 P3]])))=0,"",INDIRECT(NOM_FR&amp;ADDRESS('PR-tampon'!$E98,COLUMN(REFERENCEMENT_ISOLANT[[#Headers],[classement locaux au sens 20.1 P3]]))))))</f>
        <v/>
      </c>
      <c r="O135" s="3" t="str">
        <f ca="1">IF('PR-tampon'!$E98="","",IF('PR-tampon'!$E98=0,"",IF(INDIRECT(NOM_FR&amp;ADDRESS('PR-tampon'!$E98,COLUMN(REFERENCEMENT_ISOLANT[[#Headers],[Climat max]])))=0,"",INDIRECT(NOM_FR&amp;ADDRESS('PR-tampon'!$E98,COLUMN(REFERENCEMENT_ISOLANT[[#Headers],[Climat max]]))))))</f>
        <v/>
      </c>
      <c r="P135" s="3" t="str">
        <f ca="1">IF('PR-tampon'!$E98="","",IF('PR-tampon'!$E98=0,"",IF(INDIRECT(NOM_FR&amp;ADDRESS('PR-tampon'!$E98,COLUMN(REFERENCEMENT_ISOLANT[[#Headers],[Locaux climatisés ou raffraichis]])))=0,"",INDIRECT(NOM_FR&amp;ADDRESS('PR-tampon'!$E98,COLUMN(REFERENCEMENT_ISOLANT[[#Headers],[Locaux climatisés ou raffraichis]]))))))</f>
        <v/>
      </c>
    </row>
    <row r="136" spans="1:16" ht="130.15" customHeight="1" x14ac:dyDescent="0.25">
      <c r="A136" s="3" t="s">
        <v>165</v>
      </c>
      <c r="B136" s="79" t="str">
        <f ca="1">IF('PR-tampon'!$E99="","",IF('PR-tampon'!$E99=0,"",IF(INDIRECT(NOM_FR&amp;ADDRESS('PR-tampon'!$E99,COLUMN(REFERENCEMENT_ISOLANT[[#Headers],[DATE REFERENCEMENT]])))=0,"",INDIRECT(NOM_FR&amp;ADDRESS('PR-tampon'!$E99,COLUMN(REFERENCEMENT_ISOLANT[[#Headers],[DATE REFERENCEMENT]]))))))</f>
        <v/>
      </c>
      <c r="C136" s="79" t="str">
        <f ca="1">IF('PR-tampon'!$E99="","",IF('PR-tampon'!$E99=0,"",IF(INDIRECT(NOM_FR&amp;ADDRESS('PR-tampon'!$E99,COLUMN(REFERENCEMENT_ISOLANT[[#Headers],[TYPE DE PROCEDE]])))=0,"",INDIRECT(NOM_FR&amp;ADDRESS('PR-tampon'!$E99,COLUMN(REFERENCEMENT_ISOLANT[[#Headers],[TYPE DE PROCEDE]]))))))</f>
        <v/>
      </c>
      <c r="D136" s="79" t="str">
        <f ca="1">IF('PR-tampon'!$E99="","",IF('PR-tampon'!$E99=0,"",IF(INDIRECT(NOM_FR&amp;ADDRESS('PR-tampon'!$E99,COLUMN(REFERENCEMENT_ISOLANT[[#Headers],[MATIERE]])))=0,"",INDIRECT(NOM_FR&amp;ADDRESS('PR-tampon'!$E99,COLUMN(REFERENCEMENT_ISOLANT[[#Headers],[MATIERE]]))))))</f>
        <v/>
      </c>
      <c r="E136" s="3" t="str">
        <f ca="1">IF('PR-tampon'!$E99="","",IF('PR-tampon'!$E99=0,"",IF(INDIRECT(NOM_FR&amp;ADDRESS('PR-tampon'!$E99,COLUMN(REFERENCEMENT_ISOLANT[[#Headers],[NOM COMMERCIAL DU PROCEDE]])))=0,"",INDIRECT(NOM_FR&amp;ADDRESS('PR-tampon'!$E99,COLUMN(REFERENCEMENT_ISOLANT[[#Headers],[NOM COMMERCIAL DU PROCEDE]]))))))</f>
        <v/>
      </c>
      <c r="F136" s="3" t="str">
        <f ca="1">IF('PR-tampon'!$E99="","",IF('PR-tampon'!$E99=0,"",IF(INDIRECT(NOM_FR&amp;ADDRESS('PR-tampon'!$E99,COLUMN(REFERENCEMENT_ISOLANT[[#Headers],[FABRICANT / TITULAIRE / DISTRIBUTEUR]])))=0,"",INDIRECT(NOM_FR&amp;ADDRESS('PR-tampon'!$E99,COLUMN(REFERENCEMENT_ISOLANT[[#Headers],[FABRICANT / TITULAIRE / DISTRIBUTEUR]]))))))</f>
        <v/>
      </c>
      <c r="G136" s="3" t="str">
        <f ca="1">IF('PR-tampon'!$E99="","",IF('PR-tampon'!$E99=0,"",IF(INDIRECT(NOM_FR&amp;ADDRESS('PR-tampon'!$E99,COLUMN(REFERENCEMENT_ISOLANT[[#Headers],[TYPE DE DOCUMENT DE REFERENCE]])))=0,"",INDIRECT(NOM_FR&amp;ADDRESS('PR-tampon'!$E99,COLUMN(REFERENCEMENT_ISOLANT[[#Headers],[TYPE DE DOCUMENT DE REFERENCE]]))))))</f>
        <v/>
      </c>
      <c r="H136" s="3" t="str">
        <f ca="1">IF('PR-tampon'!$E99="","",IF('PR-tampon'!$E99=0,"",IF(INDIRECT(NOM_FR&amp;ADDRESS('PR-tampon'!$E99,COLUMN(REFERENCEMENT_ISOLANT[[#Headers],[REF]])))=0,"",INDIRECT(NOM_FR&amp;ADDRESS('PR-tampon'!$E99,COLUMN(REFERENCEMENT_ISOLANT[[#Headers],[REF]]))))))</f>
        <v/>
      </c>
      <c r="I136" s="73" t="str">
        <f ca="1">IF('PR-tampon'!$E99="","",IF('PR-tampon'!$E99=0,"",IF(INDIRECT(NOM_FR&amp;ADDRESS('PR-tampon'!$E99,COLUMN(REFERENCEMENT_ISOLANT[[#Headers],[AVIS LIMITE AU / VALIDITE]])))=0,"",INDIRECT(NOM_FR&amp;ADDRESS('PR-tampon'!$E99,COLUMN(REFERENCEMENT_ISOLANT[[#Headers],[AVIS LIMITE AU / VALIDITE]]))))))</f>
        <v/>
      </c>
      <c r="J136" s="3" t="str">
        <f ca="1">IF('PR-tampon'!$E99="","",IF('PR-tampon'!$E99=0,"",IF(INDIRECT(NOM_FR&amp;ADDRESS('PR-tampon'!$E99,COLUMN(REFERENCEMENT_ISOLANT[[#Headers],[TC/TNC
dans le domaine d''emploi visé]])))=0,"",INDIRECT(NOM_FR&amp;ADDRESS('PR-tampon'!$E99,COLUMN(REFERENCEMENT_ISOLANT[[#Headers],[TC/TNC
dans le domaine d''emploi visé]]))))))</f>
        <v/>
      </c>
      <c r="K136" s="102" t="str">
        <f ca="1">IF('PR-tampon'!$E99="","",IF('PR-tampon'!$E99=0,"",IF(INDIRECT(NOM_FR&amp;ADDRESS('PR-tampon'!$E99,COLUMN(REFERENCEMENT_ISOLANT[[#Headers],[SYNTHESE DES APPLICATIONS VISEES]])))=0,"",INDIRECT(NOM_FR&amp;ADDRESS('PR-tampon'!$E99,COLUMN(REFERENCEMENT_ISOLANT[[#Headers],[SYNTHESE DES APPLICATIONS VISEES]]))))))</f>
        <v/>
      </c>
      <c r="L136" s="75" t="str">
        <f ca="1">IF('PR-tampon'!$E99="","",IF('PR-tampon'!$E99=0,"",IF(INDIRECT(NOM_FR&amp;ADDRESS('PR-tampon'!$E99,COLUMN(REFERENCEMENT_ISOLANT[[#Headers],[CONCATENATION DES OBSERVATIONS]])))=0,"",INDIRECT(NOM_FR&amp;ADDRESS('PR-tampon'!$E99,COLUMN(REFERENCEMENT_ISOLANT[[#Headers],[CONCATENATION DES OBSERVATIONS]]))))))</f>
        <v/>
      </c>
      <c r="M136" s="3" t="str">
        <f ca="1">IF('PR-tampon'!$E99="","",IF('PR-tampon'!$E99=0,"",IF(INDIRECT(NOM_FR&amp;ADDRESS('PR-tampon'!$E99,COLUMN(REFERENCEMENT_ISOLANT[[#Headers],[Hygrométrie des locaux]])))=0,"",INDIRECT(NOM_FR&amp;ADDRESS('PR-tampon'!$E99,COLUMN(REFERENCEMENT_ISOLANT[[#Headers],[Hygrométrie des locaux]]))))))</f>
        <v/>
      </c>
      <c r="N136" s="3" t="str">
        <f ca="1">IF('PR-tampon'!$E99="","",IF('PR-tampon'!$E99=0,"",IF(INDIRECT(NOM_FR&amp;ADDRESS('PR-tampon'!$E99,COLUMN(REFERENCEMENT_ISOLANT[[#Headers],[classement locaux au sens 20.1 P3]])))=0,"",INDIRECT(NOM_FR&amp;ADDRESS('PR-tampon'!$E99,COLUMN(REFERENCEMENT_ISOLANT[[#Headers],[classement locaux au sens 20.1 P3]]))))))</f>
        <v/>
      </c>
      <c r="O136" s="3" t="str">
        <f ca="1">IF('PR-tampon'!$E99="","",IF('PR-tampon'!$E99=0,"",IF(INDIRECT(NOM_FR&amp;ADDRESS('PR-tampon'!$E99,COLUMN(REFERENCEMENT_ISOLANT[[#Headers],[Climat max]])))=0,"",INDIRECT(NOM_FR&amp;ADDRESS('PR-tampon'!$E99,COLUMN(REFERENCEMENT_ISOLANT[[#Headers],[Climat max]]))))))</f>
        <v/>
      </c>
      <c r="P136" s="3" t="str">
        <f ca="1">IF('PR-tampon'!$E99="","",IF('PR-tampon'!$E99=0,"",IF(INDIRECT(NOM_FR&amp;ADDRESS('PR-tampon'!$E99,COLUMN(REFERENCEMENT_ISOLANT[[#Headers],[Locaux climatisés ou raffraichis]])))=0,"",INDIRECT(NOM_FR&amp;ADDRESS('PR-tampon'!$E99,COLUMN(REFERENCEMENT_ISOLANT[[#Headers],[Locaux climatisés ou raffraichis]]))))))</f>
        <v/>
      </c>
    </row>
    <row r="137" spans="1:16" ht="130.15" customHeight="1" x14ac:dyDescent="0.25">
      <c r="A137" s="3" t="s">
        <v>165</v>
      </c>
      <c r="B137" s="79" t="str">
        <f ca="1">IF('PR-tampon'!$E100="","",IF('PR-tampon'!$E100=0,"",IF(INDIRECT(NOM_FR&amp;ADDRESS('PR-tampon'!$E100,COLUMN(REFERENCEMENT_ISOLANT[[#Headers],[DATE REFERENCEMENT]])))=0,"",INDIRECT(NOM_FR&amp;ADDRESS('PR-tampon'!$E100,COLUMN(REFERENCEMENT_ISOLANT[[#Headers],[DATE REFERENCEMENT]]))))))</f>
        <v/>
      </c>
      <c r="C137" s="79" t="str">
        <f ca="1">IF('PR-tampon'!$E100="","",IF('PR-tampon'!$E100=0,"",IF(INDIRECT(NOM_FR&amp;ADDRESS('PR-tampon'!$E100,COLUMN(REFERENCEMENT_ISOLANT[[#Headers],[TYPE DE PROCEDE]])))=0,"",INDIRECT(NOM_FR&amp;ADDRESS('PR-tampon'!$E100,COLUMN(REFERENCEMENT_ISOLANT[[#Headers],[TYPE DE PROCEDE]]))))))</f>
        <v/>
      </c>
      <c r="D137" s="79" t="str">
        <f ca="1">IF('PR-tampon'!$E100="","",IF('PR-tampon'!$E100=0,"",IF(INDIRECT(NOM_FR&amp;ADDRESS('PR-tampon'!$E100,COLUMN(REFERENCEMENT_ISOLANT[[#Headers],[MATIERE]])))=0,"",INDIRECT(NOM_FR&amp;ADDRESS('PR-tampon'!$E100,COLUMN(REFERENCEMENT_ISOLANT[[#Headers],[MATIERE]]))))))</f>
        <v/>
      </c>
      <c r="E137" s="3" t="str">
        <f ca="1">IF('PR-tampon'!$E100="","",IF('PR-tampon'!$E100=0,"",IF(INDIRECT(NOM_FR&amp;ADDRESS('PR-tampon'!$E100,COLUMN(REFERENCEMENT_ISOLANT[[#Headers],[NOM COMMERCIAL DU PROCEDE]])))=0,"",INDIRECT(NOM_FR&amp;ADDRESS('PR-tampon'!$E100,COLUMN(REFERENCEMENT_ISOLANT[[#Headers],[NOM COMMERCIAL DU PROCEDE]]))))))</f>
        <v/>
      </c>
      <c r="F137" s="3" t="str">
        <f ca="1">IF('PR-tampon'!$E100="","",IF('PR-tampon'!$E100=0,"",IF(INDIRECT(NOM_FR&amp;ADDRESS('PR-tampon'!$E100,COLUMN(REFERENCEMENT_ISOLANT[[#Headers],[FABRICANT / TITULAIRE / DISTRIBUTEUR]])))=0,"",INDIRECT(NOM_FR&amp;ADDRESS('PR-tampon'!$E100,COLUMN(REFERENCEMENT_ISOLANT[[#Headers],[FABRICANT / TITULAIRE / DISTRIBUTEUR]]))))))</f>
        <v/>
      </c>
      <c r="G137" s="3" t="str">
        <f ca="1">IF('PR-tampon'!$E100="","",IF('PR-tampon'!$E100=0,"",IF(INDIRECT(NOM_FR&amp;ADDRESS('PR-tampon'!$E100,COLUMN(REFERENCEMENT_ISOLANT[[#Headers],[TYPE DE DOCUMENT DE REFERENCE]])))=0,"",INDIRECT(NOM_FR&amp;ADDRESS('PR-tampon'!$E100,COLUMN(REFERENCEMENT_ISOLANT[[#Headers],[TYPE DE DOCUMENT DE REFERENCE]]))))))</f>
        <v/>
      </c>
      <c r="H137" s="3" t="str">
        <f ca="1">IF('PR-tampon'!$E100="","",IF('PR-tampon'!$E100=0,"",IF(INDIRECT(NOM_FR&amp;ADDRESS('PR-tampon'!$E100,COLUMN(REFERENCEMENT_ISOLANT[[#Headers],[REF]])))=0,"",INDIRECT(NOM_FR&amp;ADDRESS('PR-tampon'!$E100,COLUMN(REFERENCEMENT_ISOLANT[[#Headers],[REF]]))))))</f>
        <v/>
      </c>
      <c r="I137" s="73" t="str">
        <f ca="1">IF('PR-tampon'!$E100="","",IF('PR-tampon'!$E100=0,"",IF(INDIRECT(NOM_FR&amp;ADDRESS('PR-tampon'!$E100,COLUMN(REFERENCEMENT_ISOLANT[[#Headers],[AVIS LIMITE AU / VALIDITE]])))=0,"",INDIRECT(NOM_FR&amp;ADDRESS('PR-tampon'!$E100,COLUMN(REFERENCEMENT_ISOLANT[[#Headers],[AVIS LIMITE AU / VALIDITE]]))))))</f>
        <v/>
      </c>
      <c r="J137" s="3" t="str">
        <f ca="1">IF('PR-tampon'!$E100="","",IF('PR-tampon'!$E100=0,"",IF(INDIRECT(NOM_FR&amp;ADDRESS('PR-tampon'!$E100,COLUMN(REFERENCEMENT_ISOLANT[[#Headers],[TC/TNC
dans le domaine d''emploi visé]])))=0,"",INDIRECT(NOM_FR&amp;ADDRESS('PR-tampon'!$E100,COLUMN(REFERENCEMENT_ISOLANT[[#Headers],[TC/TNC
dans le domaine d''emploi visé]]))))))</f>
        <v/>
      </c>
      <c r="K137" s="102" t="str">
        <f ca="1">IF('PR-tampon'!$E100="","",IF('PR-tampon'!$E100=0,"",IF(INDIRECT(NOM_FR&amp;ADDRESS('PR-tampon'!$E100,COLUMN(REFERENCEMENT_ISOLANT[[#Headers],[SYNTHESE DES APPLICATIONS VISEES]])))=0,"",INDIRECT(NOM_FR&amp;ADDRESS('PR-tampon'!$E100,COLUMN(REFERENCEMENT_ISOLANT[[#Headers],[SYNTHESE DES APPLICATIONS VISEES]]))))))</f>
        <v/>
      </c>
      <c r="L137" s="75" t="str">
        <f ca="1">IF('PR-tampon'!$E100="","",IF('PR-tampon'!$E100=0,"",IF(INDIRECT(NOM_FR&amp;ADDRESS('PR-tampon'!$E100,COLUMN(REFERENCEMENT_ISOLANT[[#Headers],[CONCATENATION DES OBSERVATIONS]])))=0,"",INDIRECT(NOM_FR&amp;ADDRESS('PR-tampon'!$E100,COLUMN(REFERENCEMENT_ISOLANT[[#Headers],[CONCATENATION DES OBSERVATIONS]]))))))</f>
        <v/>
      </c>
      <c r="M137" s="3" t="str">
        <f ca="1">IF('PR-tampon'!$E100="","",IF('PR-tampon'!$E100=0,"",IF(INDIRECT(NOM_FR&amp;ADDRESS('PR-tampon'!$E100,COLUMN(REFERENCEMENT_ISOLANT[[#Headers],[Hygrométrie des locaux]])))=0,"",INDIRECT(NOM_FR&amp;ADDRESS('PR-tampon'!$E100,COLUMN(REFERENCEMENT_ISOLANT[[#Headers],[Hygrométrie des locaux]]))))))</f>
        <v/>
      </c>
      <c r="N137" s="3" t="str">
        <f ca="1">IF('PR-tampon'!$E100="","",IF('PR-tampon'!$E100=0,"",IF(INDIRECT(NOM_FR&amp;ADDRESS('PR-tampon'!$E100,COLUMN(REFERENCEMENT_ISOLANT[[#Headers],[classement locaux au sens 20.1 P3]])))=0,"",INDIRECT(NOM_FR&amp;ADDRESS('PR-tampon'!$E100,COLUMN(REFERENCEMENT_ISOLANT[[#Headers],[classement locaux au sens 20.1 P3]]))))))</f>
        <v/>
      </c>
      <c r="O137" s="3" t="str">
        <f ca="1">IF('PR-tampon'!$E100="","",IF('PR-tampon'!$E100=0,"",IF(INDIRECT(NOM_FR&amp;ADDRESS('PR-tampon'!$E100,COLUMN(REFERENCEMENT_ISOLANT[[#Headers],[Climat max]])))=0,"",INDIRECT(NOM_FR&amp;ADDRESS('PR-tampon'!$E100,COLUMN(REFERENCEMENT_ISOLANT[[#Headers],[Climat max]]))))))</f>
        <v/>
      </c>
      <c r="P137" s="3" t="str">
        <f ca="1">IF('PR-tampon'!$E100="","",IF('PR-tampon'!$E100=0,"",IF(INDIRECT(NOM_FR&amp;ADDRESS('PR-tampon'!$E100,COLUMN(REFERENCEMENT_ISOLANT[[#Headers],[Locaux climatisés ou raffraichis]])))=0,"",INDIRECT(NOM_FR&amp;ADDRESS('PR-tampon'!$E100,COLUMN(REFERENCEMENT_ISOLANT[[#Headers],[Locaux climatisés ou raffraichis]]))))))</f>
        <v/>
      </c>
    </row>
    <row r="138" spans="1:16" ht="130.15" customHeight="1" x14ac:dyDescent="0.25">
      <c r="A138" s="3" t="s">
        <v>165</v>
      </c>
      <c r="B138" s="79" t="str">
        <f ca="1">IF('PR-tampon'!$E101="","",IF('PR-tampon'!$E101=0,"",IF(INDIRECT(NOM_FR&amp;ADDRESS('PR-tampon'!$E101,COLUMN(REFERENCEMENT_ISOLANT[[#Headers],[DATE REFERENCEMENT]])))=0,"",INDIRECT(NOM_FR&amp;ADDRESS('PR-tampon'!$E101,COLUMN(REFERENCEMENT_ISOLANT[[#Headers],[DATE REFERENCEMENT]]))))))</f>
        <v/>
      </c>
      <c r="C138" s="79" t="str">
        <f ca="1">IF('PR-tampon'!$E101="","",IF('PR-tampon'!$E101=0,"",IF(INDIRECT(NOM_FR&amp;ADDRESS('PR-tampon'!$E101,COLUMN(REFERENCEMENT_ISOLANT[[#Headers],[TYPE DE PROCEDE]])))=0,"",INDIRECT(NOM_FR&amp;ADDRESS('PR-tampon'!$E101,COLUMN(REFERENCEMENT_ISOLANT[[#Headers],[TYPE DE PROCEDE]]))))))</f>
        <v/>
      </c>
      <c r="D138" s="79" t="str">
        <f ca="1">IF('PR-tampon'!$E101="","",IF('PR-tampon'!$E101=0,"",IF(INDIRECT(NOM_FR&amp;ADDRESS('PR-tampon'!$E101,COLUMN(REFERENCEMENT_ISOLANT[[#Headers],[MATIERE]])))=0,"",INDIRECT(NOM_FR&amp;ADDRESS('PR-tampon'!$E101,COLUMN(REFERENCEMENT_ISOLANT[[#Headers],[MATIERE]]))))))</f>
        <v/>
      </c>
      <c r="E138" s="3" t="str">
        <f ca="1">IF('PR-tampon'!$E101="","",IF('PR-tampon'!$E101=0,"",IF(INDIRECT(NOM_FR&amp;ADDRESS('PR-tampon'!$E101,COLUMN(REFERENCEMENT_ISOLANT[[#Headers],[NOM COMMERCIAL DU PROCEDE]])))=0,"",INDIRECT(NOM_FR&amp;ADDRESS('PR-tampon'!$E101,COLUMN(REFERENCEMENT_ISOLANT[[#Headers],[NOM COMMERCIAL DU PROCEDE]]))))))</f>
        <v/>
      </c>
      <c r="F138" s="3" t="str">
        <f ca="1">IF('PR-tampon'!$E101="","",IF('PR-tampon'!$E101=0,"",IF(INDIRECT(NOM_FR&amp;ADDRESS('PR-tampon'!$E101,COLUMN(REFERENCEMENT_ISOLANT[[#Headers],[FABRICANT / TITULAIRE / DISTRIBUTEUR]])))=0,"",INDIRECT(NOM_FR&amp;ADDRESS('PR-tampon'!$E101,COLUMN(REFERENCEMENT_ISOLANT[[#Headers],[FABRICANT / TITULAIRE / DISTRIBUTEUR]]))))))</f>
        <v/>
      </c>
      <c r="G138" s="3" t="str">
        <f ca="1">IF('PR-tampon'!$E101="","",IF('PR-tampon'!$E101=0,"",IF(INDIRECT(NOM_FR&amp;ADDRESS('PR-tampon'!$E101,COLUMN(REFERENCEMENT_ISOLANT[[#Headers],[TYPE DE DOCUMENT DE REFERENCE]])))=0,"",INDIRECT(NOM_FR&amp;ADDRESS('PR-tampon'!$E101,COLUMN(REFERENCEMENT_ISOLANT[[#Headers],[TYPE DE DOCUMENT DE REFERENCE]]))))))</f>
        <v/>
      </c>
      <c r="H138" s="3" t="str">
        <f ca="1">IF('PR-tampon'!$E101="","",IF('PR-tampon'!$E101=0,"",IF(INDIRECT(NOM_FR&amp;ADDRESS('PR-tampon'!$E101,COLUMN(REFERENCEMENT_ISOLANT[[#Headers],[REF]])))=0,"",INDIRECT(NOM_FR&amp;ADDRESS('PR-tampon'!$E101,COLUMN(REFERENCEMENT_ISOLANT[[#Headers],[REF]]))))))</f>
        <v/>
      </c>
      <c r="I138" s="73" t="str">
        <f ca="1">IF('PR-tampon'!$E101="","",IF('PR-tampon'!$E101=0,"",IF(INDIRECT(NOM_FR&amp;ADDRESS('PR-tampon'!$E101,COLUMN(REFERENCEMENT_ISOLANT[[#Headers],[AVIS LIMITE AU / VALIDITE]])))=0,"",INDIRECT(NOM_FR&amp;ADDRESS('PR-tampon'!$E101,COLUMN(REFERENCEMENT_ISOLANT[[#Headers],[AVIS LIMITE AU / VALIDITE]]))))))</f>
        <v/>
      </c>
      <c r="J138" s="3" t="str">
        <f ca="1">IF('PR-tampon'!$E101="","",IF('PR-tampon'!$E101=0,"",IF(INDIRECT(NOM_FR&amp;ADDRESS('PR-tampon'!$E101,COLUMN(REFERENCEMENT_ISOLANT[[#Headers],[TC/TNC
dans le domaine d''emploi visé]])))=0,"",INDIRECT(NOM_FR&amp;ADDRESS('PR-tampon'!$E101,COLUMN(REFERENCEMENT_ISOLANT[[#Headers],[TC/TNC
dans le domaine d''emploi visé]]))))))</f>
        <v/>
      </c>
      <c r="K138" s="102" t="str">
        <f ca="1">IF('PR-tampon'!$E101="","",IF('PR-tampon'!$E101=0,"",IF(INDIRECT(NOM_FR&amp;ADDRESS('PR-tampon'!$E101,COLUMN(REFERENCEMENT_ISOLANT[[#Headers],[SYNTHESE DES APPLICATIONS VISEES]])))=0,"",INDIRECT(NOM_FR&amp;ADDRESS('PR-tampon'!$E101,COLUMN(REFERENCEMENT_ISOLANT[[#Headers],[SYNTHESE DES APPLICATIONS VISEES]]))))))</f>
        <v/>
      </c>
      <c r="L138" s="75" t="str">
        <f ca="1">IF('PR-tampon'!$E101="","",IF('PR-tampon'!$E101=0,"",IF(INDIRECT(NOM_FR&amp;ADDRESS('PR-tampon'!$E101,COLUMN(REFERENCEMENT_ISOLANT[[#Headers],[CONCATENATION DES OBSERVATIONS]])))=0,"",INDIRECT(NOM_FR&amp;ADDRESS('PR-tampon'!$E101,COLUMN(REFERENCEMENT_ISOLANT[[#Headers],[CONCATENATION DES OBSERVATIONS]]))))))</f>
        <v/>
      </c>
      <c r="M138" s="3" t="str">
        <f ca="1">IF('PR-tampon'!$E101="","",IF('PR-tampon'!$E101=0,"",IF(INDIRECT(NOM_FR&amp;ADDRESS('PR-tampon'!$E101,COLUMN(REFERENCEMENT_ISOLANT[[#Headers],[Hygrométrie des locaux]])))=0,"",INDIRECT(NOM_FR&amp;ADDRESS('PR-tampon'!$E101,COLUMN(REFERENCEMENT_ISOLANT[[#Headers],[Hygrométrie des locaux]]))))))</f>
        <v/>
      </c>
      <c r="N138" s="3" t="str">
        <f ca="1">IF('PR-tampon'!$E101="","",IF('PR-tampon'!$E101=0,"",IF(INDIRECT(NOM_FR&amp;ADDRESS('PR-tampon'!$E101,COLUMN(REFERENCEMENT_ISOLANT[[#Headers],[classement locaux au sens 20.1 P3]])))=0,"",INDIRECT(NOM_FR&amp;ADDRESS('PR-tampon'!$E101,COLUMN(REFERENCEMENT_ISOLANT[[#Headers],[classement locaux au sens 20.1 P3]]))))))</f>
        <v/>
      </c>
      <c r="O138" s="3" t="str">
        <f ca="1">IF('PR-tampon'!$E101="","",IF('PR-tampon'!$E101=0,"",IF(INDIRECT(NOM_FR&amp;ADDRESS('PR-tampon'!$E101,COLUMN(REFERENCEMENT_ISOLANT[[#Headers],[Climat max]])))=0,"",INDIRECT(NOM_FR&amp;ADDRESS('PR-tampon'!$E101,COLUMN(REFERENCEMENT_ISOLANT[[#Headers],[Climat max]]))))))</f>
        <v/>
      </c>
      <c r="P138" s="3" t="str">
        <f ca="1">IF('PR-tampon'!$E101="","",IF('PR-tampon'!$E101=0,"",IF(INDIRECT(NOM_FR&amp;ADDRESS('PR-tampon'!$E101,COLUMN(REFERENCEMENT_ISOLANT[[#Headers],[Locaux climatisés ou raffraichis]])))=0,"",INDIRECT(NOM_FR&amp;ADDRESS('PR-tampon'!$E101,COLUMN(REFERENCEMENT_ISOLANT[[#Headers],[Locaux climatisés ou raffraichis]]))))))</f>
        <v/>
      </c>
    </row>
    <row r="139" spans="1:16" ht="130.15" customHeight="1" x14ac:dyDescent="0.25">
      <c r="A139" s="3" t="s">
        <v>165</v>
      </c>
      <c r="B139" s="79" t="str">
        <f ca="1">IF('PR-tampon'!$E102="","",IF('PR-tampon'!$E102=0,"",IF(INDIRECT(NOM_FR&amp;ADDRESS('PR-tampon'!$E102,COLUMN(REFERENCEMENT_ISOLANT[[#Headers],[DATE REFERENCEMENT]])))=0,"",INDIRECT(NOM_FR&amp;ADDRESS('PR-tampon'!$E102,COLUMN(REFERENCEMENT_ISOLANT[[#Headers],[DATE REFERENCEMENT]]))))))</f>
        <v/>
      </c>
      <c r="C139" s="79" t="str">
        <f ca="1">IF('PR-tampon'!$E102="","",IF('PR-tampon'!$E102=0,"",IF(INDIRECT(NOM_FR&amp;ADDRESS('PR-tampon'!$E102,COLUMN(REFERENCEMENT_ISOLANT[[#Headers],[TYPE DE PROCEDE]])))=0,"",INDIRECT(NOM_FR&amp;ADDRESS('PR-tampon'!$E102,COLUMN(REFERENCEMENT_ISOLANT[[#Headers],[TYPE DE PROCEDE]]))))))</f>
        <v/>
      </c>
      <c r="D139" s="79" t="str">
        <f ca="1">IF('PR-tampon'!$E102="","",IF('PR-tampon'!$E102=0,"",IF(INDIRECT(NOM_FR&amp;ADDRESS('PR-tampon'!$E102,COLUMN(REFERENCEMENT_ISOLANT[[#Headers],[MATIERE]])))=0,"",INDIRECT(NOM_FR&amp;ADDRESS('PR-tampon'!$E102,COLUMN(REFERENCEMENT_ISOLANT[[#Headers],[MATIERE]]))))))</f>
        <v/>
      </c>
      <c r="E139" s="3" t="str">
        <f ca="1">IF('PR-tampon'!$E102="","",IF('PR-tampon'!$E102=0,"",IF(INDIRECT(NOM_FR&amp;ADDRESS('PR-tampon'!$E102,COLUMN(REFERENCEMENT_ISOLANT[[#Headers],[NOM COMMERCIAL DU PROCEDE]])))=0,"",INDIRECT(NOM_FR&amp;ADDRESS('PR-tampon'!$E102,COLUMN(REFERENCEMENT_ISOLANT[[#Headers],[NOM COMMERCIAL DU PROCEDE]]))))))</f>
        <v/>
      </c>
      <c r="F139" s="3" t="str">
        <f ca="1">IF('PR-tampon'!$E102="","",IF('PR-tampon'!$E102=0,"",IF(INDIRECT(NOM_FR&amp;ADDRESS('PR-tampon'!$E102,COLUMN(REFERENCEMENT_ISOLANT[[#Headers],[FABRICANT / TITULAIRE / DISTRIBUTEUR]])))=0,"",INDIRECT(NOM_FR&amp;ADDRESS('PR-tampon'!$E102,COLUMN(REFERENCEMENT_ISOLANT[[#Headers],[FABRICANT / TITULAIRE / DISTRIBUTEUR]]))))))</f>
        <v/>
      </c>
      <c r="G139" s="3" t="str">
        <f ca="1">IF('PR-tampon'!$E102="","",IF('PR-tampon'!$E102=0,"",IF(INDIRECT(NOM_FR&amp;ADDRESS('PR-tampon'!$E102,COLUMN(REFERENCEMENT_ISOLANT[[#Headers],[TYPE DE DOCUMENT DE REFERENCE]])))=0,"",INDIRECT(NOM_FR&amp;ADDRESS('PR-tampon'!$E102,COLUMN(REFERENCEMENT_ISOLANT[[#Headers],[TYPE DE DOCUMENT DE REFERENCE]]))))))</f>
        <v/>
      </c>
      <c r="H139" s="3" t="str">
        <f ca="1">IF('PR-tampon'!$E102="","",IF('PR-tampon'!$E102=0,"",IF(INDIRECT(NOM_FR&amp;ADDRESS('PR-tampon'!$E102,COLUMN(REFERENCEMENT_ISOLANT[[#Headers],[REF]])))=0,"",INDIRECT(NOM_FR&amp;ADDRESS('PR-tampon'!$E102,COLUMN(REFERENCEMENT_ISOLANT[[#Headers],[REF]]))))))</f>
        <v/>
      </c>
      <c r="I139" s="73" t="str">
        <f ca="1">IF('PR-tampon'!$E102="","",IF('PR-tampon'!$E102=0,"",IF(INDIRECT(NOM_FR&amp;ADDRESS('PR-tampon'!$E102,COLUMN(REFERENCEMENT_ISOLANT[[#Headers],[AVIS LIMITE AU / VALIDITE]])))=0,"",INDIRECT(NOM_FR&amp;ADDRESS('PR-tampon'!$E102,COLUMN(REFERENCEMENT_ISOLANT[[#Headers],[AVIS LIMITE AU / VALIDITE]]))))))</f>
        <v/>
      </c>
      <c r="J139" s="3" t="str">
        <f ca="1">IF('PR-tampon'!$E102="","",IF('PR-tampon'!$E102=0,"",IF(INDIRECT(NOM_FR&amp;ADDRESS('PR-tampon'!$E102,COLUMN(REFERENCEMENT_ISOLANT[[#Headers],[TC/TNC
dans le domaine d''emploi visé]])))=0,"",INDIRECT(NOM_FR&amp;ADDRESS('PR-tampon'!$E102,COLUMN(REFERENCEMENT_ISOLANT[[#Headers],[TC/TNC
dans le domaine d''emploi visé]]))))))</f>
        <v/>
      </c>
      <c r="K139" s="102" t="str">
        <f ca="1">IF('PR-tampon'!$E102="","",IF('PR-tampon'!$E102=0,"",IF(INDIRECT(NOM_FR&amp;ADDRESS('PR-tampon'!$E102,COLUMN(REFERENCEMENT_ISOLANT[[#Headers],[SYNTHESE DES APPLICATIONS VISEES]])))=0,"",INDIRECT(NOM_FR&amp;ADDRESS('PR-tampon'!$E102,COLUMN(REFERENCEMENT_ISOLANT[[#Headers],[SYNTHESE DES APPLICATIONS VISEES]]))))))</f>
        <v/>
      </c>
      <c r="L139" s="75" t="str">
        <f ca="1">IF('PR-tampon'!$E102="","",IF('PR-tampon'!$E102=0,"",IF(INDIRECT(NOM_FR&amp;ADDRESS('PR-tampon'!$E102,COLUMN(REFERENCEMENT_ISOLANT[[#Headers],[CONCATENATION DES OBSERVATIONS]])))=0,"",INDIRECT(NOM_FR&amp;ADDRESS('PR-tampon'!$E102,COLUMN(REFERENCEMENT_ISOLANT[[#Headers],[CONCATENATION DES OBSERVATIONS]]))))))</f>
        <v/>
      </c>
      <c r="M139" s="3" t="str">
        <f ca="1">IF('PR-tampon'!$E102="","",IF('PR-tampon'!$E102=0,"",IF(INDIRECT(NOM_FR&amp;ADDRESS('PR-tampon'!$E102,COLUMN(REFERENCEMENT_ISOLANT[[#Headers],[Hygrométrie des locaux]])))=0,"",INDIRECT(NOM_FR&amp;ADDRESS('PR-tampon'!$E102,COLUMN(REFERENCEMENT_ISOLANT[[#Headers],[Hygrométrie des locaux]]))))))</f>
        <v/>
      </c>
      <c r="N139" s="3" t="str">
        <f ca="1">IF('PR-tampon'!$E102="","",IF('PR-tampon'!$E102=0,"",IF(INDIRECT(NOM_FR&amp;ADDRESS('PR-tampon'!$E102,COLUMN(REFERENCEMENT_ISOLANT[[#Headers],[classement locaux au sens 20.1 P3]])))=0,"",INDIRECT(NOM_FR&amp;ADDRESS('PR-tampon'!$E102,COLUMN(REFERENCEMENT_ISOLANT[[#Headers],[classement locaux au sens 20.1 P3]]))))))</f>
        <v/>
      </c>
      <c r="O139" s="3" t="str">
        <f ca="1">IF('PR-tampon'!$E102="","",IF('PR-tampon'!$E102=0,"",IF(INDIRECT(NOM_FR&amp;ADDRESS('PR-tampon'!$E102,COLUMN(REFERENCEMENT_ISOLANT[[#Headers],[Climat max]])))=0,"",INDIRECT(NOM_FR&amp;ADDRESS('PR-tampon'!$E102,COLUMN(REFERENCEMENT_ISOLANT[[#Headers],[Climat max]]))))))</f>
        <v/>
      </c>
      <c r="P139" s="3" t="str">
        <f ca="1">IF('PR-tampon'!$E102="","",IF('PR-tampon'!$E102=0,"",IF(INDIRECT(NOM_FR&amp;ADDRESS('PR-tampon'!$E102,COLUMN(REFERENCEMENT_ISOLANT[[#Headers],[Locaux climatisés ou raffraichis]])))=0,"",INDIRECT(NOM_FR&amp;ADDRESS('PR-tampon'!$E102,COLUMN(REFERENCEMENT_ISOLANT[[#Headers],[Locaux climatisés ou raffraichis]]))))))</f>
        <v/>
      </c>
    </row>
    <row r="140" spans="1:16" ht="130.15" customHeight="1" x14ac:dyDescent="0.25">
      <c r="A140" s="3" t="s">
        <v>165</v>
      </c>
      <c r="B140" s="79" t="str">
        <f ca="1">IF('PR-tampon'!$E103="","",IF('PR-tampon'!$E103=0,"",IF(INDIRECT(NOM_FR&amp;ADDRESS('PR-tampon'!$E103,COLUMN(REFERENCEMENT_ISOLANT[[#Headers],[DATE REFERENCEMENT]])))=0,"",INDIRECT(NOM_FR&amp;ADDRESS('PR-tampon'!$E103,COLUMN(REFERENCEMENT_ISOLANT[[#Headers],[DATE REFERENCEMENT]]))))))</f>
        <v/>
      </c>
      <c r="C140" s="79" t="str">
        <f ca="1">IF('PR-tampon'!$E103="","",IF('PR-tampon'!$E103=0,"",IF(INDIRECT(NOM_FR&amp;ADDRESS('PR-tampon'!$E103,COLUMN(REFERENCEMENT_ISOLANT[[#Headers],[TYPE DE PROCEDE]])))=0,"",INDIRECT(NOM_FR&amp;ADDRESS('PR-tampon'!$E103,COLUMN(REFERENCEMENT_ISOLANT[[#Headers],[TYPE DE PROCEDE]]))))))</f>
        <v/>
      </c>
      <c r="D140" s="79" t="str">
        <f ca="1">IF('PR-tampon'!$E103="","",IF('PR-tampon'!$E103=0,"",IF(INDIRECT(NOM_FR&amp;ADDRESS('PR-tampon'!$E103,COLUMN(REFERENCEMENT_ISOLANT[[#Headers],[MATIERE]])))=0,"",INDIRECT(NOM_FR&amp;ADDRESS('PR-tampon'!$E103,COLUMN(REFERENCEMENT_ISOLANT[[#Headers],[MATIERE]]))))))</f>
        <v/>
      </c>
      <c r="E140" s="3" t="str">
        <f ca="1">IF('PR-tampon'!$E103="","",IF('PR-tampon'!$E103=0,"",IF(INDIRECT(NOM_FR&amp;ADDRESS('PR-tampon'!$E103,COLUMN(REFERENCEMENT_ISOLANT[[#Headers],[NOM COMMERCIAL DU PROCEDE]])))=0,"",INDIRECT(NOM_FR&amp;ADDRESS('PR-tampon'!$E103,COLUMN(REFERENCEMENT_ISOLANT[[#Headers],[NOM COMMERCIAL DU PROCEDE]]))))))</f>
        <v/>
      </c>
      <c r="F140" s="3" t="str">
        <f ca="1">IF('PR-tampon'!$E103="","",IF('PR-tampon'!$E103=0,"",IF(INDIRECT(NOM_FR&amp;ADDRESS('PR-tampon'!$E103,COLUMN(REFERENCEMENT_ISOLANT[[#Headers],[FABRICANT / TITULAIRE / DISTRIBUTEUR]])))=0,"",INDIRECT(NOM_FR&amp;ADDRESS('PR-tampon'!$E103,COLUMN(REFERENCEMENT_ISOLANT[[#Headers],[FABRICANT / TITULAIRE / DISTRIBUTEUR]]))))))</f>
        <v/>
      </c>
      <c r="G140" s="3" t="str">
        <f ca="1">IF('PR-tampon'!$E103="","",IF('PR-tampon'!$E103=0,"",IF(INDIRECT(NOM_FR&amp;ADDRESS('PR-tampon'!$E103,COLUMN(REFERENCEMENT_ISOLANT[[#Headers],[TYPE DE DOCUMENT DE REFERENCE]])))=0,"",INDIRECT(NOM_FR&amp;ADDRESS('PR-tampon'!$E103,COLUMN(REFERENCEMENT_ISOLANT[[#Headers],[TYPE DE DOCUMENT DE REFERENCE]]))))))</f>
        <v/>
      </c>
      <c r="H140" s="3" t="str">
        <f ca="1">IF('PR-tampon'!$E103="","",IF('PR-tampon'!$E103=0,"",IF(INDIRECT(NOM_FR&amp;ADDRESS('PR-tampon'!$E103,COLUMN(REFERENCEMENT_ISOLANT[[#Headers],[REF]])))=0,"",INDIRECT(NOM_FR&amp;ADDRESS('PR-tampon'!$E103,COLUMN(REFERENCEMENT_ISOLANT[[#Headers],[REF]]))))))</f>
        <v/>
      </c>
      <c r="I140" s="73" t="str">
        <f ca="1">IF('PR-tampon'!$E103="","",IF('PR-tampon'!$E103=0,"",IF(INDIRECT(NOM_FR&amp;ADDRESS('PR-tampon'!$E103,COLUMN(REFERENCEMENT_ISOLANT[[#Headers],[AVIS LIMITE AU / VALIDITE]])))=0,"",INDIRECT(NOM_FR&amp;ADDRESS('PR-tampon'!$E103,COLUMN(REFERENCEMENT_ISOLANT[[#Headers],[AVIS LIMITE AU / VALIDITE]]))))))</f>
        <v/>
      </c>
      <c r="J140" s="3" t="str">
        <f ca="1">IF('PR-tampon'!$E103="","",IF('PR-tampon'!$E103=0,"",IF(INDIRECT(NOM_FR&amp;ADDRESS('PR-tampon'!$E103,COLUMN(REFERENCEMENT_ISOLANT[[#Headers],[TC/TNC
dans le domaine d''emploi visé]])))=0,"",INDIRECT(NOM_FR&amp;ADDRESS('PR-tampon'!$E103,COLUMN(REFERENCEMENT_ISOLANT[[#Headers],[TC/TNC
dans le domaine d''emploi visé]]))))))</f>
        <v/>
      </c>
      <c r="K140" s="102" t="str">
        <f ca="1">IF('PR-tampon'!$E103="","",IF('PR-tampon'!$E103=0,"",IF(INDIRECT(NOM_FR&amp;ADDRESS('PR-tampon'!$E103,COLUMN(REFERENCEMENT_ISOLANT[[#Headers],[SYNTHESE DES APPLICATIONS VISEES]])))=0,"",INDIRECT(NOM_FR&amp;ADDRESS('PR-tampon'!$E103,COLUMN(REFERENCEMENT_ISOLANT[[#Headers],[SYNTHESE DES APPLICATIONS VISEES]]))))))</f>
        <v/>
      </c>
      <c r="L140" s="75" t="str">
        <f ca="1">IF('PR-tampon'!$E103="","",IF('PR-tampon'!$E103=0,"",IF(INDIRECT(NOM_FR&amp;ADDRESS('PR-tampon'!$E103,COLUMN(REFERENCEMENT_ISOLANT[[#Headers],[CONCATENATION DES OBSERVATIONS]])))=0,"",INDIRECT(NOM_FR&amp;ADDRESS('PR-tampon'!$E103,COLUMN(REFERENCEMENT_ISOLANT[[#Headers],[CONCATENATION DES OBSERVATIONS]]))))))</f>
        <v/>
      </c>
      <c r="M140" s="3" t="str">
        <f ca="1">IF('PR-tampon'!$E103="","",IF('PR-tampon'!$E103=0,"",IF(INDIRECT(NOM_FR&amp;ADDRESS('PR-tampon'!$E103,COLUMN(REFERENCEMENT_ISOLANT[[#Headers],[Hygrométrie des locaux]])))=0,"",INDIRECT(NOM_FR&amp;ADDRESS('PR-tampon'!$E103,COLUMN(REFERENCEMENT_ISOLANT[[#Headers],[Hygrométrie des locaux]]))))))</f>
        <v/>
      </c>
      <c r="N140" s="3" t="str">
        <f ca="1">IF('PR-tampon'!$E103="","",IF('PR-tampon'!$E103=0,"",IF(INDIRECT(NOM_FR&amp;ADDRESS('PR-tampon'!$E103,COLUMN(REFERENCEMENT_ISOLANT[[#Headers],[classement locaux au sens 20.1 P3]])))=0,"",INDIRECT(NOM_FR&amp;ADDRESS('PR-tampon'!$E103,COLUMN(REFERENCEMENT_ISOLANT[[#Headers],[classement locaux au sens 20.1 P3]]))))))</f>
        <v/>
      </c>
      <c r="O140" s="3" t="str">
        <f ca="1">IF('PR-tampon'!$E103="","",IF('PR-tampon'!$E103=0,"",IF(INDIRECT(NOM_FR&amp;ADDRESS('PR-tampon'!$E103,COLUMN(REFERENCEMENT_ISOLANT[[#Headers],[Climat max]])))=0,"",INDIRECT(NOM_FR&amp;ADDRESS('PR-tampon'!$E103,COLUMN(REFERENCEMENT_ISOLANT[[#Headers],[Climat max]]))))))</f>
        <v/>
      </c>
      <c r="P140" s="3" t="str">
        <f ca="1">IF('PR-tampon'!$E103="","",IF('PR-tampon'!$E103=0,"",IF(INDIRECT(NOM_FR&amp;ADDRESS('PR-tampon'!$E103,COLUMN(REFERENCEMENT_ISOLANT[[#Headers],[Locaux climatisés ou raffraichis]])))=0,"",INDIRECT(NOM_FR&amp;ADDRESS('PR-tampon'!$E103,COLUMN(REFERENCEMENT_ISOLANT[[#Headers],[Locaux climatisés ou raffraichis]]))))))</f>
        <v/>
      </c>
    </row>
    <row r="141" spans="1:16" ht="130.15" customHeight="1" x14ac:dyDescent="0.25">
      <c r="A141" s="3" t="s">
        <v>165</v>
      </c>
      <c r="B141" s="79" t="str">
        <f ca="1">IF('PR-tampon'!$E104="","",IF('PR-tampon'!$E104=0,"",IF(INDIRECT(NOM_FR&amp;ADDRESS('PR-tampon'!$E104,COLUMN(REFERENCEMENT_ISOLANT[[#Headers],[DATE REFERENCEMENT]])))=0,"",INDIRECT(NOM_FR&amp;ADDRESS('PR-tampon'!$E104,COLUMN(REFERENCEMENT_ISOLANT[[#Headers],[DATE REFERENCEMENT]]))))))</f>
        <v/>
      </c>
      <c r="C141" s="79" t="str">
        <f ca="1">IF('PR-tampon'!$E104="","",IF('PR-tampon'!$E104=0,"",IF(INDIRECT(NOM_FR&amp;ADDRESS('PR-tampon'!$E104,COLUMN(REFERENCEMENT_ISOLANT[[#Headers],[TYPE DE PROCEDE]])))=0,"",INDIRECT(NOM_FR&amp;ADDRESS('PR-tampon'!$E104,COLUMN(REFERENCEMENT_ISOLANT[[#Headers],[TYPE DE PROCEDE]]))))))</f>
        <v/>
      </c>
      <c r="D141" s="79" t="str">
        <f ca="1">IF('PR-tampon'!$E104="","",IF('PR-tampon'!$E104=0,"",IF(INDIRECT(NOM_FR&amp;ADDRESS('PR-tampon'!$E104,COLUMN(REFERENCEMENT_ISOLANT[[#Headers],[MATIERE]])))=0,"",INDIRECT(NOM_FR&amp;ADDRESS('PR-tampon'!$E104,COLUMN(REFERENCEMENT_ISOLANT[[#Headers],[MATIERE]]))))))</f>
        <v/>
      </c>
      <c r="E141" s="3" t="str">
        <f ca="1">IF('PR-tampon'!$E104="","",IF('PR-tampon'!$E104=0,"",IF(INDIRECT(NOM_FR&amp;ADDRESS('PR-tampon'!$E104,COLUMN(REFERENCEMENT_ISOLANT[[#Headers],[NOM COMMERCIAL DU PROCEDE]])))=0,"",INDIRECT(NOM_FR&amp;ADDRESS('PR-tampon'!$E104,COLUMN(REFERENCEMENT_ISOLANT[[#Headers],[NOM COMMERCIAL DU PROCEDE]]))))))</f>
        <v/>
      </c>
      <c r="F141" s="3" t="str">
        <f ca="1">IF('PR-tampon'!$E104="","",IF('PR-tampon'!$E104=0,"",IF(INDIRECT(NOM_FR&amp;ADDRESS('PR-tampon'!$E104,COLUMN(REFERENCEMENT_ISOLANT[[#Headers],[FABRICANT / TITULAIRE / DISTRIBUTEUR]])))=0,"",INDIRECT(NOM_FR&amp;ADDRESS('PR-tampon'!$E104,COLUMN(REFERENCEMENT_ISOLANT[[#Headers],[FABRICANT / TITULAIRE / DISTRIBUTEUR]]))))))</f>
        <v/>
      </c>
      <c r="G141" s="3" t="str">
        <f ca="1">IF('PR-tampon'!$E104="","",IF('PR-tampon'!$E104=0,"",IF(INDIRECT(NOM_FR&amp;ADDRESS('PR-tampon'!$E104,COLUMN(REFERENCEMENT_ISOLANT[[#Headers],[TYPE DE DOCUMENT DE REFERENCE]])))=0,"",INDIRECT(NOM_FR&amp;ADDRESS('PR-tampon'!$E104,COLUMN(REFERENCEMENT_ISOLANT[[#Headers],[TYPE DE DOCUMENT DE REFERENCE]]))))))</f>
        <v/>
      </c>
      <c r="H141" s="3" t="str">
        <f ca="1">IF('PR-tampon'!$E104="","",IF('PR-tampon'!$E104=0,"",IF(INDIRECT(NOM_FR&amp;ADDRESS('PR-tampon'!$E104,COLUMN(REFERENCEMENT_ISOLANT[[#Headers],[REF]])))=0,"",INDIRECT(NOM_FR&amp;ADDRESS('PR-tampon'!$E104,COLUMN(REFERENCEMENT_ISOLANT[[#Headers],[REF]]))))))</f>
        <v/>
      </c>
      <c r="I141" s="73" t="str">
        <f ca="1">IF('PR-tampon'!$E104="","",IF('PR-tampon'!$E104=0,"",IF(INDIRECT(NOM_FR&amp;ADDRESS('PR-tampon'!$E104,COLUMN(REFERENCEMENT_ISOLANT[[#Headers],[AVIS LIMITE AU / VALIDITE]])))=0,"",INDIRECT(NOM_FR&amp;ADDRESS('PR-tampon'!$E104,COLUMN(REFERENCEMENT_ISOLANT[[#Headers],[AVIS LIMITE AU / VALIDITE]]))))))</f>
        <v/>
      </c>
      <c r="J141" s="3" t="str">
        <f ca="1">IF('PR-tampon'!$E104="","",IF('PR-tampon'!$E104=0,"",IF(INDIRECT(NOM_FR&amp;ADDRESS('PR-tampon'!$E104,COLUMN(REFERENCEMENT_ISOLANT[[#Headers],[TC/TNC
dans le domaine d''emploi visé]])))=0,"",INDIRECT(NOM_FR&amp;ADDRESS('PR-tampon'!$E104,COLUMN(REFERENCEMENT_ISOLANT[[#Headers],[TC/TNC
dans le domaine d''emploi visé]]))))))</f>
        <v/>
      </c>
      <c r="K141" s="102" t="str">
        <f ca="1">IF('PR-tampon'!$E104="","",IF('PR-tampon'!$E104=0,"",IF(INDIRECT(NOM_FR&amp;ADDRESS('PR-tampon'!$E104,COLUMN(REFERENCEMENT_ISOLANT[[#Headers],[SYNTHESE DES APPLICATIONS VISEES]])))=0,"",INDIRECT(NOM_FR&amp;ADDRESS('PR-tampon'!$E104,COLUMN(REFERENCEMENT_ISOLANT[[#Headers],[SYNTHESE DES APPLICATIONS VISEES]]))))))</f>
        <v/>
      </c>
      <c r="L141" s="75" t="str">
        <f ca="1">IF('PR-tampon'!$E104="","",IF('PR-tampon'!$E104=0,"",IF(INDIRECT(NOM_FR&amp;ADDRESS('PR-tampon'!$E104,COLUMN(REFERENCEMENT_ISOLANT[[#Headers],[CONCATENATION DES OBSERVATIONS]])))=0,"",INDIRECT(NOM_FR&amp;ADDRESS('PR-tampon'!$E104,COLUMN(REFERENCEMENT_ISOLANT[[#Headers],[CONCATENATION DES OBSERVATIONS]]))))))</f>
        <v/>
      </c>
      <c r="M141" s="3" t="str">
        <f ca="1">IF('PR-tampon'!$E104="","",IF('PR-tampon'!$E104=0,"",IF(INDIRECT(NOM_FR&amp;ADDRESS('PR-tampon'!$E104,COLUMN(REFERENCEMENT_ISOLANT[[#Headers],[Hygrométrie des locaux]])))=0,"",INDIRECT(NOM_FR&amp;ADDRESS('PR-tampon'!$E104,COLUMN(REFERENCEMENT_ISOLANT[[#Headers],[Hygrométrie des locaux]]))))))</f>
        <v/>
      </c>
      <c r="N141" s="3" t="str">
        <f ca="1">IF('PR-tampon'!$E104="","",IF('PR-tampon'!$E104=0,"",IF(INDIRECT(NOM_FR&amp;ADDRESS('PR-tampon'!$E104,COLUMN(REFERENCEMENT_ISOLANT[[#Headers],[classement locaux au sens 20.1 P3]])))=0,"",INDIRECT(NOM_FR&amp;ADDRESS('PR-tampon'!$E104,COLUMN(REFERENCEMENT_ISOLANT[[#Headers],[classement locaux au sens 20.1 P3]]))))))</f>
        <v/>
      </c>
      <c r="O141" s="3" t="str">
        <f ca="1">IF('PR-tampon'!$E104="","",IF('PR-tampon'!$E104=0,"",IF(INDIRECT(NOM_FR&amp;ADDRESS('PR-tampon'!$E104,COLUMN(REFERENCEMENT_ISOLANT[[#Headers],[Climat max]])))=0,"",INDIRECT(NOM_FR&amp;ADDRESS('PR-tampon'!$E104,COLUMN(REFERENCEMENT_ISOLANT[[#Headers],[Climat max]]))))))</f>
        <v/>
      </c>
      <c r="P141" s="3" t="str">
        <f ca="1">IF('PR-tampon'!$E104="","",IF('PR-tampon'!$E104=0,"",IF(INDIRECT(NOM_FR&amp;ADDRESS('PR-tampon'!$E104,COLUMN(REFERENCEMENT_ISOLANT[[#Headers],[Locaux climatisés ou raffraichis]])))=0,"",INDIRECT(NOM_FR&amp;ADDRESS('PR-tampon'!$E104,COLUMN(REFERENCEMENT_ISOLANT[[#Headers],[Locaux climatisés ou raffraichis]]))))))</f>
        <v/>
      </c>
    </row>
    <row r="142" spans="1:16" ht="130.15" customHeight="1" x14ac:dyDescent="0.25">
      <c r="A142" s="3" t="s">
        <v>165</v>
      </c>
      <c r="B142" s="79" t="str">
        <f ca="1">IF('PR-tampon'!$E105="","",IF('PR-tampon'!$E105=0,"",IF(INDIRECT(NOM_FR&amp;ADDRESS('PR-tampon'!$E105,COLUMN(REFERENCEMENT_ISOLANT[[#Headers],[DATE REFERENCEMENT]])))=0,"",INDIRECT(NOM_FR&amp;ADDRESS('PR-tampon'!$E105,COLUMN(REFERENCEMENT_ISOLANT[[#Headers],[DATE REFERENCEMENT]]))))))</f>
        <v/>
      </c>
      <c r="C142" s="79" t="str">
        <f ca="1">IF('PR-tampon'!$E105="","",IF('PR-tampon'!$E105=0,"",IF(INDIRECT(NOM_FR&amp;ADDRESS('PR-tampon'!$E105,COLUMN(REFERENCEMENT_ISOLANT[[#Headers],[TYPE DE PROCEDE]])))=0,"",INDIRECT(NOM_FR&amp;ADDRESS('PR-tampon'!$E105,COLUMN(REFERENCEMENT_ISOLANT[[#Headers],[TYPE DE PROCEDE]]))))))</f>
        <v/>
      </c>
      <c r="D142" s="79" t="str">
        <f ca="1">IF('PR-tampon'!$E105="","",IF('PR-tampon'!$E105=0,"",IF(INDIRECT(NOM_FR&amp;ADDRESS('PR-tampon'!$E105,COLUMN(REFERENCEMENT_ISOLANT[[#Headers],[MATIERE]])))=0,"",INDIRECT(NOM_FR&amp;ADDRESS('PR-tampon'!$E105,COLUMN(REFERENCEMENT_ISOLANT[[#Headers],[MATIERE]]))))))</f>
        <v/>
      </c>
      <c r="E142" s="3" t="str">
        <f ca="1">IF('PR-tampon'!$E105="","",IF('PR-tampon'!$E105=0,"",IF(INDIRECT(NOM_FR&amp;ADDRESS('PR-tampon'!$E105,COLUMN(REFERENCEMENT_ISOLANT[[#Headers],[NOM COMMERCIAL DU PROCEDE]])))=0,"",INDIRECT(NOM_FR&amp;ADDRESS('PR-tampon'!$E105,COLUMN(REFERENCEMENT_ISOLANT[[#Headers],[NOM COMMERCIAL DU PROCEDE]]))))))</f>
        <v/>
      </c>
      <c r="F142" s="3" t="str">
        <f ca="1">IF('PR-tampon'!$E105="","",IF('PR-tampon'!$E105=0,"",IF(INDIRECT(NOM_FR&amp;ADDRESS('PR-tampon'!$E105,COLUMN(REFERENCEMENT_ISOLANT[[#Headers],[FABRICANT / TITULAIRE / DISTRIBUTEUR]])))=0,"",INDIRECT(NOM_FR&amp;ADDRESS('PR-tampon'!$E105,COLUMN(REFERENCEMENT_ISOLANT[[#Headers],[FABRICANT / TITULAIRE / DISTRIBUTEUR]]))))))</f>
        <v/>
      </c>
      <c r="G142" s="3" t="str">
        <f ca="1">IF('PR-tampon'!$E105="","",IF('PR-tampon'!$E105=0,"",IF(INDIRECT(NOM_FR&amp;ADDRESS('PR-tampon'!$E105,COLUMN(REFERENCEMENT_ISOLANT[[#Headers],[TYPE DE DOCUMENT DE REFERENCE]])))=0,"",INDIRECT(NOM_FR&amp;ADDRESS('PR-tampon'!$E105,COLUMN(REFERENCEMENT_ISOLANT[[#Headers],[TYPE DE DOCUMENT DE REFERENCE]]))))))</f>
        <v/>
      </c>
      <c r="H142" s="3" t="str">
        <f ca="1">IF('PR-tampon'!$E105="","",IF('PR-tampon'!$E105=0,"",IF(INDIRECT(NOM_FR&amp;ADDRESS('PR-tampon'!$E105,COLUMN(REFERENCEMENT_ISOLANT[[#Headers],[REF]])))=0,"",INDIRECT(NOM_FR&amp;ADDRESS('PR-tampon'!$E105,COLUMN(REFERENCEMENT_ISOLANT[[#Headers],[REF]]))))))</f>
        <v/>
      </c>
      <c r="I142" s="73" t="str">
        <f ca="1">IF('PR-tampon'!$E105="","",IF('PR-tampon'!$E105=0,"",IF(INDIRECT(NOM_FR&amp;ADDRESS('PR-tampon'!$E105,COLUMN(REFERENCEMENT_ISOLANT[[#Headers],[AVIS LIMITE AU / VALIDITE]])))=0,"",INDIRECT(NOM_FR&amp;ADDRESS('PR-tampon'!$E105,COLUMN(REFERENCEMENT_ISOLANT[[#Headers],[AVIS LIMITE AU / VALIDITE]]))))))</f>
        <v/>
      </c>
      <c r="J142" s="3" t="str">
        <f ca="1">IF('PR-tampon'!$E105="","",IF('PR-tampon'!$E105=0,"",IF(INDIRECT(NOM_FR&amp;ADDRESS('PR-tampon'!$E105,COLUMN(REFERENCEMENT_ISOLANT[[#Headers],[TC/TNC
dans le domaine d''emploi visé]])))=0,"",INDIRECT(NOM_FR&amp;ADDRESS('PR-tampon'!$E105,COLUMN(REFERENCEMENT_ISOLANT[[#Headers],[TC/TNC
dans le domaine d''emploi visé]]))))))</f>
        <v/>
      </c>
      <c r="K142" s="102" t="str">
        <f ca="1">IF('PR-tampon'!$E105="","",IF('PR-tampon'!$E105=0,"",IF(INDIRECT(NOM_FR&amp;ADDRESS('PR-tampon'!$E105,COLUMN(REFERENCEMENT_ISOLANT[[#Headers],[SYNTHESE DES APPLICATIONS VISEES]])))=0,"",INDIRECT(NOM_FR&amp;ADDRESS('PR-tampon'!$E105,COLUMN(REFERENCEMENT_ISOLANT[[#Headers],[SYNTHESE DES APPLICATIONS VISEES]]))))))</f>
        <v/>
      </c>
      <c r="L142" s="75" t="str">
        <f ca="1">IF('PR-tampon'!$E105="","",IF('PR-tampon'!$E105=0,"",IF(INDIRECT(NOM_FR&amp;ADDRESS('PR-tampon'!$E105,COLUMN(REFERENCEMENT_ISOLANT[[#Headers],[CONCATENATION DES OBSERVATIONS]])))=0,"",INDIRECT(NOM_FR&amp;ADDRESS('PR-tampon'!$E105,COLUMN(REFERENCEMENT_ISOLANT[[#Headers],[CONCATENATION DES OBSERVATIONS]]))))))</f>
        <v/>
      </c>
      <c r="M142" s="3" t="str">
        <f ca="1">IF('PR-tampon'!$E105="","",IF('PR-tampon'!$E105=0,"",IF(INDIRECT(NOM_FR&amp;ADDRESS('PR-tampon'!$E105,COLUMN(REFERENCEMENT_ISOLANT[[#Headers],[Hygrométrie des locaux]])))=0,"",INDIRECT(NOM_FR&amp;ADDRESS('PR-tampon'!$E105,COLUMN(REFERENCEMENT_ISOLANT[[#Headers],[Hygrométrie des locaux]]))))))</f>
        <v/>
      </c>
      <c r="N142" s="3" t="str">
        <f ca="1">IF('PR-tampon'!$E105="","",IF('PR-tampon'!$E105=0,"",IF(INDIRECT(NOM_FR&amp;ADDRESS('PR-tampon'!$E105,COLUMN(REFERENCEMENT_ISOLANT[[#Headers],[classement locaux au sens 20.1 P3]])))=0,"",INDIRECT(NOM_FR&amp;ADDRESS('PR-tampon'!$E105,COLUMN(REFERENCEMENT_ISOLANT[[#Headers],[classement locaux au sens 20.1 P3]]))))))</f>
        <v/>
      </c>
      <c r="O142" s="3" t="str">
        <f ca="1">IF('PR-tampon'!$E105="","",IF('PR-tampon'!$E105=0,"",IF(INDIRECT(NOM_FR&amp;ADDRESS('PR-tampon'!$E105,COLUMN(REFERENCEMENT_ISOLANT[[#Headers],[Climat max]])))=0,"",INDIRECT(NOM_FR&amp;ADDRESS('PR-tampon'!$E105,COLUMN(REFERENCEMENT_ISOLANT[[#Headers],[Climat max]]))))))</f>
        <v/>
      </c>
      <c r="P142" s="3" t="str">
        <f ca="1">IF('PR-tampon'!$E105="","",IF('PR-tampon'!$E105=0,"",IF(INDIRECT(NOM_FR&amp;ADDRESS('PR-tampon'!$E105,COLUMN(REFERENCEMENT_ISOLANT[[#Headers],[Locaux climatisés ou raffraichis]])))=0,"",INDIRECT(NOM_FR&amp;ADDRESS('PR-tampon'!$E105,COLUMN(REFERENCEMENT_ISOLANT[[#Headers],[Locaux climatisés ou raffraichis]]))))))</f>
        <v/>
      </c>
    </row>
    <row r="143" spans="1:16" ht="130.15" customHeight="1" x14ac:dyDescent="0.25">
      <c r="A143" s="3" t="s">
        <v>165</v>
      </c>
      <c r="B143" s="79" t="str">
        <f ca="1">IF('PR-tampon'!$E106="","",IF('PR-tampon'!$E106=0,"",IF(INDIRECT(NOM_FR&amp;ADDRESS('PR-tampon'!$E106,COLUMN(REFERENCEMENT_ISOLANT[[#Headers],[DATE REFERENCEMENT]])))=0,"",INDIRECT(NOM_FR&amp;ADDRESS('PR-tampon'!$E106,COLUMN(REFERENCEMENT_ISOLANT[[#Headers],[DATE REFERENCEMENT]]))))))</f>
        <v/>
      </c>
      <c r="C143" s="79" t="str">
        <f ca="1">IF('PR-tampon'!$E106="","",IF('PR-tampon'!$E106=0,"",IF(INDIRECT(NOM_FR&amp;ADDRESS('PR-tampon'!$E106,COLUMN(REFERENCEMENT_ISOLANT[[#Headers],[TYPE DE PROCEDE]])))=0,"",INDIRECT(NOM_FR&amp;ADDRESS('PR-tampon'!$E106,COLUMN(REFERENCEMENT_ISOLANT[[#Headers],[TYPE DE PROCEDE]]))))))</f>
        <v/>
      </c>
      <c r="D143" s="79" t="str">
        <f ca="1">IF('PR-tampon'!$E106="","",IF('PR-tampon'!$E106=0,"",IF(INDIRECT(NOM_FR&amp;ADDRESS('PR-tampon'!$E106,COLUMN(REFERENCEMENT_ISOLANT[[#Headers],[MATIERE]])))=0,"",INDIRECT(NOM_FR&amp;ADDRESS('PR-tampon'!$E106,COLUMN(REFERENCEMENT_ISOLANT[[#Headers],[MATIERE]]))))))</f>
        <v/>
      </c>
      <c r="E143" s="3" t="str">
        <f ca="1">IF('PR-tampon'!$E106="","",IF('PR-tampon'!$E106=0,"",IF(INDIRECT(NOM_FR&amp;ADDRESS('PR-tampon'!$E106,COLUMN(REFERENCEMENT_ISOLANT[[#Headers],[NOM COMMERCIAL DU PROCEDE]])))=0,"",INDIRECT(NOM_FR&amp;ADDRESS('PR-tampon'!$E106,COLUMN(REFERENCEMENT_ISOLANT[[#Headers],[NOM COMMERCIAL DU PROCEDE]]))))))</f>
        <v/>
      </c>
      <c r="F143" s="3" t="str">
        <f ca="1">IF('PR-tampon'!$E106="","",IF('PR-tampon'!$E106=0,"",IF(INDIRECT(NOM_FR&amp;ADDRESS('PR-tampon'!$E106,COLUMN(REFERENCEMENT_ISOLANT[[#Headers],[FABRICANT / TITULAIRE / DISTRIBUTEUR]])))=0,"",INDIRECT(NOM_FR&amp;ADDRESS('PR-tampon'!$E106,COLUMN(REFERENCEMENT_ISOLANT[[#Headers],[FABRICANT / TITULAIRE / DISTRIBUTEUR]]))))))</f>
        <v/>
      </c>
      <c r="G143" s="3" t="str">
        <f ca="1">IF('PR-tampon'!$E106="","",IF('PR-tampon'!$E106=0,"",IF(INDIRECT(NOM_FR&amp;ADDRESS('PR-tampon'!$E106,COLUMN(REFERENCEMENT_ISOLANT[[#Headers],[TYPE DE DOCUMENT DE REFERENCE]])))=0,"",INDIRECT(NOM_FR&amp;ADDRESS('PR-tampon'!$E106,COLUMN(REFERENCEMENT_ISOLANT[[#Headers],[TYPE DE DOCUMENT DE REFERENCE]]))))))</f>
        <v/>
      </c>
      <c r="H143" s="3" t="str">
        <f ca="1">IF('PR-tampon'!$E106="","",IF('PR-tampon'!$E106=0,"",IF(INDIRECT(NOM_FR&amp;ADDRESS('PR-tampon'!$E106,COLUMN(REFERENCEMENT_ISOLANT[[#Headers],[REF]])))=0,"",INDIRECT(NOM_FR&amp;ADDRESS('PR-tampon'!$E106,COLUMN(REFERENCEMENT_ISOLANT[[#Headers],[REF]]))))))</f>
        <v/>
      </c>
      <c r="I143" s="73" t="str">
        <f ca="1">IF('PR-tampon'!$E106="","",IF('PR-tampon'!$E106=0,"",IF(INDIRECT(NOM_FR&amp;ADDRESS('PR-tampon'!$E106,COLUMN(REFERENCEMENT_ISOLANT[[#Headers],[AVIS LIMITE AU / VALIDITE]])))=0,"",INDIRECT(NOM_FR&amp;ADDRESS('PR-tampon'!$E106,COLUMN(REFERENCEMENT_ISOLANT[[#Headers],[AVIS LIMITE AU / VALIDITE]]))))))</f>
        <v/>
      </c>
      <c r="J143" s="3" t="str">
        <f ca="1">IF('PR-tampon'!$E106="","",IF('PR-tampon'!$E106=0,"",IF(INDIRECT(NOM_FR&amp;ADDRESS('PR-tampon'!$E106,COLUMN(REFERENCEMENT_ISOLANT[[#Headers],[TC/TNC
dans le domaine d''emploi visé]])))=0,"",INDIRECT(NOM_FR&amp;ADDRESS('PR-tampon'!$E106,COLUMN(REFERENCEMENT_ISOLANT[[#Headers],[TC/TNC
dans le domaine d''emploi visé]]))))))</f>
        <v/>
      </c>
      <c r="K143" s="102" t="str">
        <f ca="1">IF('PR-tampon'!$E106="","",IF('PR-tampon'!$E106=0,"",IF(INDIRECT(NOM_FR&amp;ADDRESS('PR-tampon'!$E106,COLUMN(REFERENCEMENT_ISOLANT[[#Headers],[SYNTHESE DES APPLICATIONS VISEES]])))=0,"",INDIRECT(NOM_FR&amp;ADDRESS('PR-tampon'!$E106,COLUMN(REFERENCEMENT_ISOLANT[[#Headers],[SYNTHESE DES APPLICATIONS VISEES]]))))))</f>
        <v/>
      </c>
      <c r="L143" s="75" t="str">
        <f ca="1">IF('PR-tampon'!$E106="","",IF('PR-tampon'!$E106=0,"",IF(INDIRECT(NOM_FR&amp;ADDRESS('PR-tampon'!$E106,COLUMN(REFERENCEMENT_ISOLANT[[#Headers],[CONCATENATION DES OBSERVATIONS]])))=0,"",INDIRECT(NOM_FR&amp;ADDRESS('PR-tampon'!$E106,COLUMN(REFERENCEMENT_ISOLANT[[#Headers],[CONCATENATION DES OBSERVATIONS]]))))))</f>
        <v/>
      </c>
      <c r="M143" s="3" t="str">
        <f ca="1">IF('PR-tampon'!$E106="","",IF('PR-tampon'!$E106=0,"",IF(INDIRECT(NOM_FR&amp;ADDRESS('PR-tampon'!$E106,COLUMN(REFERENCEMENT_ISOLANT[[#Headers],[Hygrométrie des locaux]])))=0,"",INDIRECT(NOM_FR&amp;ADDRESS('PR-tampon'!$E106,COLUMN(REFERENCEMENT_ISOLANT[[#Headers],[Hygrométrie des locaux]]))))))</f>
        <v/>
      </c>
      <c r="N143" s="3" t="str">
        <f ca="1">IF('PR-tampon'!$E106="","",IF('PR-tampon'!$E106=0,"",IF(INDIRECT(NOM_FR&amp;ADDRESS('PR-tampon'!$E106,COLUMN(REFERENCEMENT_ISOLANT[[#Headers],[classement locaux au sens 20.1 P3]])))=0,"",INDIRECT(NOM_FR&amp;ADDRESS('PR-tampon'!$E106,COLUMN(REFERENCEMENT_ISOLANT[[#Headers],[classement locaux au sens 20.1 P3]]))))))</f>
        <v/>
      </c>
      <c r="O143" s="3" t="str">
        <f ca="1">IF('PR-tampon'!$E106="","",IF('PR-tampon'!$E106=0,"",IF(INDIRECT(NOM_FR&amp;ADDRESS('PR-tampon'!$E106,COLUMN(REFERENCEMENT_ISOLANT[[#Headers],[Climat max]])))=0,"",INDIRECT(NOM_FR&amp;ADDRESS('PR-tampon'!$E106,COLUMN(REFERENCEMENT_ISOLANT[[#Headers],[Climat max]]))))))</f>
        <v/>
      </c>
      <c r="P143" s="3" t="str">
        <f ca="1">IF('PR-tampon'!$E106="","",IF('PR-tampon'!$E106=0,"",IF(INDIRECT(NOM_FR&amp;ADDRESS('PR-tampon'!$E106,COLUMN(REFERENCEMENT_ISOLANT[[#Headers],[Locaux climatisés ou raffraichis]])))=0,"",INDIRECT(NOM_FR&amp;ADDRESS('PR-tampon'!$E106,COLUMN(REFERENCEMENT_ISOLANT[[#Headers],[Locaux climatisés ou raffraichis]]))))))</f>
        <v/>
      </c>
    </row>
    <row r="144" spans="1:16" ht="130.15" customHeight="1" x14ac:dyDescent="0.25">
      <c r="A144" s="3" t="s">
        <v>165</v>
      </c>
      <c r="B144" s="79" t="str">
        <f ca="1">IF('PR-tampon'!$E107="","",IF('PR-tampon'!$E107=0,"",IF(INDIRECT(NOM_FR&amp;ADDRESS('PR-tampon'!$E107,COLUMN(REFERENCEMENT_ISOLANT[[#Headers],[DATE REFERENCEMENT]])))=0,"",INDIRECT(NOM_FR&amp;ADDRESS('PR-tampon'!$E107,COLUMN(REFERENCEMENT_ISOLANT[[#Headers],[DATE REFERENCEMENT]]))))))</f>
        <v/>
      </c>
      <c r="C144" s="79" t="str">
        <f ca="1">IF('PR-tampon'!$E107="","",IF('PR-tampon'!$E107=0,"",IF(INDIRECT(NOM_FR&amp;ADDRESS('PR-tampon'!$E107,COLUMN(REFERENCEMENT_ISOLANT[[#Headers],[TYPE DE PROCEDE]])))=0,"",INDIRECT(NOM_FR&amp;ADDRESS('PR-tampon'!$E107,COLUMN(REFERENCEMENT_ISOLANT[[#Headers],[TYPE DE PROCEDE]]))))))</f>
        <v/>
      </c>
      <c r="D144" s="79" t="str">
        <f ca="1">IF('PR-tampon'!$E107="","",IF('PR-tampon'!$E107=0,"",IF(INDIRECT(NOM_FR&amp;ADDRESS('PR-tampon'!$E107,COLUMN(REFERENCEMENT_ISOLANT[[#Headers],[MATIERE]])))=0,"",INDIRECT(NOM_FR&amp;ADDRESS('PR-tampon'!$E107,COLUMN(REFERENCEMENT_ISOLANT[[#Headers],[MATIERE]]))))))</f>
        <v/>
      </c>
      <c r="E144" s="3" t="str">
        <f ca="1">IF('PR-tampon'!$E107="","",IF('PR-tampon'!$E107=0,"",IF(INDIRECT(NOM_FR&amp;ADDRESS('PR-tampon'!$E107,COLUMN(REFERENCEMENT_ISOLANT[[#Headers],[NOM COMMERCIAL DU PROCEDE]])))=0,"",INDIRECT(NOM_FR&amp;ADDRESS('PR-tampon'!$E107,COLUMN(REFERENCEMENT_ISOLANT[[#Headers],[NOM COMMERCIAL DU PROCEDE]]))))))</f>
        <v/>
      </c>
      <c r="F144" s="3" t="str">
        <f ca="1">IF('PR-tampon'!$E107="","",IF('PR-tampon'!$E107=0,"",IF(INDIRECT(NOM_FR&amp;ADDRESS('PR-tampon'!$E107,COLUMN(REFERENCEMENT_ISOLANT[[#Headers],[FABRICANT / TITULAIRE / DISTRIBUTEUR]])))=0,"",INDIRECT(NOM_FR&amp;ADDRESS('PR-tampon'!$E107,COLUMN(REFERENCEMENT_ISOLANT[[#Headers],[FABRICANT / TITULAIRE / DISTRIBUTEUR]]))))))</f>
        <v/>
      </c>
      <c r="G144" s="3" t="str">
        <f ca="1">IF('PR-tampon'!$E107="","",IF('PR-tampon'!$E107=0,"",IF(INDIRECT(NOM_FR&amp;ADDRESS('PR-tampon'!$E107,COLUMN(REFERENCEMENT_ISOLANT[[#Headers],[TYPE DE DOCUMENT DE REFERENCE]])))=0,"",INDIRECT(NOM_FR&amp;ADDRESS('PR-tampon'!$E107,COLUMN(REFERENCEMENT_ISOLANT[[#Headers],[TYPE DE DOCUMENT DE REFERENCE]]))))))</f>
        <v/>
      </c>
      <c r="H144" s="3" t="str">
        <f ca="1">IF('PR-tampon'!$E107="","",IF('PR-tampon'!$E107=0,"",IF(INDIRECT(NOM_FR&amp;ADDRESS('PR-tampon'!$E107,COLUMN(REFERENCEMENT_ISOLANT[[#Headers],[REF]])))=0,"",INDIRECT(NOM_FR&amp;ADDRESS('PR-tampon'!$E107,COLUMN(REFERENCEMENT_ISOLANT[[#Headers],[REF]]))))))</f>
        <v/>
      </c>
      <c r="I144" s="73" t="str">
        <f ca="1">IF('PR-tampon'!$E107="","",IF('PR-tampon'!$E107=0,"",IF(INDIRECT(NOM_FR&amp;ADDRESS('PR-tampon'!$E107,COLUMN(REFERENCEMENT_ISOLANT[[#Headers],[AVIS LIMITE AU / VALIDITE]])))=0,"",INDIRECT(NOM_FR&amp;ADDRESS('PR-tampon'!$E107,COLUMN(REFERENCEMENT_ISOLANT[[#Headers],[AVIS LIMITE AU / VALIDITE]]))))))</f>
        <v/>
      </c>
      <c r="J144" s="3" t="str">
        <f ca="1">IF('PR-tampon'!$E107="","",IF('PR-tampon'!$E107=0,"",IF(INDIRECT(NOM_FR&amp;ADDRESS('PR-tampon'!$E107,COLUMN(REFERENCEMENT_ISOLANT[[#Headers],[TC/TNC
dans le domaine d''emploi visé]])))=0,"",INDIRECT(NOM_FR&amp;ADDRESS('PR-tampon'!$E107,COLUMN(REFERENCEMENT_ISOLANT[[#Headers],[TC/TNC
dans le domaine d''emploi visé]]))))))</f>
        <v/>
      </c>
      <c r="K144" s="102" t="str">
        <f ca="1">IF('PR-tampon'!$E107="","",IF('PR-tampon'!$E107=0,"",IF(INDIRECT(NOM_FR&amp;ADDRESS('PR-tampon'!$E107,COLUMN(REFERENCEMENT_ISOLANT[[#Headers],[SYNTHESE DES APPLICATIONS VISEES]])))=0,"",INDIRECT(NOM_FR&amp;ADDRESS('PR-tampon'!$E107,COLUMN(REFERENCEMENT_ISOLANT[[#Headers],[SYNTHESE DES APPLICATIONS VISEES]]))))))</f>
        <v/>
      </c>
      <c r="L144" s="75" t="str">
        <f ca="1">IF('PR-tampon'!$E107="","",IF('PR-tampon'!$E107=0,"",IF(INDIRECT(NOM_FR&amp;ADDRESS('PR-tampon'!$E107,COLUMN(REFERENCEMENT_ISOLANT[[#Headers],[CONCATENATION DES OBSERVATIONS]])))=0,"",INDIRECT(NOM_FR&amp;ADDRESS('PR-tampon'!$E107,COLUMN(REFERENCEMENT_ISOLANT[[#Headers],[CONCATENATION DES OBSERVATIONS]]))))))</f>
        <v/>
      </c>
      <c r="M144" s="3" t="str">
        <f ca="1">IF('PR-tampon'!$E107="","",IF('PR-tampon'!$E107=0,"",IF(INDIRECT(NOM_FR&amp;ADDRESS('PR-tampon'!$E107,COLUMN(REFERENCEMENT_ISOLANT[[#Headers],[Hygrométrie des locaux]])))=0,"",INDIRECT(NOM_FR&amp;ADDRESS('PR-tampon'!$E107,COLUMN(REFERENCEMENT_ISOLANT[[#Headers],[Hygrométrie des locaux]]))))))</f>
        <v/>
      </c>
      <c r="N144" s="3" t="str">
        <f ca="1">IF('PR-tampon'!$E107="","",IF('PR-tampon'!$E107=0,"",IF(INDIRECT(NOM_FR&amp;ADDRESS('PR-tampon'!$E107,COLUMN(REFERENCEMENT_ISOLANT[[#Headers],[classement locaux au sens 20.1 P3]])))=0,"",INDIRECT(NOM_FR&amp;ADDRESS('PR-tampon'!$E107,COLUMN(REFERENCEMENT_ISOLANT[[#Headers],[classement locaux au sens 20.1 P3]]))))))</f>
        <v/>
      </c>
      <c r="O144" s="3" t="str">
        <f ca="1">IF('PR-tampon'!$E107="","",IF('PR-tampon'!$E107=0,"",IF(INDIRECT(NOM_FR&amp;ADDRESS('PR-tampon'!$E107,COLUMN(REFERENCEMENT_ISOLANT[[#Headers],[Climat max]])))=0,"",INDIRECT(NOM_FR&amp;ADDRESS('PR-tampon'!$E107,COLUMN(REFERENCEMENT_ISOLANT[[#Headers],[Climat max]]))))))</f>
        <v/>
      </c>
      <c r="P144" s="3" t="str">
        <f ca="1">IF('PR-tampon'!$E107="","",IF('PR-tampon'!$E107=0,"",IF(INDIRECT(NOM_FR&amp;ADDRESS('PR-tampon'!$E107,COLUMN(REFERENCEMENT_ISOLANT[[#Headers],[Locaux climatisés ou raffraichis]])))=0,"",INDIRECT(NOM_FR&amp;ADDRESS('PR-tampon'!$E107,COLUMN(REFERENCEMENT_ISOLANT[[#Headers],[Locaux climatisés ou raffraichis]]))))))</f>
        <v/>
      </c>
    </row>
    <row r="145" spans="1:16" ht="130.15" customHeight="1" x14ac:dyDescent="0.25">
      <c r="A145" s="3" t="s">
        <v>165</v>
      </c>
      <c r="B145" s="79" t="str">
        <f ca="1">IF('PR-tampon'!$E108="","",IF('PR-tampon'!$E108=0,"",IF(INDIRECT(NOM_FR&amp;ADDRESS('PR-tampon'!$E108,COLUMN(REFERENCEMENT_ISOLANT[[#Headers],[DATE REFERENCEMENT]])))=0,"",INDIRECT(NOM_FR&amp;ADDRESS('PR-tampon'!$E108,COLUMN(REFERENCEMENT_ISOLANT[[#Headers],[DATE REFERENCEMENT]]))))))</f>
        <v/>
      </c>
      <c r="C145" s="79" t="str">
        <f ca="1">IF('PR-tampon'!$E108="","",IF('PR-tampon'!$E108=0,"",IF(INDIRECT(NOM_FR&amp;ADDRESS('PR-tampon'!$E108,COLUMN(REFERENCEMENT_ISOLANT[[#Headers],[TYPE DE PROCEDE]])))=0,"",INDIRECT(NOM_FR&amp;ADDRESS('PR-tampon'!$E108,COLUMN(REFERENCEMENT_ISOLANT[[#Headers],[TYPE DE PROCEDE]]))))))</f>
        <v/>
      </c>
      <c r="D145" s="79" t="str">
        <f ca="1">IF('PR-tampon'!$E108="","",IF('PR-tampon'!$E108=0,"",IF(INDIRECT(NOM_FR&amp;ADDRESS('PR-tampon'!$E108,COLUMN(REFERENCEMENT_ISOLANT[[#Headers],[MATIERE]])))=0,"",INDIRECT(NOM_FR&amp;ADDRESS('PR-tampon'!$E108,COLUMN(REFERENCEMENT_ISOLANT[[#Headers],[MATIERE]]))))))</f>
        <v/>
      </c>
      <c r="E145" s="3" t="str">
        <f ca="1">IF('PR-tampon'!$E108="","",IF('PR-tampon'!$E108=0,"",IF(INDIRECT(NOM_FR&amp;ADDRESS('PR-tampon'!$E108,COLUMN(REFERENCEMENT_ISOLANT[[#Headers],[NOM COMMERCIAL DU PROCEDE]])))=0,"",INDIRECT(NOM_FR&amp;ADDRESS('PR-tampon'!$E108,COLUMN(REFERENCEMENT_ISOLANT[[#Headers],[NOM COMMERCIAL DU PROCEDE]]))))))</f>
        <v/>
      </c>
      <c r="F145" s="3" t="str">
        <f ca="1">IF('PR-tampon'!$E108="","",IF('PR-tampon'!$E108=0,"",IF(INDIRECT(NOM_FR&amp;ADDRESS('PR-tampon'!$E108,COLUMN(REFERENCEMENT_ISOLANT[[#Headers],[FABRICANT / TITULAIRE / DISTRIBUTEUR]])))=0,"",INDIRECT(NOM_FR&amp;ADDRESS('PR-tampon'!$E108,COLUMN(REFERENCEMENT_ISOLANT[[#Headers],[FABRICANT / TITULAIRE / DISTRIBUTEUR]]))))))</f>
        <v/>
      </c>
      <c r="G145" s="3" t="str">
        <f ca="1">IF('PR-tampon'!$E108="","",IF('PR-tampon'!$E108=0,"",IF(INDIRECT(NOM_FR&amp;ADDRESS('PR-tampon'!$E108,COLUMN(REFERENCEMENT_ISOLANT[[#Headers],[TYPE DE DOCUMENT DE REFERENCE]])))=0,"",INDIRECT(NOM_FR&amp;ADDRESS('PR-tampon'!$E108,COLUMN(REFERENCEMENT_ISOLANT[[#Headers],[TYPE DE DOCUMENT DE REFERENCE]]))))))</f>
        <v/>
      </c>
      <c r="H145" s="3" t="str">
        <f ca="1">IF('PR-tampon'!$E108="","",IF('PR-tampon'!$E108=0,"",IF(INDIRECT(NOM_FR&amp;ADDRESS('PR-tampon'!$E108,COLUMN(REFERENCEMENT_ISOLANT[[#Headers],[REF]])))=0,"",INDIRECT(NOM_FR&amp;ADDRESS('PR-tampon'!$E108,COLUMN(REFERENCEMENT_ISOLANT[[#Headers],[REF]]))))))</f>
        <v/>
      </c>
      <c r="I145" s="73" t="str">
        <f ca="1">IF('PR-tampon'!$E108="","",IF('PR-tampon'!$E108=0,"",IF(INDIRECT(NOM_FR&amp;ADDRESS('PR-tampon'!$E108,COLUMN(REFERENCEMENT_ISOLANT[[#Headers],[AVIS LIMITE AU / VALIDITE]])))=0,"",INDIRECT(NOM_FR&amp;ADDRESS('PR-tampon'!$E108,COLUMN(REFERENCEMENT_ISOLANT[[#Headers],[AVIS LIMITE AU / VALIDITE]]))))))</f>
        <v/>
      </c>
      <c r="J145" s="3" t="str">
        <f ca="1">IF('PR-tampon'!$E108="","",IF('PR-tampon'!$E108=0,"",IF(INDIRECT(NOM_FR&amp;ADDRESS('PR-tampon'!$E108,COLUMN(REFERENCEMENT_ISOLANT[[#Headers],[TC/TNC
dans le domaine d''emploi visé]])))=0,"",INDIRECT(NOM_FR&amp;ADDRESS('PR-tampon'!$E108,COLUMN(REFERENCEMENT_ISOLANT[[#Headers],[TC/TNC
dans le domaine d''emploi visé]]))))))</f>
        <v/>
      </c>
      <c r="K145" s="102" t="str">
        <f ca="1">IF('PR-tampon'!$E108="","",IF('PR-tampon'!$E108=0,"",IF(INDIRECT(NOM_FR&amp;ADDRESS('PR-tampon'!$E108,COLUMN(REFERENCEMENT_ISOLANT[[#Headers],[SYNTHESE DES APPLICATIONS VISEES]])))=0,"",INDIRECT(NOM_FR&amp;ADDRESS('PR-tampon'!$E108,COLUMN(REFERENCEMENT_ISOLANT[[#Headers],[SYNTHESE DES APPLICATIONS VISEES]]))))))</f>
        <v/>
      </c>
      <c r="L145" s="75" t="str">
        <f ca="1">IF('PR-tampon'!$E108="","",IF('PR-tampon'!$E108=0,"",IF(INDIRECT(NOM_FR&amp;ADDRESS('PR-tampon'!$E108,COLUMN(REFERENCEMENT_ISOLANT[[#Headers],[CONCATENATION DES OBSERVATIONS]])))=0,"",INDIRECT(NOM_FR&amp;ADDRESS('PR-tampon'!$E108,COLUMN(REFERENCEMENT_ISOLANT[[#Headers],[CONCATENATION DES OBSERVATIONS]]))))))</f>
        <v/>
      </c>
      <c r="M145" s="3" t="str">
        <f ca="1">IF('PR-tampon'!$E108="","",IF('PR-tampon'!$E108=0,"",IF(INDIRECT(NOM_FR&amp;ADDRESS('PR-tampon'!$E108,COLUMN(REFERENCEMENT_ISOLANT[[#Headers],[Hygrométrie des locaux]])))=0,"",INDIRECT(NOM_FR&amp;ADDRESS('PR-tampon'!$E108,COLUMN(REFERENCEMENT_ISOLANT[[#Headers],[Hygrométrie des locaux]]))))))</f>
        <v/>
      </c>
      <c r="N145" s="3" t="str">
        <f ca="1">IF('PR-tampon'!$E108="","",IF('PR-tampon'!$E108=0,"",IF(INDIRECT(NOM_FR&amp;ADDRESS('PR-tampon'!$E108,COLUMN(REFERENCEMENT_ISOLANT[[#Headers],[classement locaux au sens 20.1 P3]])))=0,"",INDIRECT(NOM_FR&amp;ADDRESS('PR-tampon'!$E108,COLUMN(REFERENCEMENT_ISOLANT[[#Headers],[classement locaux au sens 20.1 P3]]))))))</f>
        <v/>
      </c>
      <c r="O145" s="3" t="str">
        <f ca="1">IF('PR-tampon'!$E108="","",IF('PR-tampon'!$E108=0,"",IF(INDIRECT(NOM_FR&amp;ADDRESS('PR-tampon'!$E108,COLUMN(REFERENCEMENT_ISOLANT[[#Headers],[Climat max]])))=0,"",INDIRECT(NOM_FR&amp;ADDRESS('PR-tampon'!$E108,COLUMN(REFERENCEMENT_ISOLANT[[#Headers],[Climat max]]))))))</f>
        <v/>
      </c>
      <c r="P145" s="3" t="str">
        <f ca="1">IF('PR-tampon'!$E108="","",IF('PR-tampon'!$E108=0,"",IF(INDIRECT(NOM_FR&amp;ADDRESS('PR-tampon'!$E108,COLUMN(REFERENCEMENT_ISOLANT[[#Headers],[Locaux climatisés ou raffraichis]])))=0,"",INDIRECT(NOM_FR&amp;ADDRESS('PR-tampon'!$E108,COLUMN(REFERENCEMENT_ISOLANT[[#Headers],[Locaux climatisés ou raffraichis]]))))))</f>
        <v/>
      </c>
    </row>
    <row r="146" spans="1:16" ht="130.15" customHeight="1" x14ac:dyDescent="0.25">
      <c r="A146" s="3" t="s">
        <v>165</v>
      </c>
      <c r="B146" s="79" t="str">
        <f ca="1">IF('PR-tampon'!$E109="","",IF('PR-tampon'!$E109=0,"",IF(INDIRECT(NOM_FR&amp;ADDRESS('PR-tampon'!$E109,COLUMN(REFERENCEMENT_ISOLANT[[#Headers],[DATE REFERENCEMENT]])))=0,"",INDIRECT(NOM_FR&amp;ADDRESS('PR-tampon'!$E109,COLUMN(REFERENCEMENT_ISOLANT[[#Headers],[DATE REFERENCEMENT]]))))))</f>
        <v/>
      </c>
      <c r="C146" s="79" t="str">
        <f ca="1">IF('PR-tampon'!$E109="","",IF('PR-tampon'!$E109=0,"",IF(INDIRECT(NOM_FR&amp;ADDRESS('PR-tampon'!$E109,COLUMN(REFERENCEMENT_ISOLANT[[#Headers],[TYPE DE PROCEDE]])))=0,"",INDIRECT(NOM_FR&amp;ADDRESS('PR-tampon'!$E109,COLUMN(REFERENCEMENT_ISOLANT[[#Headers],[TYPE DE PROCEDE]]))))))</f>
        <v/>
      </c>
      <c r="D146" s="79" t="str">
        <f ca="1">IF('PR-tampon'!$E109="","",IF('PR-tampon'!$E109=0,"",IF(INDIRECT(NOM_FR&amp;ADDRESS('PR-tampon'!$E109,COLUMN(REFERENCEMENT_ISOLANT[[#Headers],[MATIERE]])))=0,"",INDIRECT(NOM_FR&amp;ADDRESS('PR-tampon'!$E109,COLUMN(REFERENCEMENT_ISOLANT[[#Headers],[MATIERE]]))))))</f>
        <v/>
      </c>
      <c r="E146" s="3" t="str">
        <f ca="1">IF('PR-tampon'!$E109="","",IF('PR-tampon'!$E109=0,"",IF(INDIRECT(NOM_FR&amp;ADDRESS('PR-tampon'!$E109,COLUMN(REFERENCEMENT_ISOLANT[[#Headers],[NOM COMMERCIAL DU PROCEDE]])))=0,"",INDIRECT(NOM_FR&amp;ADDRESS('PR-tampon'!$E109,COLUMN(REFERENCEMENT_ISOLANT[[#Headers],[NOM COMMERCIAL DU PROCEDE]]))))))</f>
        <v/>
      </c>
      <c r="F146" s="3" t="str">
        <f ca="1">IF('PR-tampon'!$E109="","",IF('PR-tampon'!$E109=0,"",IF(INDIRECT(NOM_FR&amp;ADDRESS('PR-tampon'!$E109,COLUMN(REFERENCEMENT_ISOLANT[[#Headers],[FABRICANT / TITULAIRE / DISTRIBUTEUR]])))=0,"",INDIRECT(NOM_FR&amp;ADDRESS('PR-tampon'!$E109,COLUMN(REFERENCEMENT_ISOLANT[[#Headers],[FABRICANT / TITULAIRE / DISTRIBUTEUR]]))))))</f>
        <v/>
      </c>
      <c r="G146" s="3" t="str">
        <f ca="1">IF('PR-tampon'!$E109="","",IF('PR-tampon'!$E109=0,"",IF(INDIRECT(NOM_FR&amp;ADDRESS('PR-tampon'!$E109,COLUMN(REFERENCEMENT_ISOLANT[[#Headers],[TYPE DE DOCUMENT DE REFERENCE]])))=0,"",INDIRECT(NOM_FR&amp;ADDRESS('PR-tampon'!$E109,COLUMN(REFERENCEMENT_ISOLANT[[#Headers],[TYPE DE DOCUMENT DE REFERENCE]]))))))</f>
        <v/>
      </c>
      <c r="H146" s="3" t="str">
        <f ca="1">IF('PR-tampon'!$E109="","",IF('PR-tampon'!$E109=0,"",IF(INDIRECT(NOM_FR&amp;ADDRESS('PR-tampon'!$E109,COLUMN(REFERENCEMENT_ISOLANT[[#Headers],[REF]])))=0,"",INDIRECT(NOM_FR&amp;ADDRESS('PR-tampon'!$E109,COLUMN(REFERENCEMENT_ISOLANT[[#Headers],[REF]]))))))</f>
        <v/>
      </c>
      <c r="I146" s="73" t="str">
        <f ca="1">IF('PR-tampon'!$E109="","",IF('PR-tampon'!$E109=0,"",IF(INDIRECT(NOM_FR&amp;ADDRESS('PR-tampon'!$E109,COLUMN(REFERENCEMENT_ISOLANT[[#Headers],[AVIS LIMITE AU / VALIDITE]])))=0,"",INDIRECT(NOM_FR&amp;ADDRESS('PR-tampon'!$E109,COLUMN(REFERENCEMENT_ISOLANT[[#Headers],[AVIS LIMITE AU / VALIDITE]]))))))</f>
        <v/>
      </c>
      <c r="J146" s="3" t="str">
        <f ca="1">IF('PR-tampon'!$E109="","",IF('PR-tampon'!$E109=0,"",IF(INDIRECT(NOM_FR&amp;ADDRESS('PR-tampon'!$E109,COLUMN(REFERENCEMENT_ISOLANT[[#Headers],[TC/TNC
dans le domaine d''emploi visé]])))=0,"",INDIRECT(NOM_FR&amp;ADDRESS('PR-tampon'!$E109,COLUMN(REFERENCEMENT_ISOLANT[[#Headers],[TC/TNC
dans le domaine d''emploi visé]]))))))</f>
        <v/>
      </c>
      <c r="K146" s="102" t="str">
        <f ca="1">IF('PR-tampon'!$E109="","",IF('PR-tampon'!$E109=0,"",IF(INDIRECT(NOM_FR&amp;ADDRESS('PR-tampon'!$E109,COLUMN(REFERENCEMENT_ISOLANT[[#Headers],[SYNTHESE DES APPLICATIONS VISEES]])))=0,"",INDIRECT(NOM_FR&amp;ADDRESS('PR-tampon'!$E109,COLUMN(REFERENCEMENT_ISOLANT[[#Headers],[SYNTHESE DES APPLICATIONS VISEES]]))))))</f>
        <v/>
      </c>
      <c r="L146" s="75" t="str">
        <f ca="1">IF('PR-tampon'!$E109="","",IF('PR-tampon'!$E109=0,"",IF(INDIRECT(NOM_FR&amp;ADDRESS('PR-tampon'!$E109,COLUMN(REFERENCEMENT_ISOLANT[[#Headers],[CONCATENATION DES OBSERVATIONS]])))=0,"",INDIRECT(NOM_FR&amp;ADDRESS('PR-tampon'!$E109,COLUMN(REFERENCEMENT_ISOLANT[[#Headers],[CONCATENATION DES OBSERVATIONS]]))))))</f>
        <v/>
      </c>
      <c r="M146" s="3" t="str">
        <f ca="1">IF('PR-tampon'!$E109="","",IF('PR-tampon'!$E109=0,"",IF(INDIRECT(NOM_FR&amp;ADDRESS('PR-tampon'!$E109,COLUMN(REFERENCEMENT_ISOLANT[[#Headers],[Hygrométrie des locaux]])))=0,"",INDIRECT(NOM_FR&amp;ADDRESS('PR-tampon'!$E109,COLUMN(REFERENCEMENT_ISOLANT[[#Headers],[Hygrométrie des locaux]]))))))</f>
        <v/>
      </c>
      <c r="N146" s="3" t="str">
        <f ca="1">IF('PR-tampon'!$E109="","",IF('PR-tampon'!$E109=0,"",IF(INDIRECT(NOM_FR&amp;ADDRESS('PR-tampon'!$E109,COLUMN(REFERENCEMENT_ISOLANT[[#Headers],[classement locaux au sens 20.1 P3]])))=0,"",INDIRECT(NOM_FR&amp;ADDRESS('PR-tampon'!$E109,COLUMN(REFERENCEMENT_ISOLANT[[#Headers],[classement locaux au sens 20.1 P3]]))))))</f>
        <v/>
      </c>
      <c r="O146" s="3" t="str">
        <f ca="1">IF('PR-tampon'!$E109="","",IF('PR-tampon'!$E109=0,"",IF(INDIRECT(NOM_FR&amp;ADDRESS('PR-tampon'!$E109,COLUMN(REFERENCEMENT_ISOLANT[[#Headers],[Climat max]])))=0,"",INDIRECT(NOM_FR&amp;ADDRESS('PR-tampon'!$E109,COLUMN(REFERENCEMENT_ISOLANT[[#Headers],[Climat max]]))))))</f>
        <v/>
      </c>
      <c r="P146" s="3" t="str">
        <f ca="1">IF('PR-tampon'!$E109="","",IF('PR-tampon'!$E109=0,"",IF(INDIRECT(NOM_FR&amp;ADDRESS('PR-tampon'!$E109,COLUMN(REFERENCEMENT_ISOLANT[[#Headers],[Locaux climatisés ou raffraichis]])))=0,"",INDIRECT(NOM_FR&amp;ADDRESS('PR-tampon'!$E109,COLUMN(REFERENCEMENT_ISOLANT[[#Headers],[Locaux climatisés ou raffraichis]]))))))</f>
        <v/>
      </c>
    </row>
    <row r="147" spans="1:16" ht="130.15" customHeight="1" x14ac:dyDescent="0.25">
      <c r="A147" s="3" t="s">
        <v>165</v>
      </c>
      <c r="B147" s="79" t="str">
        <f ca="1">IF('PR-tampon'!$E110="","",IF('PR-tampon'!$E110=0,"",IF(INDIRECT(NOM_FR&amp;ADDRESS('PR-tampon'!$E110,COLUMN(REFERENCEMENT_ISOLANT[[#Headers],[DATE REFERENCEMENT]])))=0,"",INDIRECT(NOM_FR&amp;ADDRESS('PR-tampon'!$E110,COLUMN(REFERENCEMENT_ISOLANT[[#Headers],[DATE REFERENCEMENT]]))))))</f>
        <v/>
      </c>
      <c r="C147" s="79" t="str">
        <f ca="1">IF('PR-tampon'!$E110="","",IF('PR-tampon'!$E110=0,"",IF(INDIRECT(NOM_FR&amp;ADDRESS('PR-tampon'!$E110,COLUMN(REFERENCEMENT_ISOLANT[[#Headers],[TYPE DE PROCEDE]])))=0,"",INDIRECT(NOM_FR&amp;ADDRESS('PR-tampon'!$E110,COLUMN(REFERENCEMENT_ISOLANT[[#Headers],[TYPE DE PROCEDE]]))))))</f>
        <v/>
      </c>
      <c r="D147" s="79" t="str">
        <f ca="1">IF('PR-tampon'!$E110="","",IF('PR-tampon'!$E110=0,"",IF(INDIRECT(NOM_FR&amp;ADDRESS('PR-tampon'!$E110,COLUMN(REFERENCEMENT_ISOLANT[[#Headers],[MATIERE]])))=0,"",INDIRECT(NOM_FR&amp;ADDRESS('PR-tampon'!$E110,COLUMN(REFERENCEMENT_ISOLANT[[#Headers],[MATIERE]]))))))</f>
        <v/>
      </c>
      <c r="E147" s="3" t="str">
        <f ca="1">IF('PR-tampon'!$E110="","",IF('PR-tampon'!$E110=0,"",IF(INDIRECT(NOM_FR&amp;ADDRESS('PR-tampon'!$E110,COLUMN(REFERENCEMENT_ISOLANT[[#Headers],[NOM COMMERCIAL DU PROCEDE]])))=0,"",INDIRECT(NOM_FR&amp;ADDRESS('PR-tampon'!$E110,COLUMN(REFERENCEMENT_ISOLANT[[#Headers],[NOM COMMERCIAL DU PROCEDE]]))))))</f>
        <v/>
      </c>
      <c r="F147" s="3" t="str">
        <f ca="1">IF('PR-tampon'!$E110="","",IF('PR-tampon'!$E110=0,"",IF(INDIRECT(NOM_FR&amp;ADDRESS('PR-tampon'!$E110,COLUMN(REFERENCEMENT_ISOLANT[[#Headers],[FABRICANT / TITULAIRE / DISTRIBUTEUR]])))=0,"",INDIRECT(NOM_FR&amp;ADDRESS('PR-tampon'!$E110,COLUMN(REFERENCEMENT_ISOLANT[[#Headers],[FABRICANT / TITULAIRE / DISTRIBUTEUR]]))))))</f>
        <v/>
      </c>
      <c r="G147" s="3" t="str">
        <f ca="1">IF('PR-tampon'!$E110="","",IF('PR-tampon'!$E110=0,"",IF(INDIRECT(NOM_FR&amp;ADDRESS('PR-tampon'!$E110,COLUMN(REFERENCEMENT_ISOLANT[[#Headers],[TYPE DE DOCUMENT DE REFERENCE]])))=0,"",INDIRECT(NOM_FR&amp;ADDRESS('PR-tampon'!$E110,COLUMN(REFERENCEMENT_ISOLANT[[#Headers],[TYPE DE DOCUMENT DE REFERENCE]]))))))</f>
        <v/>
      </c>
      <c r="H147" s="3" t="str">
        <f ca="1">IF('PR-tampon'!$E110="","",IF('PR-tampon'!$E110=0,"",IF(INDIRECT(NOM_FR&amp;ADDRESS('PR-tampon'!$E110,COLUMN(REFERENCEMENT_ISOLANT[[#Headers],[REF]])))=0,"",INDIRECT(NOM_FR&amp;ADDRESS('PR-tampon'!$E110,COLUMN(REFERENCEMENT_ISOLANT[[#Headers],[REF]]))))))</f>
        <v/>
      </c>
      <c r="I147" s="73" t="str">
        <f ca="1">IF('PR-tampon'!$E110="","",IF('PR-tampon'!$E110=0,"",IF(INDIRECT(NOM_FR&amp;ADDRESS('PR-tampon'!$E110,COLUMN(REFERENCEMENT_ISOLANT[[#Headers],[AVIS LIMITE AU / VALIDITE]])))=0,"",INDIRECT(NOM_FR&amp;ADDRESS('PR-tampon'!$E110,COLUMN(REFERENCEMENT_ISOLANT[[#Headers],[AVIS LIMITE AU / VALIDITE]]))))))</f>
        <v/>
      </c>
      <c r="J147" s="3" t="str">
        <f ca="1">IF('PR-tampon'!$E110="","",IF('PR-tampon'!$E110=0,"",IF(INDIRECT(NOM_FR&amp;ADDRESS('PR-tampon'!$E110,COLUMN(REFERENCEMENT_ISOLANT[[#Headers],[TC/TNC
dans le domaine d''emploi visé]])))=0,"",INDIRECT(NOM_FR&amp;ADDRESS('PR-tampon'!$E110,COLUMN(REFERENCEMENT_ISOLANT[[#Headers],[TC/TNC
dans le domaine d''emploi visé]]))))))</f>
        <v/>
      </c>
      <c r="K147" s="102" t="str">
        <f ca="1">IF('PR-tampon'!$E110="","",IF('PR-tampon'!$E110=0,"",IF(INDIRECT(NOM_FR&amp;ADDRESS('PR-tampon'!$E110,COLUMN(REFERENCEMENT_ISOLANT[[#Headers],[SYNTHESE DES APPLICATIONS VISEES]])))=0,"",INDIRECT(NOM_FR&amp;ADDRESS('PR-tampon'!$E110,COLUMN(REFERENCEMENT_ISOLANT[[#Headers],[SYNTHESE DES APPLICATIONS VISEES]]))))))</f>
        <v/>
      </c>
      <c r="L147" s="75" t="str">
        <f ca="1">IF('PR-tampon'!$E110="","",IF('PR-tampon'!$E110=0,"",IF(INDIRECT(NOM_FR&amp;ADDRESS('PR-tampon'!$E110,COLUMN(REFERENCEMENT_ISOLANT[[#Headers],[CONCATENATION DES OBSERVATIONS]])))=0,"",INDIRECT(NOM_FR&amp;ADDRESS('PR-tampon'!$E110,COLUMN(REFERENCEMENT_ISOLANT[[#Headers],[CONCATENATION DES OBSERVATIONS]]))))))</f>
        <v/>
      </c>
      <c r="M147" s="3" t="str">
        <f ca="1">IF('PR-tampon'!$E110="","",IF('PR-tampon'!$E110=0,"",IF(INDIRECT(NOM_FR&amp;ADDRESS('PR-tampon'!$E110,COLUMN(REFERENCEMENT_ISOLANT[[#Headers],[Hygrométrie des locaux]])))=0,"",INDIRECT(NOM_FR&amp;ADDRESS('PR-tampon'!$E110,COLUMN(REFERENCEMENT_ISOLANT[[#Headers],[Hygrométrie des locaux]]))))))</f>
        <v/>
      </c>
      <c r="N147" s="3" t="str">
        <f ca="1">IF('PR-tampon'!$E110="","",IF('PR-tampon'!$E110=0,"",IF(INDIRECT(NOM_FR&amp;ADDRESS('PR-tampon'!$E110,COLUMN(REFERENCEMENT_ISOLANT[[#Headers],[classement locaux au sens 20.1 P3]])))=0,"",INDIRECT(NOM_FR&amp;ADDRESS('PR-tampon'!$E110,COLUMN(REFERENCEMENT_ISOLANT[[#Headers],[classement locaux au sens 20.1 P3]]))))))</f>
        <v/>
      </c>
      <c r="O147" s="3" t="str">
        <f ca="1">IF('PR-tampon'!$E110="","",IF('PR-tampon'!$E110=0,"",IF(INDIRECT(NOM_FR&amp;ADDRESS('PR-tampon'!$E110,COLUMN(REFERENCEMENT_ISOLANT[[#Headers],[Climat max]])))=0,"",INDIRECT(NOM_FR&amp;ADDRESS('PR-tampon'!$E110,COLUMN(REFERENCEMENT_ISOLANT[[#Headers],[Climat max]]))))))</f>
        <v/>
      </c>
      <c r="P147" s="3" t="str">
        <f ca="1">IF('PR-tampon'!$E110="","",IF('PR-tampon'!$E110=0,"",IF(INDIRECT(NOM_FR&amp;ADDRESS('PR-tampon'!$E110,COLUMN(REFERENCEMENT_ISOLANT[[#Headers],[Locaux climatisés ou raffraichis]])))=0,"",INDIRECT(NOM_FR&amp;ADDRESS('PR-tampon'!$E110,COLUMN(REFERENCEMENT_ISOLANT[[#Headers],[Locaux climatisés ou raffraichis]]))))))</f>
        <v/>
      </c>
    </row>
    <row r="148" spans="1:16" ht="130.15" customHeight="1" x14ac:dyDescent="0.25">
      <c r="A148" s="3" t="s">
        <v>165</v>
      </c>
      <c r="B148" s="79" t="str">
        <f ca="1">IF('PR-tampon'!$E111="","",IF('PR-tampon'!$E111=0,"",IF(INDIRECT(NOM_FR&amp;ADDRESS('PR-tampon'!$E111,COLUMN(REFERENCEMENT_ISOLANT[[#Headers],[DATE REFERENCEMENT]])))=0,"",INDIRECT(NOM_FR&amp;ADDRESS('PR-tampon'!$E111,COLUMN(REFERENCEMENT_ISOLANT[[#Headers],[DATE REFERENCEMENT]]))))))</f>
        <v/>
      </c>
      <c r="C148" s="79" t="str">
        <f ca="1">IF('PR-tampon'!$E111="","",IF('PR-tampon'!$E111=0,"",IF(INDIRECT(NOM_FR&amp;ADDRESS('PR-tampon'!$E111,COLUMN(REFERENCEMENT_ISOLANT[[#Headers],[TYPE DE PROCEDE]])))=0,"",INDIRECT(NOM_FR&amp;ADDRESS('PR-tampon'!$E111,COLUMN(REFERENCEMENT_ISOLANT[[#Headers],[TYPE DE PROCEDE]]))))))</f>
        <v/>
      </c>
      <c r="D148" s="79" t="str">
        <f ca="1">IF('PR-tampon'!$E111="","",IF('PR-tampon'!$E111=0,"",IF(INDIRECT(NOM_FR&amp;ADDRESS('PR-tampon'!$E111,COLUMN(REFERENCEMENT_ISOLANT[[#Headers],[MATIERE]])))=0,"",INDIRECT(NOM_FR&amp;ADDRESS('PR-tampon'!$E111,COLUMN(REFERENCEMENT_ISOLANT[[#Headers],[MATIERE]]))))))</f>
        <v/>
      </c>
      <c r="E148" s="3" t="str">
        <f ca="1">IF('PR-tampon'!$E111="","",IF('PR-tampon'!$E111=0,"",IF(INDIRECT(NOM_FR&amp;ADDRESS('PR-tampon'!$E111,COLUMN(REFERENCEMENT_ISOLANT[[#Headers],[NOM COMMERCIAL DU PROCEDE]])))=0,"",INDIRECT(NOM_FR&amp;ADDRESS('PR-tampon'!$E111,COLUMN(REFERENCEMENT_ISOLANT[[#Headers],[NOM COMMERCIAL DU PROCEDE]]))))))</f>
        <v/>
      </c>
      <c r="F148" s="3" t="str">
        <f ca="1">IF('PR-tampon'!$E111="","",IF('PR-tampon'!$E111=0,"",IF(INDIRECT(NOM_FR&amp;ADDRESS('PR-tampon'!$E111,COLUMN(REFERENCEMENT_ISOLANT[[#Headers],[FABRICANT / TITULAIRE / DISTRIBUTEUR]])))=0,"",INDIRECT(NOM_FR&amp;ADDRESS('PR-tampon'!$E111,COLUMN(REFERENCEMENT_ISOLANT[[#Headers],[FABRICANT / TITULAIRE / DISTRIBUTEUR]]))))))</f>
        <v/>
      </c>
      <c r="G148" s="3" t="str">
        <f ca="1">IF('PR-tampon'!$E111="","",IF('PR-tampon'!$E111=0,"",IF(INDIRECT(NOM_FR&amp;ADDRESS('PR-tampon'!$E111,COLUMN(REFERENCEMENT_ISOLANT[[#Headers],[TYPE DE DOCUMENT DE REFERENCE]])))=0,"",INDIRECT(NOM_FR&amp;ADDRESS('PR-tampon'!$E111,COLUMN(REFERENCEMENT_ISOLANT[[#Headers],[TYPE DE DOCUMENT DE REFERENCE]]))))))</f>
        <v/>
      </c>
      <c r="H148" s="3" t="str">
        <f ca="1">IF('PR-tampon'!$E111="","",IF('PR-tampon'!$E111=0,"",IF(INDIRECT(NOM_FR&amp;ADDRESS('PR-tampon'!$E111,COLUMN(REFERENCEMENT_ISOLANT[[#Headers],[REF]])))=0,"",INDIRECT(NOM_FR&amp;ADDRESS('PR-tampon'!$E111,COLUMN(REFERENCEMENT_ISOLANT[[#Headers],[REF]]))))))</f>
        <v/>
      </c>
      <c r="I148" s="73" t="str">
        <f ca="1">IF('PR-tampon'!$E111="","",IF('PR-tampon'!$E111=0,"",IF(INDIRECT(NOM_FR&amp;ADDRESS('PR-tampon'!$E111,COLUMN(REFERENCEMENT_ISOLANT[[#Headers],[AVIS LIMITE AU / VALIDITE]])))=0,"",INDIRECT(NOM_FR&amp;ADDRESS('PR-tampon'!$E111,COLUMN(REFERENCEMENT_ISOLANT[[#Headers],[AVIS LIMITE AU / VALIDITE]]))))))</f>
        <v/>
      </c>
      <c r="J148" s="3" t="str">
        <f ca="1">IF('PR-tampon'!$E111="","",IF('PR-tampon'!$E111=0,"",IF(INDIRECT(NOM_FR&amp;ADDRESS('PR-tampon'!$E111,COLUMN(REFERENCEMENT_ISOLANT[[#Headers],[TC/TNC
dans le domaine d''emploi visé]])))=0,"",INDIRECT(NOM_FR&amp;ADDRESS('PR-tampon'!$E111,COLUMN(REFERENCEMENT_ISOLANT[[#Headers],[TC/TNC
dans le domaine d''emploi visé]]))))))</f>
        <v/>
      </c>
      <c r="K148" s="102" t="str">
        <f ca="1">IF('PR-tampon'!$E111="","",IF('PR-tampon'!$E111=0,"",IF(INDIRECT(NOM_FR&amp;ADDRESS('PR-tampon'!$E111,COLUMN(REFERENCEMENT_ISOLANT[[#Headers],[SYNTHESE DES APPLICATIONS VISEES]])))=0,"",INDIRECT(NOM_FR&amp;ADDRESS('PR-tampon'!$E111,COLUMN(REFERENCEMENT_ISOLANT[[#Headers],[SYNTHESE DES APPLICATIONS VISEES]]))))))</f>
        <v/>
      </c>
      <c r="L148" s="75" t="str">
        <f ca="1">IF('PR-tampon'!$E111="","",IF('PR-tampon'!$E111=0,"",IF(INDIRECT(NOM_FR&amp;ADDRESS('PR-tampon'!$E111,COLUMN(REFERENCEMENT_ISOLANT[[#Headers],[CONCATENATION DES OBSERVATIONS]])))=0,"",INDIRECT(NOM_FR&amp;ADDRESS('PR-tampon'!$E111,COLUMN(REFERENCEMENT_ISOLANT[[#Headers],[CONCATENATION DES OBSERVATIONS]]))))))</f>
        <v/>
      </c>
      <c r="M148" s="3" t="str">
        <f ca="1">IF('PR-tampon'!$E111="","",IF('PR-tampon'!$E111=0,"",IF(INDIRECT(NOM_FR&amp;ADDRESS('PR-tampon'!$E111,COLUMN(REFERENCEMENT_ISOLANT[[#Headers],[Hygrométrie des locaux]])))=0,"",INDIRECT(NOM_FR&amp;ADDRESS('PR-tampon'!$E111,COLUMN(REFERENCEMENT_ISOLANT[[#Headers],[Hygrométrie des locaux]]))))))</f>
        <v/>
      </c>
      <c r="N148" s="3" t="str">
        <f ca="1">IF('PR-tampon'!$E111="","",IF('PR-tampon'!$E111=0,"",IF(INDIRECT(NOM_FR&amp;ADDRESS('PR-tampon'!$E111,COLUMN(REFERENCEMENT_ISOLANT[[#Headers],[classement locaux au sens 20.1 P3]])))=0,"",INDIRECT(NOM_FR&amp;ADDRESS('PR-tampon'!$E111,COLUMN(REFERENCEMENT_ISOLANT[[#Headers],[classement locaux au sens 20.1 P3]]))))))</f>
        <v/>
      </c>
      <c r="O148" s="3" t="str">
        <f ca="1">IF('PR-tampon'!$E111="","",IF('PR-tampon'!$E111=0,"",IF(INDIRECT(NOM_FR&amp;ADDRESS('PR-tampon'!$E111,COLUMN(REFERENCEMENT_ISOLANT[[#Headers],[Climat max]])))=0,"",INDIRECT(NOM_FR&amp;ADDRESS('PR-tampon'!$E111,COLUMN(REFERENCEMENT_ISOLANT[[#Headers],[Climat max]]))))))</f>
        <v/>
      </c>
      <c r="P148" s="3" t="str">
        <f ca="1">IF('PR-tampon'!$E111="","",IF('PR-tampon'!$E111=0,"",IF(INDIRECT(NOM_FR&amp;ADDRESS('PR-tampon'!$E111,COLUMN(REFERENCEMENT_ISOLANT[[#Headers],[Locaux climatisés ou raffraichis]])))=0,"",INDIRECT(NOM_FR&amp;ADDRESS('PR-tampon'!$E111,COLUMN(REFERENCEMENT_ISOLANT[[#Headers],[Locaux climatisés ou raffraichis]]))))))</f>
        <v/>
      </c>
    </row>
    <row r="149" spans="1:16" ht="130.15" customHeight="1" x14ac:dyDescent="0.25">
      <c r="A149" s="3" t="s">
        <v>165</v>
      </c>
      <c r="B149" s="79" t="str">
        <f ca="1">IF('PR-tampon'!$E112="","",IF('PR-tampon'!$E112=0,"",IF(INDIRECT(NOM_FR&amp;ADDRESS('PR-tampon'!$E112,COLUMN(REFERENCEMENT_ISOLANT[[#Headers],[DATE REFERENCEMENT]])))=0,"",INDIRECT(NOM_FR&amp;ADDRESS('PR-tampon'!$E112,COLUMN(REFERENCEMENT_ISOLANT[[#Headers],[DATE REFERENCEMENT]]))))))</f>
        <v/>
      </c>
      <c r="C149" s="79" t="str">
        <f ca="1">IF('PR-tampon'!$E112="","",IF('PR-tampon'!$E112=0,"",IF(INDIRECT(NOM_FR&amp;ADDRESS('PR-tampon'!$E112,COLUMN(REFERENCEMENT_ISOLANT[[#Headers],[TYPE DE PROCEDE]])))=0,"",INDIRECT(NOM_FR&amp;ADDRESS('PR-tampon'!$E112,COLUMN(REFERENCEMENT_ISOLANT[[#Headers],[TYPE DE PROCEDE]]))))))</f>
        <v/>
      </c>
      <c r="D149" s="79" t="str">
        <f ca="1">IF('PR-tampon'!$E112="","",IF('PR-tampon'!$E112=0,"",IF(INDIRECT(NOM_FR&amp;ADDRESS('PR-tampon'!$E112,COLUMN(REFERENCEMENT_ISOLANT[[#Headers],[MATIERE]])))=0,"",INDIRECT(NOM_FR&amp;ADDRESS('PR-tampon'!$E112,COLUMN(REFERENCEMENT_ISOLANT[[#Headers],[MATIERE]]))))))</f>
        <v/>
      </c>
      <c r="E149" s="3" t="str">
        <f ca="1">IF('PR-tampon'!$E112="","",IF('PR-tampon'!$E112=0,"",IF(INDIRECT(NOM_FR&amp;ADDRESS('PR-tampon'!$E112,COLUMN(REFERENCEMENT_ISOLANT[[#Headers],[NOM COMMERCIAL DU PROCEDE]])))=0,"",INDIRECT(NOM_FR&amp;ADDRESS('PR-tampon'!$E112,COLUMN(REFERENCEMENT_ISOLANT[[#Headers],[NOM COMMERCIAL DU PROCEDE]]))))))</f>
        <v/>
      </c>
      <c r="F149" s="3" t="str">
        <f ca="1">IF('PR-tampon'!$E112="","",IF('PR-tampon'!$E112=0,"",IF(INDIRECT(NOM_FR&amp;ADDRESS('PR-tampon'!$E112,COLUMN(REFERENCEMENT_ISOLANT[[#Headers],[FABRICANT / TITULAIRE / DISTRIBUTEUR]])))=0,"",INDIRECT(NOM_FR&amp;ADDRESS('PR-tampon'!$E112,COLUMN(REFERENCEMENT_ISOLANT[[#Headers],[FABRICANT / TITULAIRE / DISTRIBUTEUR]]))))))</f>
        <v/>
      </c>
      <c r="G149" s="3" t="str">
        <f ca="1">IF('PR-tampon'!$E112="","",IF('PR-tampon'!$E112=0,"",IF(INDIRECT(NOM_FR&amp;ADDRESS('PR-tampon'!$E112,COLUMN(REFERENCEMENT_ISOLANT[[#Headers],[TYPE DE DOCUMENT DE REFERENCE]])))=0,"",INDIRECT(NOM_FR&amp;ADDRESS('PR-tampon'!$E112,COLUMN(REFERENCEMENT_ISOLANT[[#Headers],[TYPE DE DOCUMENT DE REFERENCE]]))))))</f>
        <v/>
      </c>
      <c r="H149" s="3" t="str">
        <f ca="1">IF('PR-tampon'!$E112="","",IF('PR-tampon'!$E112=0,"",IF(INDIRECT(NOM_FR&amp;ADDRESS('PR-tampon'!$E112,COLUMN(REFERENCEMENT_ISOLANT[[#Headers],[REF]])))=0,"",INDIRECT(NOM_FR&amp;ADDRESS('PR-tampon'!$E112,COLUMN(REFERENCEMENT_ISOLANT[[#Headers],[REF]]))))))</f>
        <v/>
      </c>
      <c r="I149" s="73" t="str">
        <f ca="1">IF('PR-tampon'!$E112="","",IF('PR-tampon'!$E112=0,"",IF(INDIRECT(NOM_FR&amp;ADDRESS('PR-tampon'!$E112,COLUMN(REFERENCEMENT_ISOLANT[[#Headers],[AVIS LIMITE AU / VALIDITE]])))=0,"",INDIRECT(NOM_FR&amp;ADDRESS('PR-tampon'!$E112,COLUMN(REFERENCEMENT_ISOLANT[[#Headers],[AVIS LIMITE AU / VALIDITE]]))))))</f>
        <v/>
      </c>
      <c r="J149" s="3" t="str">
        <f ca="1">IF('PR-tampon'!$E112="","",IF('PR-tampon'!$E112=0,"",IF(INDIRECT(NOM_FR&amp;ADDRESS('PR-tampon'!$E112,COLUMN(REFERENCEMENT_ISOLANT[[#Headers],[TC/TNC
dans le domaine d''emploi visé]])))=0,"",INDIRECT(NOM_FR&amp;ADDRESS('PR-tampon'!$E112,COLUMN(REFERENCEMENT_ISOLANT[[#Headers],[TC/TNC
dans le domaine d''emploi visé]]))))))</f>
        <v/>
      </c>
      <c r="K149" s="102" t="str">
        <f ca="1">IF('PR-tampon'!$E112="","",IF('PR-tampon'!$E112=0,"",IF(INDIRECT(NOM_FR&amp;ADDRESS('PR-tampon'!$E112,COLUMN(REFERENCEMENT_ISOLANT[[#Headers],[SYNTHESE DES APPLICATIONS VISEES]])))=0,"",INDIRECT(NOM_FR&amp;ADDRESS('PR-tampon'!$E112,COLUMN(REFERENCEMENT_ISOLANT[[#Headers],[SYNTHESE DES APPLICATIONS VISEES]]))))))</f>
        <v/>
      </c>
      <c r="L149" s="75" t="str">
        <f ca="1">IF('PR-tampon'!$E112="","",IF('PR-tampon'!$E112=0,"",IF(INDIRECT(NOM_FR&amp;ADDRESS('PR-tampon'!$E112,COLUMN(REFERENCEMENT_ISOLANT[[#Headers],[CONCATENATION DES OBSERVATIONS]])))=0,"",INDIRECT(NOM_FR&amp;ADDRESS('PR-tampon'!$E112,COLUMN(REFERENCEMENT_ISOLANT[[#Headers],[CONCATENATION DES OBSERVATIONS]]))))))</f>
        <v/>
      </c>
      <c r="M149" s="3" t="str">
        <f ca="1">IF('PR-tampon'!$E112="","",IF('PR-tampon'!$E112=0,"",IF(INDIRECT(NOM_FR&amp;ADDRESS('PR-tampon'!$E112,COLUMN(REFERENCEMENT_ISOLANT[[#Headers],[Hygrométrie des locaux]])))=0,"",INDIRECT(NOM_FR&amp;ADDRESS('PR-tampon'!$E112,COLUMN(REFERENCEMENT_ISOLANT[[#Headers],[Hygrométrie des locaux]]))))))</f>
        <v/>
      </c>
      <c r="N149" s="3" t="str">
        <f ca="1">IF('PR-tampon'!$E112="","",IF('PR-tampon'!$E112=0,"",IF(INDIRECT(NOM_FR&amp;ADDRESS('PR-tampon'!$E112,COLUMN(REFERENCEMENT_ISOLANT[[#Headers],[classement locaux au sens 20.1 P3]])))=0,"",INDIRECT(NOM_FR&amp;ADDRESS('PR-tampon'!$E112,COLUMN(REFERENCEMENT_ISOLANT[[#Headers],[classement locaux au sens 20.1 P3]]))))))</f>
        <v/>
      </c>
      <c r="O149" s="3" t="str">
        <f ca="1">IF('PR-tampon'!$E112="","",IF('PR-tampon'!$E112=0,"",IF(INDIRECT(NOM_FR&amp;ADDRESS('PR-tampon'!$E112,COLUMN(REFERENCEMENT_ISOLANT[[#Headers],[Climat max]])))=0,"",INDIRECT(NOM_FR&amp;ADDRESS('PR-tampon'!$E112,COLUMN(REFERENCEMENT_ISOLANT[[#Headers],[Climat max]]))))))</f>
        <v/>
      </c>
      <c r="P149" s="3" t="str">
        <f ca="1">IF('PR-tampon'!$E112="","",IF('PR-tampon'!$E112=0,"",IF(INDIRECT(NOM_FR&amp;ADDRESS('PR-tampon'!$E112,COLUMN(REFERENCEMENT_ISOLANT[[#Headers],[Locaux climatisés ou raffraichis]])))=0,"",INDIRECT(NOM_FR&amp;ADDRESS('PR-tampon'!$E112,COLUMN(REFERENCEMENT_ISOLANT[[#Headers],[Locaux climatisés ou raffraichis]]))))))</f>
        <v/>
      </c>
    </row>
    <row r="150" spans="1:16" ht="130.15" customHeight="1" x14ac:dyDescent="0.25">
      <c r="A150" s="3" t="s">
        <v>165</v>
      </c>
      <c r="B150" s="79" t="str">
        <f ca="1">IF('PR-tampon'!$E113="","",IF('PR-tampon'!$E113=0,"",IF(INDIRECT(NOM_FR&amp;ADDRESS('PR-tampon'!$E113,COLUMN(REFERENCEMENT_ISOLANT[[#Headers],[DATE REFERENCEMENT]])))=0,"",INDIRECT(NOM_FR&amp;ADDRESS('PR-tampon'!$E113,COLUMN(REFERENCEMENT_ISOLANT[[#Headers],[DATE REFERENCEMENT]]))))))</f>
        <v/>
      </c>
      <c r="C150" s="79" t="str">
        <f ca="1">IF('PR-tampon'!$E113="","",IF('PR-tampon'!$E113=0,"",IF(INDIRECT(NOM_FR&amp;ADDRESS('PR-tampon'!$E113,COLUMN(REFERENCEMENT_ISOLANT[[#Headers],[TYPE DE PROCEDE]])))=0,"",INDIRECT(NOM_FR&amp;ADDRESS('PR-tampon'!$E113,COLUMN(REFERENCEMENT_ISOLANT[[#Headers],[TYPE DE PROCEDE]]))))))</f>
        <v/>
      </c>
      <c r="D150" s="79" t="str">
        <f ca="1">IF('PR-tampon'!$E113="","",IF('PR-tampon'!$E113=0,"",IF(INDIRECT(NOM_FR&amp;ADDRESS('PR-tampon'!$E113,COLUMN(REFERENCEMENT_ISOLANT[[#Headers],[MATIERE]])))=0,"",INDIRECT(NOM_FR&amp;ADDRESS('PR-tampon'!$E113,COLUMN(REFERENCEMENT_ISOLANT[[#Headers],[MATIERE]]))))))</f>
        <v/>
      </c>
      <c r="E150" s="3" t="str">
        <f ca="1">IF('PR-tampon'!$E113="","",IF('PR-tampon'!$E113=0,"",IF(INDIRECT(NOM_FR&amp;ADDRESS('PR-tampon'!$E113,COLUMN(REFERENCEMENT_ISOLANT[[#Headers],[NOM COMMERCIAL DU PROCEDE]])))=0,"",INDIRECT(NOM_FR&amp;ADDRESS('PR-tampon'!$E113,COLUMN(REFERENCEMENT_ISOLANT[[#Headers],[NOM COMMERCIAL DU PROCEDE]]))))))</f>
        <v/>
      </c>
      <c r="F150" s="3" t="str">
        <f ca="1">IF('PR-tampon'!$E113="","",IF('PR-tampon'!$E113=0,"",IF(INDIRECT(NOM_FR&amp;ADDRESS('PR-tampon'!$E113,COLUMN(REFERENCEMENT_ISOLANT[[#Headers],[FABRICANT / TITULAIRE / DISTRIBUTEUR]])))=0,"",INDIRECT(NOM_FR&amp;ADDRESS('PR-tampon'!$E113,COLUMN(REFERENCEMENT_ISOLANT[[#Headers],[FABRICANT / TITULAIRE / DISTRIBUTEUR]]))))))</f>
        <v/>
      </c>
      <c r="G150" s="3" t="str">
        <f ca="1">IF('PR-tampon'!$E113="","",IF('PR-tampon'!$E113=0,"",IF(INDIRECT(NOM_FR&amp;ADDRESS('PR-tampon'!$E113,COLUMN(REFERENCEMENT_ISOLANT[[#Headers],[TYPE DE DOCUMENT DE REFERENCE]])))=0,"",INDIRECT(NOM_FR&amp;ADDRESS('PR-tampon'!$E113,COLUMN(REFERENCEMENT_ISOLANT[[#Headers],[TYPE DE DOCUMENT DE REFERENCE]]))))))</f>
        <v/>
      </c>
      <c r="H150" s="3" t="str">
        <f ca="1">IF('PR-tampon'!$E113="","",IF('PR-tampon'!$E113=0,"",IF(INDIRECT(NOM_FR&amp;ADDRESS('PR-tampon'!$E113,COLUMN(REFERENCEMENT_ISOLANT[[#Headers],[REF]])))=0,"",INDIRECT(NOM_FR&amp;ADDRESS('PR-tampon'!$E113,COLUMN(REFERENCEMENT_ISOLANT[[#Headers],[REF]]))))))</f>
        <v/>
      </c>
      <c r="I150" s="73" t="str">
        <f ca="1">IF('PR-tampon'!$E113="","",IF('PR-tampon'!$E113=0,"",IF(INDIRECT(NOM_FR&amp;ADDRESS('PR-tampon'!$E113,COLUMN(REFERENCEMENT_ISOLANT[[#Headers],[AVIS LIMITE AU / VALIDITE]])))=0,"",INDIRECT(NOM_FR&amp;ADDRESS('PR-tampon'!$E113,COLUMN(REFERENCEMENT_ISOLANT[[#Headers],[AVIS LIMITE AU / VALIDITE]]))))))</f>
        <v/>
      </c>
      <c r="J150" s="3" t="str">
        <f ca="1">IF('PR-tampon'!$E113="","",IF('PR-tampon'!$E113=0,"",IF(INDIRECT(NOM_FR&amp;ADDRESS('PR-tampon'!$E113,COLUMN(REFERENCEMENT_ISOLANT[[#Headers],[TC/TNC
dans le domaine d''emploi visé]])))=0,"",INDIRECT(NOM_FR&amp;ADDRESS('PR-tampon'!$E113,COLUMN(REFERENCEMENT_ISOLANT[[#Headers],[TC/TNC
dans le domaine d''emploi visé]]))))))</f>
        <v/>
      </c>
      <c r="K150" s="102" t="str">
        <f ca="1">IF('PR-tampon'!$E113="","",IF('PR-tampon'!$E113=0,"",IF(INDIRECT(NOM_FR&amp;ADDRESS('PR-tampon'!$E113,COLUMN(REFERENCEMENT_ISOLANT[[#Headers],[SYNTHESE DES APPLICATIONS VISEES]])))=0,"",INDIRECT(NOM_FR&amp;ADDRESS('PR-tampon'!$E113,COLUMN(REFERENCEMENT_ISOLANT[[#Headers],[SYNTHESE DES APPLICATIONS VISEES]]))))))</f>
        <v/>
      </c>
      <c r="L150" s="75" t="str">
        <f ca="1">IF('PR-tampon'!$E113="","",IF('PR-tampon'!$E113=0,"",IF(INDIRECT(NOM_FR&amp;ADDRESS('PR-tampon'!$E113,COLUMN(REFERENCEMENT_ISOLANT[[#Headers],[CONCATENATION DES OBSERVATIONS]])))=0,"",INDIRECT(NOM_FR&amp;ADDRESS('PR-tampon'!$E113,COLUMN(REFERENCEMENT_ISOLANT[[#Headers],[CONCATENATION DES OBSERVATIONS]]))))))</f>
        <v/>
      </c>
      <c r="M150" s="3" t="str">
        <f ca="1">IF('PR-tampon'!$E113="","",IF('PR-tampon'!$E113=0,"",IF(INDIRECT(NOM_FR&amp;ADDRESS('PR-tampon'!$E113,COLUMN(REFERENCEMENT_ISOLANT[[#Headers],[Hygrométrie des locaux]])))=0,"",INDIRECT(NOM_FR&amp;ADDRESS('PR-tampon'!$E113,COLUMN(REFERENCEMENT_ISOLANT[[#Headers],[Hygrométrie des locaux]]))))))</f>
        <v/>
      </c>
      <c r="N150" s="3" t="str">
        <f ca="1">IF('PR-tampon'!$E113="","",IF('PR-tampon'!$E113=0,"",IF(INDIRECT(NOM_FR&amp;ADDRESS('PR-tampon'!$E113,COLUMN(REFERENCEMENT_ISOLANT[[#Headers],[classement locaux au sens 20.1 P3]])))=0,"",INDIRECT(NOM_FR&amp;ADDRESS('PR-tampon'!$E113,COLUMN(REFERENCEMENT_ISOLANT[[#Headers],[classement locaux au sens 20.1 P3]]))))))</f>
        <v/>
      </c>
      <c r="O150" s="3" t="str">
        <f ca="1">IF('PR-tampon'!$E113="","",IF('PR-tampon'!$E113=0,"",IF(INDIRECT(NOM_FR&amp;ADDRESS('PR-tampon'!$E113,COLUMN(REFERENCEMENT_ISOLANT[[#Headers],[Climat max]])))=0,"",INDIRECT(NOM_FR&amp;ADDRESS('PR-tampon'!$E113,COLUMN(REFERENCEMENT_ISOLANT[[#Headers],[Climat max]]))))))</f>
        <v/>
      </c>
      <c r="P150" s="3" t="str">
        <f ca="1">IF('PR-tampon'!$E113="","",IF('PR-tampon'!$E113=0,"",IF(INDIRECT(NOM_FR&amp;ADDRESS('PR-tampon'!$E113,COLUMN(REFERENCEMENT_ISOLANT[[#Headers],[Locaux climatisés ou raffraichis]])))=0,"",INDIRECT(NOM_FR&amp;ADDRESS('PR-tampon'!$E113,COLUMN(REFERENCEMENT_ISOLANT[[#Headers],[Locaux climatisés ou raffraichis]]))))))</f>
        <v/>
      </c>
    </row>
    <row r="151" spans="1:16" ht="130.15" customHeight="1" x14ac:dyDescent="0.25">
      <c r="A151" s="3" t="s">
        <v>165</v>
      </c>
      <c r="B151" s="79" t="str">
        <f ca="1">IF('PR-tampon'!$E114="","",IF('PR-tampon'!$E114=0,"",IF(INDIRECT(NOM_FR&amp;ADDRESS('PR-tampon'!$E114,COLUMN(REFERENCEMENT_ISOLANT[[#Headers],[DATE REFERENCEMENT]])))=0,"",INDIRECT(NOM_FR&amp;ADDRESS('PR-tampon'!$E114,COLUMN(REFERENCEMENT_ISOLANT[[#Headers],[DATE REFERENCEMENT]]))))))</f>
        <v/>
      </c>
      <c r="C151" s="79" t="str">
        <f ca="1">IF('PR-tampon'!$E114="","",IF('PR-tampon'!$E114=0,"",IF(INDIRECT(NOM_FR&amp;ADDRESS('PR-tampon'!$E114,COLUMN(REFERENCEMENT_ISOLANT[[#Headers],[TYPE DE PROCEDE]])))=0,"",INDIRECT(NOM_FR&amp;ADDRESS('PR-tampon'!$E114,COLUMN(REFERENCEMENT_ISOLANT[[#Headers],[TYPE DE PROCEDE]]))))))</f>
        <v/>
      </c>
      <c r="D151" s="79" t="str">
        <f ca="1">IF('PR-tampon'!$E114="","",IF('PR-tampon'!$E114=0,"",IF(INDIRECT(NOM_FR&amp;ADDRESS('PR-tampon'!$E114,COLUMN(REFERENCEMENT_ISOLANT[[#Headers],[MATIERE]])))=0,"",INDIRECT(NOM_FR&amp;ADDRESS('PR-tampon'!$E114,COLUMN(REFERENCEMENT_ISOLANT[[#Headers],[MATIERE]]))))))</f>
        <v/>
      </c>
      <c r="E151" s="3" t="str">
        <f ca="1">IF('PR-tampon'!$E114="","",IF('PR-tampon'!$E114=0,"",IF(INDIRECT(NOM_FR&amp;ADDRESS('PR-tampon'!$E114,COLUMN(REFERENCEMENT_ISOLANT[[#Headers],[NOM COMMERCIAL DU PROCEDE]])))=0,"",INDIRECT(NOM_FR&amp;ADDRESS('PR-tampon'!$E114,COLUMN(REFERENCEMENT_ISOLANT[[#Headers],[NOM COMMERCIAL DU PROCEDE]]))))))</f>
        <v/>
      </c>
      <c r="F151" s="3" t="str">
        <f ca="1">IF('PR-tampon'!$E114="","",IF('PR-tampon'!$E114=0,"",IF(INDIRECT(NOM_FR&amp;ADDRESS('PR-tampon'!$E114,COLUMN(REFERENCEMENT_ISOLANT[[#Headers],[FABRICANT / TITULAIRE / DISTRIBUTEUR]])))=0,"",INDIRECT(NOM_FR&amp;ADDRESS('PR-tampon'!$E114,COLUMN(REFERENCEMENT_ISOLANT[[#Headers],[FABRICANT / TITULAIRE / DISTRIBUTEUR]]))))))</f>
        <v/>
      </c>
      <c r="G151" s="3" t="str">
        <f ca="1">IF('PR-tampon'!$E114="","",IF('PR-tampon'!$E114=0,"",IF(INDIRECT(NOM_FR&amp;ADDRESS('PR-tampon'!$E114,COLUMN(REFERENCEMENT_ISOLANT[[#Headers],[TYPE DE DOCUMENT DE REFERENCE]])))=0,"",INDIRECT(NOM_FR&amp;ADDRESS('PR-tampon'!$E114,COLUMN(REFERENCEMENT_ISOLANT[[#Headers],[TYPE DE DOCUMENT DE REFERENCE]]))))))</f>
        <v/>
      </c>
      <c r="H151" s="3" t="str">
        <f ca="1">IF('PR-tampon'!$E114="","",IF('PR-tampon'!$E114=0,"",IF(INDIRECT(NOM_FR&amp;ADDRESS('PR-tampon'!$E114,COLUMN(REFERENCEMENT_ISOLANT[[#Headers],[REF]])))=0,"",INDIRECT(NOM_FR&amp;ADDRESS('PR-tampon'!$E114,COLUMN(REFERENCEMENT_ISOLANT[[#Headers],[REF]]))))))</f>
        <v/>
      </c>
      <c r="I151" s="73" t="str">
        <f ca="1">IF('PR-tampon'!$E114="","",IF('PR-tampon'!$E114=0,"",IF(INDIRECT(NOM_FR&amp;ADDRESS('PR-tampon'!$E114,COLUMN(REFERENCEMENT_ISOLANT[[#Headers],[AVIS LIMITE AU / VALIDITE]])))=0,"",INDIRECT(NOM_FR&amp;ADDRESS('PR-tampon'!$E114,COLUMN(REFERENCEMENT_ISOLANT[[#Headers],[AVIS LIMITE AU / VALIDITE]]))))))</f>
        <v/>
      </c>
      <c r="J151" s="3" t="str">
        <f ca="1">IF('PR-tampon'!$E114="","",IF('PR-tampon'!$E114=0,"",IF(INDIRECT(NOM_FR&amp;ADDRESS('PR-tampon'!$E114,COLUMN(REFERENCEMENT_ISOLANT[[#Headers],[TC/TNC
dans le domaine d''emploi visé]])))=0,"",INDIRECT(NOM_FR&amp;ADDRESS('PR-tampon'!$E114,COLUMN(REFERENCEMENT_ISOLANT[[#Headers],[TC/TNC
dans le domaine d''emploi visé]]))))))</f>
        <v/>
      </c>
      <c r="K151" s="102" t="str">
        <f ca="1">IF('PR-tampon'!$E114="","",IF('PR-tampon'!$E114=0,"",IF(INDIRECT(NOM_FR&amp;ADDRESS('PR-tampon'!$E114,COLUMN(REFERENCEMENT_ISOLANT[[#Headers],[SYNTHESE DES APPLICATIONS VISEES]])))=0,"",INDIRECT(NOM_FR&amp;ADDRESS('PR-tampon'!$E114,COLUMN(REFERENCEMENT_ISOLANT[[#Headers],[SYNTHESE DES APPLICATIONS VISEES]]))))))</f>
        <v/>
      </c>
      <c r="L151" s="75" t="str">
        <f ca="1">IF('PR-tampon'!$E114="","",IF('PR-tampon'!$E114=0,"",IF(INDIRECT(NOM_FR&amp;ADDRESS('PR-tampon'!$E114,COLUMN(REFERENCEMENT_ISOLANT[[#Headers],[CONCATENATION DES OBSERVATIONS]])))=0,"",INDIRECT(NOM_FR&amp;ADDRESS('PR-tampon'!$E114,COLUMN(REFERENCEMENT_ISOLANT[[#Headers],[CONCATENATION DES OBSERVATIONS]]))))))</f>
        <v/>
      </c>
      <c r="M151" s="3" t="str">
        <f ca="1">IF('PR-tampon'!$E114="","",IF('PR-tampon'!$E114=0,"",IF(INDIRECT(NOM_FR&amp;ADDRESS('PR-tampon'!$E114,COLUMN(REFERENCEMENT_ISOLANT[[#Headers],[Hygrométrie des locaux]])))=0,"",INDIRECT(NOM_FR&amp;ADDRESS('PR-tampon'!$E114,COLUMN(REFERENCEMENT_ISOLANT[[#Headers],[Hygrométrie des locaux]]))))))</f>
        <v/>
      </c>
      <c r="N151" s="3" t="str">
        <f ca="1">IF('PR-tampon'!$E114="","",IF('PR-tampon'!$E114=0,"",IF(INDIRECT(NOM_FR&amp;ADDRESS('PR-tampon'!$E114,COLUMN(REFERENCEMENT_ISOLANT[[#Headers],[classement locaux au sens 20.1 P3]])))=0,"",INDIRECT(NOM_FR&amp;ADDRESS('PR-tampon'!$E114,COLUMN(REFERENCEMENT_ISOLANT[[#Headers],[classement locaux au sens 20.1 P3]]))))))</f>
        <v/>
      </c>
      <c r="O151" s="3" t="str">
        <f ca="1">IF('PR-tampon'!$E114="","",IF('PR-tampon'!$E114=0,"",IF(INDIRECT(NOM_FR&amp;ADDRESS('PR-tampon'!$E114,COLUMN(REFERENCEMENT_ISOLANT[[#Headers],[Climat max]])))=0,"",INDIRECT(NOM_FR&amp;ADDRESS('PR-tampon'!$E114,COLUMN(REFERENCEMENT_ISOLANT[[#Headers],[Climat max]]))))))</f>
        <v/>
      </c>
      <c r="P151" s="3" t="str">
        <f ca="1">IF('PR-tampon'!$E114="","",IF('PR-tampon'!$E114=0,"",IF(INDIRECT(NOM_FR&amp;ADDRESS('PR-tampon'!$E114,COLUMN(REFERENCEMENT_ISOLANT[[#Headers],[Locaux climatisés ou raffraichis]])))=0,"",INDIRECT(NOM_FR&amp;ADDRESS('PR-tampon'!$E114,COLUMN(REFERENCEMENT_ISOLANT[[#Headers],[Locaux climatisés ou raffraichis]]))))))</f>
        <v/>
      </c>
    </row>
    <row r="152" spans="1:16" ht="130.15" customHeight="1" x14ac:dyDescent="0.25">
      <c r="A152" s="3" t="s">
        <v>165</v>
      </c>
      <c r="B152" s="79" t="str">
        <f ca="1">IF('PR-tampon'!$E115="","",IF('PR-tampon'!$E115=0,"",IF(INDIRECT(NOM_FR&amp;ADDRESS('PR-tampon'!$E115,COLUMN(REFERENCEMENT_ISOLANT[[#Headers],[DATE REFERENCEMENT]])))=0,"",INDIRECT(NOM_FR&amp;ADDRESS('PR-tampon'!$E115,COLUMN(REFERENCEMENT_ISOLANT[[#Headers],[DATE REFERENCEMENT]]))))))</f>
        <v/>
      </c>
      <c r="C152" s="79" t="str">
        <f ca="1">IF('PR-tampon'!$E115="","",IF('PR-tampon'!$E115=0,"",IF(INDIRECT(NOM_FR&amp;ADDRESS('PR-tampon'!$E115,COLUMN(REFERENCEMENT_ISOLANT[[#Headers],[TYPE DE PROCEDE]])))=0,"",INDIRECT(NOM_FR&amp;ADDRESS('PR-tampon'!$E115,COLUMN(REFERENCEMENT_ISOLANT[[#Headers],[TYPE DE PROCEDE]]))))))</f>
        <v/>
      </c>
      <c r="D152" s="79" t="str">
        <f ca="1">IF('PR-tampon'!$E115="","",IF('PR-tampon'!$E115=0,"",IF(INDIRECT(NOM_FR&amp;ADDRESS('PR-tampon'!$E115,COLUMN(REFERENCEMENT_ISOLANT[[#Headers],[MATIERE]])))=0,"",INDIRECT(NOM_FR&amp;ADDRESS('PR-tampon'!$E115,COLUMN(REFERENCEMENT_ISOLANT[[#Headers],[MATIERE]]))))))</f>
        <v/>
      </c>
      <c r="E152" s="3" t="str">
        <f ca="1">IF('PR-tampon'!$E115="","",IF('PR-tampon'!$E115=0,"",IF(INDIRECT(NOM_FR&amp;ADDRESS('PR-tampon'!$E115,COLUMN(REFERENCEMENT_ISOLANT[[#Headers],[NOM COMMERCIAL DU PROCEDE]])))=0,"",INDIRECT(NOM_FR&amp;ADDRESS('PR-tampon'!$E115,COLUMN(REFERENCEMENT_ISOLANT[[#Headers],[NOM COMMERCIAL DU PROCEDE]]))))))</f>
        <v/>
      </c>
      <c r="F152" s="3" t="str">
        <f ca="1">IF('PR-tampon'!$E115="","",IF('PR-tampon'!$E115=0,"",IF(INDIRECT(NOM_FR&amp;ADDRESS('PR-tampon'!$E115,COLUMN(REFERENCEMENT_ISOLANT[[#Headers],[FABRICANT / TITULAIRE / DISTRIBUTEUR]])))=0,"",INDIRECT(NOM_FR&amp;ADDRESS('PR-tampon'!$E115,COLUMN(REFERENCEMENT_ISOLANT[[#Headers],[FABRICANT / TITULAIRE / DISTRIBUTEUR]]))))))</f>
        <v/>
      </c>
      <c r="G152" s="3" t="str">
        <f ca="1">IF('PR-tampon'!$E115="","",IF('PR-tampon'!$E115=0,"",IF(INDIRECT(NOM_FR&amp;ADDRESS('PR-tampon'!$E115,COLUMN(REFERENCEMENT_ISOLANT[[#Headers],[TYPE DE DOCUMENT DE REFERENCE]])))=0,"",INDIRECT(NOM_FR&amp;ADDRESS('PR-tampon'!$E115,COLUMN(REFERENCEMENT_ISOLANT[[#Headers],[TYPE DE DOCUMENT DE REFERENCE]]))))))</f>
        <v/>
      </c>
      <c r="H152" s="3" t="str">
        <f ca="1">IF('PR-tampon'!$E115="","",IF('PR-tampon'!$E115=0,"",IF(INDIRECT(NOM_FR&amp;ADDRESS('PR-tampon'!$E115,COLUMN(REFERENCEMENT_ISOLANT[[#Headers],[REF]])))=0,"",INDIRECT(NOM_FR&amp;ADDRESS('PR-tampon'!$E115,COLUMN(REFERENCEMENT_ISOLANT[[#Headers],[REF]]))))))</f>
        <v/>
      </c>
      <c r="I152" s="73" t="str">
        <f ca="1">IF('PR-tampon'!$E115="","",IF('PR-tampon'!$E115=0,"",IF(INDIRECT(NOM_FR&amp;ADDRESS('PR-tampon'!$E115,COLUMN(REFERENCEMENT_ISOLANT[[#Headers],[AVIS LIMITE AU / VALIDITE]])))=0,"",INDIRECT(NOM_FR&amp;ADDRESS('PR-tampon'!$E115,COLUMN(REFERENCEMENT_ISOLANT[[#Headers],[AVIS LIMITE AU / VALIDITE]]))))))</f>
        <v/>
      </c>
      <c r="J152" s="3" t="str">
        <f ca="1">IF('PR-tampon'!$E115="","",IF('PR-tampon'!$E115=0,"",IF(INDIRECT(NOM_FR&amp;ADDRESS('PR-tampon'!$E115,COLUMN(REFERENCEMENT_ISOLANT[[#Headers],[TC/TNC
dans le domaine d''emploi visé]])))=0,"",INDIRECT(NOM_FR&amp;ADDRESS('PR-tampon'!$E115,COLUMN(REFERENCEMENT_ISOLANT[[#Headers],[TC/TNC
dans le domaine d''emploi visé]]))))))</f>
        <v/>
      </c>
      <c r="K152" s="102" t="str">
        <f ca="1">IF('PR-tampon'!$E115="","",IF('PR-tampon'!$E115=0,"",IF(INDIRECT(NOM_FR&amp;ADDRESS('PR-tampon'!$E115,COLUMN(REFERENCEMENT_ISOLANT[[#Headers],[SYNTHESE DES APPLICATIONS VISEES]])))=0,"",INDIRECT(NOM_FR&amp;ADDRESS('PR-tampon'!$E115,COLUMN(REFERENCEMENT_ISOLANT[[#Headers],[SYNTHESE DES APPLICATIONS VISEES]]))))))</f>
        <v/>
      </c>
      <c r="L152" s="75" t="str">
        <f ca="1">IF('PR-tampon'!$E115="","",IF('PR-tampon'!$E115=0,"",IF(INDIRECT(NOM_FR&amp;ADDRESS('PR-tampon'!$E115,COLUMN(REFERENCEMENT_ISOLANT[[#Headers],[CONCATENATION DES OBSERVATIONS]])))=0,"",INDIRECT(NOM_FR&amp;ADDRESS('PR-tampon'!$E115,COLUMN(REFERENCEMENT_ISOLANT[[#Headers],[CONCATENATION DES OBSERVATIONS]]))))))</f>
        <v/>
      </c>
      <c r="M152" s="3" t="str">
        <f ca="1">IF('PR-tampon'!$E115="","",IF('PR-tampon'!$E115=0,"",IF(INDIRECT(NOM_FR&amp;ADDRESS('PR-tampon'!$E115,COLUMN(REFERENCEMENT_ISOLANT[[#Headers],[Hygrométrie des locaux]])))=0,"",INDIRECT(NOM_FR&amp;ADDRESS('PR-tampon'!$E115,COLUMN(REFERENCEMENT_ISOLANT[[#Headers],[Hygrométrie des locaux]]))))))</f>
        <v/>
      </c>
      <c r="N152" s="3" t="str">
        <f ca="1">IF('PR-tampon'!$E115="","",IF('PR-tampon'!$E115=0,"",IF(INDIRECT(NOM_FR&amp;ADDRESS('PR-tampon'!$E115,COLUMN(REFERENCEMENT_ISOLANT[[#Headers],[classement locaux au sens 20.1 P3]])))=0,"",INDIRECT(NOM_FR&amp;ADDRESS('PR-tampon'!$E115,COLUMN(REFERENCEMENT_ISOLANT[[#Headers],[classement locaux au sens 20.1 P3]]))))))</f>
        <v/>
      </c>
      <c r="O152" s="3" t="str">
        <f ca="1">IF('PR-tampon'!$E115="","",IF('PR-tampon'!$E115=0,"",IF(INDIRECT(NOM_FR&amp;ADDRESS('PR-tampon'!$E115,COLUMN(REFERENCEMENT_ISOLANT[[#Headers],[Climat max]])))=0,"",INDIRECT(NOM_FR&amp;ADDRESS('PR-tampon'!$E115,COLUMN(REFERENCEMENT_ISOLANT[[#Headers],[Climat max]]))))))</f>
        <v/>
      </c>
      <c r="P152" s="3" t="str">
        <f ca="1">IF('PR-tampon'!$E115="","",IF('PR-tampon'!$E115=0,"",IF(INDIRECT(NOM_FR&amp;ADDRESS('PR-tampon'!$E115,COLUMN(REFERENCEMENT_ISOLANT[[#Headers],[Locaux climatisés ou raffraichis]])))=0,"",INDIRECT(NOM_FR&amp;ADDRESS('PR-tampon'!$E115,COLUMN(REFERENCEMENT_ISOLANT[[#Headers],[Locaux climatisés ou raffraichis]]))))))</f>
        <v/>
      </c>
    </row>
    <row r="153" spans="1:16" ht="130.15" customHeight="1" x14ac:dyDescent="0.25">
      <c r="A153" s="3" t="s">
        <v>165</v>
      </c>
      <c r="B153" s="79" t="str">
        <f ca="1">IF('PR-tampon'!$E116="","",IF('PR-tampon'!$E116=0,"",IF(INDIRECT(NOM_FR&amp;ADDRESS('PR-tampon'!$E116,COLUMN(REFERENCEMENT_ISOLANT[[#Headers],[DATE REFERENCEMENT]])))=0,"",INDIRECT(NOM_FR&amp;ADDRESS('PR-tampon'!$E116,COLUMN(REFERENCEMENT_ISOLANT[[#Headers],[DATE REFERENCEMENT]]))))))</f>
        <v/>
      </c>
      <c r="C153" s="79" t="str">
        <f ca="1">IF('PR-tampon'!$E116="","",IF('PR-tampon'!$E116=0,"",IF(INDIRECT(NOM_FR&amp;ADDRESS('PR-tampon'!$E116,COLUMN(REFERENCEMENT_ISOLANT[[#Headers],[TYPE DE PROCEDE]])))=0,"",INDIRECT(NOM_FR&amp;ADDRESS('PR-tampon'!$E116,COLUMN(REFERENCEMENT_ISOLANT[[#Headers],[TYPE DE PROCEDE]]))))))</f>
        <v/>
      </c>
      <c r="D153" s="79" t="str">
        <f ca="1">IF('PR-tampon'!$E116="","",IF('PR-tampon'!$E116=0,"",IF(INDIRECT(NOM_FR&amp;ADDRESS('PR-tampon'!$E116,COLUMN(REFERENCEMENT_ISOLANT[[#Headers],[MATIERE]])))=0,"",INDIRECT(NOM_FR&amp;ADDRESS('PR-tampon'!$E116,COLUMN(REFERENCEMENT_ISOLANT[[#Headers],[MATIERE]]))))))</f>
        <v/>
      </c>
      <c r="E153" s="3" t="str">
        <f ca="1">IF('PR-tampon'!$E116="","",IF('PR-tampon'!$E116=0,"",IF(INDIRECT(NOM_FR&amp;ADDRESS('PR-tampon'!$E116,COLUMN(REFERENCEMENT_ISOLANT[[#Headers],[NOM COMMERCIAL DU PROCEDE]])))=0,"",INDIRECT(NOM_FR&amp;ADDRESS('PR-tampon'!$E116,COLUMN(REFERENCEMENT_ISOLANT[[#Headers],[NOM COMMERCIAL DU PROCEDE]]))))))</f>
        <v/>
      </c>
      <c r="F153" s="3" t="str">
        <f ca="1">IF('PR-tampon'!$E116="","",IF('PR-tampon'!$E116=0,"",IF(INDIRECT(NOM_FR&amp;ADDRESS('PR-tampon'!$E116,COLUMN(REFERENCEMENT_ISOLANT[[#Headers],[FABRICANT / TITULAIRE / DISTRIBUTEUR]])))=0,"",INDIRECT(NOM_FR&amp;ADDRESS('PR-tampon'!$E116,COLUMN(REFERENCEMENT_ISOLANT[[#Headers],[FABRICANT / TITULAIRE / DISTRIBUTEUR]]))))))</f>
        <v/>
      </c>
      <c r="G153" s="3" t="str">
        <f ca="1">IF('PR-tampon'!$E116="","",IF('PR-tampon'!$E116=0,"",IF(INDIRECT(NOM_FR&amp;ADDRESS('PR-tampon'!$E116,COLUMN(REFERENCEMENT_ISOLANT[[#Headers],[TYPE DE DOCUMENT DE REFERENCE]])))=0,"",INDIRECT(NOM_FR&amp;ADDRESS('PR-tampon'!$E116,COLUMN(REFERENCEMENT_ISOLANT[[#Headers],[TYPE DE DOCUMENT DE REFERENCE]]))))))</f>
        <v/>
      </c>
      <c r="H153" s="3" t="str">
        <f ca="1">IF('PR-tampon'!$E116="","",IF('PR-tampon'!$E116=0,"",IF(INDIRECT(NOM_FR&amp;ADDRESS('PR-tampon'!$E116,COLUMN(REFERENCEMENT_ISOLANT[[#Headers],[REF]])))=0,"",INDIRECT(NOM_FR&amp;ADDRESS('PR-tampon'!$E116,COLUMN(REFERENCEMENT_ISOLANT[[#Headers],[REF]]))))))</f>
        <v/>
      </c>
      <c r="I153" s="73" t="str">
        <f ca="1">IF('PR-tampon'!$E116="","",IF('PR-tampon'!$E116=0,"",IF(INDIRECT(NOM_FR&amp;ADDRESS('PR-tampon'!$E116,COLUMN(REFERENCEMENT_ISOLANT[[#Headers],[AVIS LIMITE AU / VALIDITE]])))=0,"",INDIRECT(NOM_FR&amp;ADDRESS('PR-tampon'!$E116,COLUMN(REFERENCEMENT_ISOLANT[[#Headers],[AVIS LIMITE AU / VALIDITE]]))))))</f>
        <v/>
      </c>
      <c r="J153" s="3" t="str">
        <f ca="1">IF('PR-tampon'!$E116="","",IF('PR-tampon'!$E116=0,"",IF(INDIRECT(NOM_FR&amp;ADDRESS('PR-tampon'!$E116,COLUMN(REFERENCEMENT_ISOLANT[[#Headers],[TC/TNC
dans le domaine d''emploi visé]])))=0,"",INDIRECT(NOM_FR&amp;ADDRESS('PR-tampon'!$E116,COLUMN(REFERENCEMENT_ISOLANT[[#Headers],[TC/TNC
dans le domaine d''emploi visé]]))))))</f>
        <v/>
      </c>
      <c r="K153" s="102" t="str">
        <f ca="1">IF('PR-tampon'!$E116="","",IF('PR-tampon'!$E116=0,"",IF(INDIRECT(NOM_FR&amp;ADDRESS('PR-tampon'!$E116,COLUMN(REFERENCEMENT_ISOLANT[[#Headers],[SYNTHESE DES APPLICATIONS VISEES]])))=0,"",INDIRECT(NOM_FR&amp;ADDRESS('PR-tampon'!$E116,COLUMN(REFERENCEMENT_ISOLANT[[#Headers],[SYNTHESE DES APPLICATIONS VISEES]]))))))</f>
        <v/>
      </c>
      <c r="L153" s="75" t="str">
        <f ca="1">IF('PR-tampon'!$E116="","",IF('PR-tampon'!$E116=0,"",IF(INDIRECT(NOM_FR&amp;ADDRESS('PR-tampon'!$E116,COLUMN(REFERENCEMENT_ISOLANT[[#Headers],[CONCATENATION DES OBSERVATIONS]])))=0,"",INDIRECT(NOM_FR&amp;ADDRESS('PR-tampon'!$E116,COLUMN(REFERENCEMENT_ISOLANT[[#Headers],[CONCATENATION DES OBSERVATIONS]]))))))</f>
        <v/>
      </c>
      <c r="M153" s="3" t="str">
        <f ca="1">IF('PR-tampon'!$E116="","",IF('PR-tampon'!$E116=0,"",IF(INDIRECT(NOM_FR&amp;ADDRESS('PR-tampon'!$E116,COLUMN(REFERENCEMENT_ISOLANT[[#Headers],[Hygrométrie des locaux]])))=0,"",INDIRECT(NOM_FR&amp;ADDRESS('PR-tampon'!$E116,COLUMN(REFERENCEMENT_ISOLANT[[#Headers],[Hygrométrie des locaux]]))))))</f>
        <v/>
      </c>
      <c r="N153" s="3" t="str">
        <f ca="1">IF('PR-tampon'!$E116="","",IF('PR-tampon'!$E116=0,"",IF(INDIRECT(NOM_FR&amp;ADDRESS('PR-tampon'!$E116,COLUMN(REFERENCEMENT_ISOLANT[[#Headers],[classement locaux au sens 20.1 P3]])))=0,"",INDIRECT(NOM_FR&amp;ADDRESS('PR-tampon'!$E116,COLUMN(REFERENCEMENT_ISOLANT[[#Headers],[classement locaux au sens 20.1 P3]]))))))</f>
        <v/>
      </c>
      <c r="O153" s="3" t="str">
        <f ca="1">IF('PR-tampon'!$E116="","",IF('PR-tampon'!$E116=0,"",IF(INDIRECT(NOM_FR&amp;ADDRESS('PR-tampon'!$E116,COLUMN(REFERENCEMENT_ISOLANT[[#Headers],[Climat max]])))=0,"",INDIRECT(NOM_FR&amp;ADDRESS('PR-tampon'!$E116,COLUMN(REFERENCEMENT_ISOLANT[[#Headers],[Climat max]]))))))</f>
        <v/>
      </c>
      <c r="P153" s="3" t="str">
        <f ca="1">IF('PR-tampon'!$E116="","",IF('PR-tampon'!$E116=0,"",IF(INDIRECT(NOM_FR&amp;ADDRESS('PR-tampon'!$E116,COLUMN(REFERENCEMENT_ISOLANT[[#Headers],[Locaux climatisés ou raffraichis]])))=0,"",INDIRECT(NOM_FR&amp;ADDRESS('PR-tampon'!$E116,COLUMN(REFERENCEMENT_ISOLANT[[#Headers],[Locaux climatisés ou raffraichis]]))))))</f>
        <v/>
      </c>
    </row>
    <row r="154" spans="1:16" ht="130.15" customHeight="1" x14ac:dyDescent="0.25">
      <c r="A154" s="3" t="s">
        <v>165</v>
      </c>
      <c r="B154" s="79" t="str">
        <f ca="1">IF('PR-tampon'!$E117="","",IF('PR-tampon'!$E117=0,"",IF(INDIRECT(NOM_FR&amp;ADDRESS('PR-tampon'!$E117,COLUMN(REFERENCEMENT_ISOLANT[[#Headers],[DATE REFERENCEMENT]])))=0,"",INDIRECT(NOM_FR&amp;ADDRESS('PR-tampon'!$E117,COLUMN(REFERENCEMENT_ISOLANT[[#Headers],[DATE REFERENCEMENT]]))))))</f>
        <v/>
      </c>
      <c r="C154" s="79" t="str">
        <f ca="1">IF('PR-tampon'!$E117="","",IF('PR-tampon'!$E117=0,"",IF(INDIRECT(NOM_FR&amp;ADDRESS('PR-tampon'!$E117,COLUMN(REFERENCEMENT_ISOLANT[[#Headers],[TYPE DE PROCEDE]])))=0,"",INDIRECT(NOM_FR&amp;ADDRESS('PR-tampon'!$E117,COLUMN(REFERENCEMENT_ISOLANT[[#Headers],[TYPE DE PROCEDE]]))))))</f>
        <v/>
      </c>
      <c r="D154" s="79" t="str">
        <f ca="1">IF('PR-tampon'!$E117="","",IF('PR-tampon'!$E117=0,"",IF(INDIRECT(NOM_FR&amp;ADDRESS('PR-tampon'!$E117,COLUMN(REFERENCEMENT_ISOLANT[[#Headers],[MATIERE]])))=0,"",INDIRECT(NOM_FR&amp;ADDRESS('PR-tampon'!$E117,COLUMN(REFERENCEMENT_ISOLANT[[#Headers],[MATIERE]]))))))</f>
        <v/>
      </c>
      <c r="E154" s="3" t="str">
        <f ca="1">IF('PR-tampon'!$E117="","",IF('PR-tampon'!$E117=0,"",IF(INDIRECT(NOM_FR&amp;ADDRESS('PR-tampon'!$E117,COLUMN(REFERENCEMENT_ISOLANT[[#Headers],[NOM COMMERCIAL DU PROCEDE]])))=0,"",INDIRECT(NOM_FR&amp;ADDRESS('PR-tampon'!$E117,COLUMN(REFERENCEMENT_ISOLANT[[#Headers],[NOM COMMERCIAL DU PROCEDE]]))))))</f>
        <v/>
      </c>
      <c r="F154" s="3" t="str">
        <f ca="1">IF('PR-tampon'!$E117="","",IF('PR-tampon'!$E117=0,"",IF(INDIRECT(NOM_FR&amp;ADDRESS('PR-tampon'!$E117,COLUMN(REFERENCEMENT_ISOLANT[[#Headers],[FABRICANT / TITULAIRE / DISTRIBUTEUR]])))=0,"",INDIRECT(NOM_FR&amp;ADDRESS('PR-tampon'!$E117,COLUMN(REFERENCEMENT_ISOLANT[[#Headers],[FABRICANT / TITULAIRE / DISTRIBUTEUR]]))))))</f>
        <v/>
      </c>
      <c r="G154" s="3" t="str">
        <f ca="1">IF('PR-tampon'!$E117="","",IF('PR-tampon'!$E117=0,"",IF(INDIRECT(NOM_FR&amp;ADDRESS('PR-tampon'!$E117,COLUMN(REFERENCEMENT_ISOLANT[[#Headers],[TYPE DE DOCUMENT DE REFERENCE]])))=0,"",INDIRECT(NOM_FR&amp;ADDRESS('PR-tampon'!$E117,COLUMN(REFERENCEMENT_ISOLANT[[#Headers],[TYPE DE DOCUMENT DE REFERENCE]]))))))</f>
        <v/>
      </c>
      <c r="H154" s="3" t="str">
        <f ca="1">IF('PR-tampon'!$E117="","",IF('PR-tampon'!$E117=0,"",IF(INDIRECT(NOM_FR&amp;ADDRESS('PR-tampon'!$E117,COLUMN(REFERENCEMENT_ISOLANT[[#Headers],[REF]])))=0,"",INDIRECT(NOM_FR&amp;ADDRESS('PR-tampon'!$E117,COLUMN(REFERENCEMENT_ISOLANT[[#Headers],[REF]]))))))</f>
        <v/>
      </c>
      <c r="I154" s="73" t="str">
        <f ca="1">IF('PR-tampon'!$E117="","",IF('PR-tampon'!$E117=0,"",IF(INDIRECT(NOM_FR&amp;ADDRESS('PR-tampon'!$E117,COLUMN(REFERENCEMENT_ISOLANT[[#Headers],[AVIS LIMITE AU / VALIDITE]])))=0,"",INDIRECT(NOM_FR&amp;ADDRESS('PR-tampon'!$E117,COLUMN(REFERENCEMENT_ISOLANT[[#Headers],[AVIS LIMITE AU / VALIDITE]]))))))</f>
        <v/>
      </c>
      <c r="J154" s="3" t="str">
        <f ca="1">IF('PR-tampon'!$E117="","",IF('PR-tampon'!$E117=0,"",IF(INDIRECT(NOM_FR&amp;ADDRESS('PR-tampon'!$E117,COLUMN(REFERENCEMENT_ISOLANT[[#Headers],[TC/TNC
dans le domaine d''emploi visé]])))=0,"",INDIRECT(NOM_FR&amp;ADDRESS('PR-tampon'!$E117,COLUMN(REFERENCEMENT_ISOLANT[[#Headers],[TC/TNC
dans le domaine d''emploi visé]]))))))</f>
        <v/>
      </c>
      <c r="K154" s="102" t="str">
        <f ca="1">IF('PR-tampon'!$E117="","",IF('PR-tampon'!$E117=0,"",IF(INDIRECT(NOM_FR&amp;ADDRESS('PR-tampon'!$E117,COLUMN(REFERENCEMENT_ISOLANT[[#Headers],[SYNTHESE DES APPLICATIONS VISEES]])))=0,"",INDIRECT(NOM_FR&amp;ADDRESS('PR-tampon'!$E117,COLUMN(REFERENCEMENT_ISOLANT[[#Headers],[SYNTHESE DES APPLICATIONS VISEES]]))))))</f>
        <v/>
      </c>
      <c r="L154" s="75" t="str">
        <f ca="1">IF('PR-tampon'!$E117="","",IF('PR-tampon'!$E117=0,"",IF(INDIRECT(NOM_FR&amp;ADDRESS('PR-tampon'!$E117,COLUMN(REFERENCEMENT_ISOLANT[[#Headers],[CONCATENATION DES OBSERVATIONS]])))=0,"",INDIRECT(NOM_FR&amp;ADDRESS('PR-tampon'!$E117,COLUMN(REFERENCEMENT_ISOLANT[[#Headers],[CONCATENATION DES OBSERVATIONS]]))))))</f>
        <v/>
      </c>
      <c r="M154" s="3" t="str">
        <f ca="1">IF('PR-tampon'!$E117="","",IF('PR-tampon'!$E117=0,"",IF(INDIRECT(NOM_FR&amp;ADDRESS('PR-tampon'!$E117,COLUMN(REFERENCEMENT_ISOLANT[[#Headers],[Hygrométrie des locaux]])))=0,"",INDIRECT(NOM_FR&amp;ADDRESS('PR-tampon'!$E117,COLUMN(REFERENCEMENT_ISOLANT[[#Headers],[Hygrométrie des locaux]]))))))</f>
        <v/>
      </c>
      <c r="N154" s="3" t="str">
        <f ca="1">IF('PR-tampon'!$E117="","",IF('PR-tampon'!$E117=0,"",IF(INDIRECT(NOM_FR&amp;ADDRESS('PR-tampon'!$E117,COLUMN(REFERENCEMENT_ISOLANT[[#Headers],[classement locaux au sens 20.1 P3]])))=0,"",INDIRECT(NOM_FR&amp;ADDRESS('PR-tampon'!$E117,COLUMN(REFERENCEMENT_ISOLANT[[#Headers],[classement locaux au sens 20.1 P3]]))))))</f>
        <v/>
      </c>
      <c r="O154" s="3" t="str">
        <f ca="1">IF('PR-tampon'!$E117="","",IF('PR-tampon'!$E117=0,"",IF(INDIRECT(NOM_FR&amp;ADDRESS('PR-tampon'!$E117,COLUMN(REFERENCEMENT_ISOLANT[[#Headers],[Climat max]])))=0,"",INDIRECT(NOM_FR&amp;ADDRESS('PR-tampon'!$E117,COLUMN(REFERENCEMENT_ISOLANT[[#Headers],[Climat max]]))))))</f>
        <v/>
      </c>
      <c r="P154" s="3" t="str">
        <f ca="1">IF('PR-tampon'!$E117="","",IF('PR-tampon'!$E117=0,"",IF(INDIRECT(NOM_FR&amp;ADDRESS('PR-tampon'!$E117,COLUMN(REFERENCEMENT_ISOLANT[[#Headers],[Locaux climatisés ou raffraichis]])))=0,"",INDIRECT(NOM_FR&amp;ADDRESS('PR-tampon'!$E117,COLUMN(REFERENCEMENT_ISOLANT[[#Headers],[Locaux climatisés ou raffraichis]]))))))</f>
        <v/>
      </c>
    </row>
    <row r="155" spans="1:16" ht="130.15" customHeight="1" x14ac:dyDescent="0.25">
      <c r="A155" s="3" t="s">
        <v>165</v>
      </c>
      <c r="B155" s="79" t="str">
        <f ca="1">IF('PR-tampon'!$E118="","",IF('PR-tampon'!$E118=0,"",IF(INDIRECT(NOM_FR&amp;ADDRESS('PR-tampon'!$E118,COLUMN(REFERENCEMENT_ISOLANT[[#Headers],[DATE REFERENCEMENT]])))=0,"",INDIRECT(NOM_FR&amp;ADDRESS('PR-tampon'!$E118,COLUMN(REFERENCEMENT_ISOLANT[[#Headers],[DATE REFERENCEMENT]]))))))</f>
        <v/>
      </c>
      <c r="C155" s="79" t="str">
        <f ca="1">IF('PR-tampon'!$E118="","",IF('PR-tampon'!$E118=0,"",IF(INDIRECT(NOM_FR&amp;ADDRESS('PR-tampon'!$E118,COLUMN(REFERENCEMENT_ISOLANT[[#Headers],[TYPE DE PROCEDE]])))=0,"",INDIRECT(NOM_FR&amp;ADDRESS('PR-tampon'!$E118,COLUMN(REFERENCEMENT_ISOLANT[[#Headers],[TYPE DE PROCEDE]]))))))</f>
        <v/>
      </c>
      <c r="D155" s="79" t="str">
        <f ca="1">IF('PR-tampon'!$E118="","",IF('PR-tampon'!$E118=0,"",IF(INDIRECT(NOM_FR&amp;ADDRESS('PR-tampon'!$E118,COLUMN(REFERENCEMENT_ISOLANT[[#Headers],[MATIERE]])))=0,"",INDIRECT(NOM_FR&amp;ADDRESS('PR-tampon'!$E118,COLUMN(REFERENCEMENT_ISOLANT[[#Headers],[MATIERE]]))))))</f>
        <v/>
      </c>
      <c r="E155" s="3" t="str">
        <f ca="1">IF('PR-tampon'!$E118="","",IF('PR-tampon'!$E118=0,"",IF(INDIRECT(NOM_FR&amp;ADDRESS('PR-tampon'!$E118,COLUMN(REFERENCEMENT_ISOLANT[[#Headers],[NOM COMMERCIAL DU PROCEDE]])))=0,"",INDIRECT(NOM_FR&amp;ADDRESS('PR-tampon'!$E118,COLUMN(REFERENCEMENT_ISOLANT[[#Headers],[NOM COMMERCIAL DU PROCEDE]]))))))</f>
        <v/>
      </c>
      <c r="F155" s="3" t="str">
        <f ca="1">IF('PR-tampon'!$E118="","",IF('PR-tampon'!$E118=0,"",IF(INDIRECT(NOM_FR&amp;ADDRESS('PR-tampon'!$E118,COLUMN(REFERENCEMENT_ISOLANT[[#Headers],[FABRICANT / TITULAIRE / DISTRIBUTEUR]])))=0,"",INDIRECT(NOM_FR&amp;ADDRESS('PR-tampon'!$E118,COLUMN(REFERENCEMENT_ISOLANT[[#Headers],[FABRICANT / TITULAIRE / DISTRIBUTEUR]]))))))</f>
        <v/>
      </c>
      <c r="G155" s="3" t="str">
        <f ca="1">IF('PR-tampon'!$E118="","",IF('PR-tampon'!$E118=0,"",IF(INDIRECT(NOM_FR&amp;ADDRESS('PR-tampon'!$E118,COLUMN(REFERENCEMENT_ISOLANT[[#Headers],[TYPE DE DOCUMENT DE REFERENCE]])))=0,"",INDIRECT(NOM_FR&amp;ADDRESS('PR-tampon'!$E118,COLUMN(REFERENCEMENT_ISOLANT[[#Headers],[TYPE DE DOCUMENT DE REFERENCE]]))))))</f>
        <v/>
      </c>
      <c r="H155" s="3" t="str">
        <f ca="1">IF('PR-tampon'!$E118="","",IF('PR-tampon'!$E118=0,"",IF(INDIRECT(NOM_FR&amp;ADDRESS('PR-tampon'!$E118,COLUMN(REFERENCEMENT_ISOLANT[[#Headers],[REF]])))=0,"",INDIRECT(NOM_FR&amp;ADDRESS('PR-tampon'!$E118,COLUMN(REFERENCEMENT_ISOLANT[[#Headers],[REF]]))))))</f>
        <v/>
      </c>
      <c r="I155" s="73" t="str">
        <f ca="1">IF('PR-tampon'!$E118="","",IF('PR-tampon'!$E118=0,"",IF(INDIRECT(NOM_FR&amp;ADDRESS('PR-tampon'!$E118,COLUMN(REFERENCEMENT_ISOLANT[[#Headers],[AVIS LIMITE AU / VALIDITE]])))=0,"",INDIRECT(NOM_FR&amp;ADDRESS('PR-tampon'!$E118,COLUMN(REFERENCEMENT_ISOLANT[[#Headers],[AVIS LIMITE AU / VALIDITE]]))))))</f>
        <v/>
      </c>
      <c r="J155" s="3" t="str">
        <f ca="1">IF('PR-tampon'!$E118="","",IF('PR-tampon'!$E118=0,"",IF(INDIRECT(NOM_FR&amp;ADDRESS('PR-tampon'!$E118,COLUMN(REFERENCEMENT_ISOLANT[[#Headers],[TC/TNC
dans le domaine d''emploi visé]])))=0,"",INDIRECT(NOM_FR&amp;ADDRESS('PR-tampon'!$E118,COLUMN(REFERENCEMENT_ISOLANT[[#Headers],[TC/TNC
dans le domaine d''emploi visé]]))))))</f>
        <v/>
      </c>
      <c r="K155" s="102" t="str">
        <f ca="1">IF('PR-tampon'!$E118="","",IF('PR-tampon'!$E118=0,"",IF(INDIRECT(NOM_FR&amp;ADDRESS('PR-tampon'!$E118,COLUMN(REFERENCEMENT_ISOLANT[[#Headers],[SYNTHESE DES APPLICATIONS VISEES]])))=0,"",INDIRECT(NOM_FR&amp;ADDRESS('PR-tampon'!$E118,COLUMN(REFERENCEMENT_ISOLANT[[#Headers],[SYNTHESE DES APPLICATIONS VISEES]]))))))</f>
        <v/>
      </c>
      <c r="L155" s="75" t="str">
        <f ca="1">IF('PR-tampon'!$E118="","",IF('PR-tampon'!$E118=0,"",IF(INDIRECT(NOM_FR&amp;ADDRESS('PR-tampon'!$E118,COLUMN(REFERENCEMENT_ISOLANT[[#Headers],[CONCATENATION DES OBSERVATIONS]])))=0,"",INDIRECT(NOM_FR&amp;ADDRESS('PR-tampon'!$E118,COLUMN(REFERENCEMENT_ISOLANT[[#Headers],[CONCATENATION DES OBSERVATIONS]]))))))</f>
        <v/>
      </c>
      <c r="M155" s="3" t="str">
        <f ca="1">IF('PR-tampon'!$E118="","",IF('PR-tampon'!$E118=0,"",IF(INDIRECT(NOM_FR&amp;ADDRESS('PR-tampon'!$E118,COLUMN(REFERENCEMENT_ISOLANT[[#Headers],[Hygrométrie des locaux]])))=0,"",INDIRECT(NOM_FR&amp;ADDRESS('PR-tampon'!$E118,COLUMN(REFERENCEMENT_ISOLANT[[#Headers],[Hygrométrie des locaux]]))))))</f>
        <v/>
      </c>
      <c r="N155" s="3" t="str">
        <f ca="1">IF('PR-tampon'!$E118="","",IF('PR-tampon'!$E118=0,"",IF(INDIRECT(NOM_FR&amp;ADDRESS('PR-tampon'!$E118,COLUMN(REFERENCEMENT_ISOLANT[[#Headers],[classement locaux au sens 20.1 P3]])))=0,"",INDIRECT(NOM_FR&amp;ADDRESS('PR-tampon'!$E118,COLUMN(REFERENCEMENT_ISOLANT[[#Headers],[classement locaux au sens 20.1 P3]]))))))</f>
        <v/>
      </c>
      <c r="O155" s="3" t="str">
        <f ca="1">IF('PR-tampon'!$E118="","",IF('PR-tampon'!$E118=0,"",IF(INDIRECT(NOM_FR&amp;ADDRESS('PR-tampon'!$E118,COLUMN(REFERENCEMENT_ISOLANT[[#Headers],[Climat max]])))=0,"",INDIRECT(NOM_FR&amp;ADDRESS('PR-tampon'!$E118,COLUMN(REFERENCEMENT_ISOLANT[[#Headers],[Climat max]]))))))</f>
        <v/>
      </c>
      <c r="P155" s="3" t="str">
        <f ca="1">IF('PR-tampon'!$E118="","",IF('PR-tampon'!$E118=0,"",IF(INDIRECT(NOM_FR&amp;ADDRESS('PR-tampon'!$E118,COLUMN(REFERENCEMENT_ISOLANT[[#Headers],[Locaux climatisés ou raffraichis]])))=0,"",INDIRECT(NOM_FR&amp;ADDRESS('PR-tampon'!$E118,COLUMN(REFERENCEMENT_ISOLANT[[#Headers],[Locaux climatisés ou raffraichis]]))))))</f>
        <v/>
      </c>
    </row>
    <row r="156" spans="1:16" ht="130.15" customHeight="1" x14ac:dyDescent="0.25">
      <c r="A156" s="3" t="s">
        <v>165</v>
      </c>
      <c r="B156" s="79" t="str">
        <f ca="1">IF('PR-tampon'!$E119="","",IF('PR-tampon'!$E119=0,"",IF(INDIRECT(NOM_FR&amp;ADDRESS('PR-tampon'!$E119,COLUMN(REFERENCEMENT_ISOLANT[[#Headers],[DATE REFERENCEMENT]])))=0,"",INDIRECT(NOM_FR&amp;ADDRESS('PR-tampon'!$E119,COLUMN(REFERENCEMENT_ISOLANT[[#Headers],[DATE REFERENCEMENT]]))))))</f>
        <v/>
      </c>
      <c r="C156" s="79" t="str">
        <f ca="1">IF('PR-tampon'!$E119="","",IF('PR-tampon'!$E119=0,"",IF(INDIRECT(NOM_FR&amp;ADDRESS('PR-tampon'!$E119,COLUMN(REFERENCEMENT_ISOLANT[[#Headers],[TYPE DE PROCEDE]])))=0,"",INDIRECT(NOM_FR&amp;ADDRESS('PR-tampon'!$E119,COLUMN(REFERENCEMENT_ISOLANT[[#Headers],[TYPE DE PROCEDE]]))))))</f>
        <v/>
      </c>
      <c r="D156" s="79" t="str">
        <f ca="1">IF('PR-tampon'!$E119="","",IF('PR-tampon'!$E119=0,"",IF(INDIRECT(NOM_FR&amp;ADDRESS('PR-tampon'!$E119,COLUMN(REFERENCEMENT_ISOLANT[[#Headers],[MATIERE]])))=0,"",INDIRECT(NOM_FR&amp;ADDRESS('PR-tampon'!$E119,COLUMN(REFERENCEMENT_ISOLANT[[#Headers],[MATIERE]]))))))</f>
        <v/>
      </c>
      <c r="E156" s="3" t="str">
        <f ca="1">IF('PR-tampon'!$E119="","",IF('PR-tampon'!$E119=0,"",IF(INDIRECT(NOM_FR&amp;ADDRESS('PR-tampon'!$E119,COLUMN(REFERENCEMENT_ISOLANT[[#Headers],[NOM COMMERCIAL DU PROCEDE]])))=0,"",INDIRECT(NOM_FR&amp;ADDRESS('PR-tampon'!$E119,COLUMN(REFERENCEMENT_ISOLANT[[#Headers],[NOM COMMERCIAL DU PROCEDE]]))))))</f>
        <v/>
      </c>
      <c r="F156" s="3" t="str">
        <f ca="1">IF('PR-tampon'!$E119="","",IF('PR-tampon'!$E119=0,"",IF(INDIRECT(NOM_FR&amp;ADDRESS('PR-tampon'!$E119,COLUMN(REFERENCEMENT_ISOLANT[[#Headers],[FABRICANT / TITULAIRE / DISTRIBUTEUR]])))=0,"",INDIRECT(NOM_FR&amp;ADDRESS('PR-tampon'!$E119,COLUMN(REFERENCEMENT_ISOLANT[[#Headers],[FABRICANT / TITULAIRE / DISTRIBUTEUR]]))))))</f>
        <v/>
      </c>
      <c r="G156" s="3" t="str">
        <f ca="1">IF('PR-tampon'!$E119="","",IF('PR-tampon'!$E119=0,"",IF(INDIRECT(NOM_FR&amp;ADDRESS('PR-tampon'!$E119,COLUMN(REFERENCEMENT_ISOLANT[[#Headers],[TYPE DE DOCUMENT DE REFERENCE]])))=0,"",INDIRECT(NOM_FR&amp;ADDRESS('PR-tampon'!$E119,COLUMN(REFERENCEMENT_ISOLANT[[#Headers],[TYPE DE DOCUMENT DE REFERENCE]]))))))</f>
        <v/>
      </c>
      <c r="H156" s="3" t="str">
        <f ca="1">IF('PR-tampon'!$E119="","",IF('PR-tampon'!$E119=0,"",IF(INDIRECT(NOM_FR&amp;ADDRESS('PR-tampon'!$E119,COLUMN(REFERENCEMENT_ISOLANT[[#Headers],[REF]])))=0,"",INDIRECT(NOM_FR&amp;ADDRESS('PR-tampon'!$E119,COLUMN(REFERENCEMENT_ISOLANT[[#Headers],[REF]]))))))</f>
        <v/>
      </c>
      <c r="I156" s="73" t="str">
        <f ca="1">IF('PR-tampon'!$E119="","",IF('PR-tampon'!$E119=0,"",IF(INDIRECT(NOM_FR&amp;ADDRESS('PR-tampon'!$E119,COLUMN(REFERENCEMENT_ISOLANT[[#Headers],[AVIS LIMITE AU / VALIDITE]])))=0,"",INDIRECT(NOM_FR&amp;ADDRESS('PR-tampon'!$E119,COLUMN(REFERENCEMENT_ISOLANT[[#Headers],[AVIS LIMITE AU / VALIDITE]]))))))</f>
        <v/>
      </c>
      <c r="J156" s="3" t="str">
        <f ca="1">IF('PR-tampon'!$E119="","",IF('PR-tampon'!$E119=0,"",IF(INDIRECT(NOM_FR&amp;ADDRESS('PR-tampon'!$E119,COLUMN(REFERENCEMENT_ISOLANT[[#Headers],[TC/TNC
dans le domaine d''emploi visé]])))=0,"",INDIRECT(NOM_FR&amp;ADDRESS('PR-tampon'!$E119,COLUMN(REFERENCEMENT_ISOLANT[[#Headers],[TC/TNC
dans le domaine d''emploi visé]]))))))</f>
        <v/>
      </c>
      <c r="K156" s="102" t="str">
        <f ca="1">IF('PR-tampon'!$E119="","",IF('PR-tampon'!$E119=0,"",IF(INDIRECT(NOM_FR&amp;ADDRESS('PR-tampon'!$E119,COLUMN(REFERENCEMENT_ISOLANT[[#Headers],[SYNTHESE DES APPLICATIONS VISEES]])))=0,"",INDIRECT(NOM_FR&amp;ADDRESS('PR-tampon'!$E119,COLUMN(REFERENCEMENT_ISOLANT[[#Headers],[SYNTHESE DES APPLICATIONS VISEES]]))))))</f>
        <v/>
      </c>
      <c r="L156" s="75" t="str">
        <f ca="1">IF('PR-tampon'!$E119="","",IF('PR-tampon'!$E119=0,"",IF(INDIRECT(NOM_FR&amp;ADDRESS('PR-tampon'!$E119,COLUMN(REFERENCEMENT_ISOLANT[[#Headers],[CONCATENATION DES OBSERVATIONS]])))=0,"",INDIRECT(NOM_FR&amp;ADDRESS('PR-tampon'!$E119,COLUMN(REFERENCEMENT_ISOLANT[[#Headers],[CONCATENATION DES OBSERVATIONS]]))))))</f>
        <v/>
      </c>
      <c r="M156" s="3" t="str">
        <f ca="1">IF('PR-tampon'!$E119="","",IF('PR-tampon'!$E119=0,"",IF(INDIRECT(NOM_FR&amp;ADDRESS('PR-tampon'!$E119,COLUMN(REFERENCEMENT_ISOLANT[[#Headers],[Hygrométrie des locaux]])))=0,"",INDIRECT(NOM_FR&amp;ADDRESS('PR-tampon'!$E119,COLUMN(REFERENCEMENT_ISOLANT[[#Headers],[Hygrométrie des locaux]]))))))</f>
        <v/>
      </c>
      <c r="N156" s="3" t="str">
        <f ca="1">IF('PR-tampon'!$E119="","",IF('PR-tampon'!$E119=0,"",IF(INDIRECT(NOM_FR&amp;ADDRESS('PR-tampon'!$E119,COLUMN(REFERENCEMENT_ISOLANT[[#Headers],[classement locaux au sens 20.1 P3]])))=0,"",INDIRECT(NOM_FR&amp;ADDRESS('PR-tampon'!$E119,COLUMN(REFERENCEMENT_ISOLANT[[#Headers],[classement locaux au sens 20.1 P3]]))))))</f>
        <v/>
      </c>
      <c r="O156" s="3" t="str">
        <f ca="1">IF('PR-tampon'!$E119="","",IF('PR-tampon'!$E119=0,"",IF(INDIRECT(NOM_FR&amp;ADDRESS('PR-tampon'!$E119,COLUMN(REFERENCEMENT_ISOLANT[[#Headers],[Climat max]])))=0,"",INDIRECT(NOM_FR&amp;ADDRESS('PR-tampon'!$E119,COLUMN(REFERENCEMENT_ISOLANT[[#Headers],[Climat max]]))))))</f>
        <v/>
      </c>
      <c r="P156" s="3" t="str">
        <f ca="1">IF('PR-tampon'!$E119="","",IF('PR-tampon'!$E119=0,"",IF(INDIRECT(NOM_FR&amp;ADDRESS('PR-tampon'!$E119,COLUMN(REFERENCEMENT_ISOLANT[[#Headers],[Locaux climatisés ou raffraichis]])))=0,"",INDIRECT(NOM_FR&amp;ADDRESS('PR-tampon'!$E119,COLUMN(REFERENCEMENT_ISOLANT[[#Headers],[Locaux climatisés ou raffraichis]]))))))</f>
        <v/>
      </c>
    </row>
    <row r="157" spans="1:16" ht="130.15" customHeight="1" x14ac:dyDescent="0.25">
      <c r="A157" s="3" t="s">
        <v>165</v>
      </c>
      <c r="B157" s="79" t="str">
        <f ca="1">IF('PR-tampon'!$E120="","",IF('PR-tampon'!$E120=0,"",IF(INDIRECT(NOM_FR&amp;ADDRESS('PR-tampon'!$E120,COLUMN(REFERENCEMENT_ISOLANT[[#Headers],[DATE REFERENCEMENT]])))=0,"",INDIRECT(NOM_FR&amp;ADDRESS('PR-tampon'!$E120,COLUMN(REFERENCEMENT_ISOLANT[[#Headers],[DATE REFERENCEMENT]]))))))</f>
        <v/>
      </c>
      <c r="C157" s="79" t="str">
        <f ca="1">IF('PR-tampon'!$E120="","",IF('PR-tampon'!$E120=0,"",IF(INDIRECT(NOM_FR&amp;ADDRESS('PR-tampon'!$E120,COLUMN(REFERENCEMENT_ISOLANT[[#Headers],[TYPE DE PROCEDE]])))=0,"",INDIRECT(NOM_FR&amp;ADDRESS('PR-tampon'!$E120,COLUMN(REFERENCEMENT_ISOLANT[[#Headers],[TYPE DE PROCEDE]]))))))</f>
        <v/>
      </c>
      <c r="D157" s="79" t="str">
        <f ca="1">IF('PR-tampon'!$E120="","",IF('PR-tampon'!$E120=0,"",IF(INDIRECT(NOM_FR&amp;ADDRESS('PR-tampon'!$E120,COLUMN(REFERENCEMENT_ISOLANT[[#Headers],[MATIERE]])))=0,"",INDIRECT(NOM_FR&amp;ADDRESS('PR-tampon'!$E120,COLUMN(REFERENCEMENT_ISOLANT[[#Headers],[MATIERE]]))))))</f>
        <v/>
      </c>
      <c r="E157" s="3" t="str">
        <f ca="1">IF('PR-tampon'!$E120="","",IF('PR-tampon'!$E120=0,"",IF(INDIRECT(NOM_FR&amp;ADDRESS('PR-tampon'!$E120,COLUMN(REFERENCEMENT_ISOLANT[[#Headers],[NOM COMMERCIAL DU PROCEDE]])))=0,"",INDIRECT(NOM_FR&amp;ADDRESS('PR-tampon'!$E120,COLUMN(REFERENCEMENT_ISOLANT[[#Headers],[NOM COMMERCIAL DU PROCEDE]]))))))</f>
        <v/>
      </c>
      <c r="F157" s="3" t="str">
        <f ca="1">IF('PR-tampon'!$E120="","",IF('PR-tampon'!$E120=0,"",IF(INDIRECT(NOM_FR&amp;ADDRESS('PR-tampon'!$E120,COLUMN(REFERENCEMENT_ISOLANT[[#Headers],[FABRICANT / TITULAIRE / DISTRIBUTEUR]])))=0,"",INDIRECT(NOM_FR&amp;ADDRESS('PR-tampon'!$E120,COLUMN(REFERENCEMENT_ISOLANT[[#Headers],[FABRICANT / TITULAIRE / DISTRIBUTEUR]]))))))</f>
        <v/>
      </c>
      <c r="G157" s="3" t="str">
        <f ca="1">IF('PR-tampon'!$E120="","",IF('PR-tampon'!$E120=0,"",IF(INDIRECT(NOM_FR&amp;ADDRESS('PR-tampon'!$E120,COLUMN(REFERENCEMENT_ISOLANT[[#Headers],[TYPE DE DOCUMENT DE REFERENCE]])))=0,"",INDIRECT(NOM_FR&amp;ADDRESS('PR-tampon'!$E120,COLUMN(REFERENCEMENT_ISOLANT[[#Headers],[TYPE DE DOCUMENT DE REFERENCE]]))))))</f>
        <v/>
      </c>
      <c r="H157" s="3" t="str">
        <f ca="1">IF('PR-tampon'!$E120="","",IF('PR-tampon'!$E120=0,"",IF(INDIRECT(NOM_FR&amp;ADDRESS('PR-tampon'!$E120,COLUMN(REFERENCEMENT_ISOLANT[[#Headers],[REF]])))=0,"",INDIRECT(NOM_FR&amp;ADDRESS('PR-tampon'!$E120,COLUMN(REFERENCEMENT_ISOLANT[[#Headers],[REF]]))))))</f>
        <v/>
      </c>
      <c r="I157" s="73" t="str">
        <f ca="1">IF('PR-tampon'!$E120="","",IF('PR-tampon'!$E120=0,"",IF(INDIRECT(NOM_FR&amp;ADDRESS('PR-tampon'!$E120,COLUMN(REFERENCEMENT_ISOLANT[[#Headers],[AVIS LIMITE AU / VALIDITE]])))=0,"",INDIRECT(NOM_FR&amp;ADDRESS('PR-tampon'!$E120,COLUMN(REFERENCEMENT_ISOLANT[[#Headers],[AVIS LIMITE AU / VALIDITE]]))))))</f>
        <v/>
      </c>
      <c r="J157" s="3" t="str">
        <f ca="1">IF('PR-tampon'!$E120="","",IF('PR-tampon'!$E120=0,"",IF(INDIRECT(NOM_FR&amp;ADDRESS('PR-tampon'!$E120,COLUMN(REFERENCEMENT_ISOLANT[[#Headers],[TC/TNC
dans le domaine d''emploi visé]])))=0,"",INDIRECT(NOM_FR&amp;ADDRESS('PR-tampon'!$E120,COLUMN(REFERENCEMENT_ISOLANT[[#Headers],[TC/TNC
dans le domaine d''emploi visé]]))))))</f>
        <v/>
      </c>
      <c r="K157" s="102" t="str">
        <f ca="1">IF('PR-tampon'!$E120="","",IF('PR-tampon'!$E120=0,"",IF(INDIRECT(NOM_FR&amp;ADDRESS('PR-tampon'!$E120,COLUMN(REFERENCEMENT_ISOLANT[[#Headers],[SYNTHESE DES APPLICATIONS VISEES]])))=0,"",INDIRECT(NOM_FR&amp;ADDRESS('PR-tampon'!$E120,COLUMN(REFERENCEMENT_ISOLANT[[#Headers],[SYNTHESE DES APPLICATIONS VISEES]]))))))</f>
        <v/>
      </c>
      <c r="L157" s="75" t="str">
        <f ca="1">IF('PR-tampon'!$E120="","",IF('PR-tampon'!$E120=0,"",IF(INDIRECT(NOM_FR&amp;ADDRESS('PR-tampon'!$E120,COLUMN(REFERENCEMENT_ISOLANT[[#Headers],[CONCATENATION DES OBSERVATIONS]])))=0,"",INDIRECT(NOM_FR&amp;ADDRESS('PR-tampon'!$E120,COLUMN(REFERENCEMENT_ISOLANT[[#Headers],[CONCATENATION DES OBSERVATIONS]]))))))</f>
        <v/>
      </c>
      <c r="M157" s="3" t="str">
        <f ca="1">IF('PR-tampon'!$E120="","",IF('PR-tampon'!$E120=0,"",IF(INDIRECT(NOM_FR&amp;ADDRESS('PR-tampon'!$E120,COLUMN(REFERENCEMENT_ISOLANT[[#Headers],[Hygrométrie des locaux]])))=0,"",INDIRECT(NOM_FR&amp;ADDRESS('PR-tampon'!$E120,COLUMN(REFERENCEMENT_ISOLANT[[#Headers],[Hygrométrie des locaux]]))))))</f>
        <v/>
      </c>
      <c r="N157" s="3" t="str">
        <f ca="1">IF('PR-tampon'!$E120="","",IF('PR-tampon'!$E120=0,"",IF(INDIRECT(NOM_FR&amp;ADDRESS('PR-tampon'!$E120,COLUMN(REFERENCEMENT_ISOLANT[[#Headers],[classement locaux au sens 20.1 P3]])))=0,"",INDIRECT(NOM_FR&amp;ADDRESS('PR-tampon'!$E120,COLUMN(REFERENCEMENT_ISOLANT[[#Headers],[classement locaux au sens 20.1 P3]]))))))</f>
        <v/>
      </c>
      <c r="O157" s="3" t="str">
        <f ca="1">IF('PR-tampon'!$E120="","",IF('PR-tampon'!$E120=0,"",IF(INDIRECT(NOM_FR&amp;ADDRESS('PR-tampon'!$E120,COLUMN(REFERENCEMENT_ISOLANT[[#Headers],[Climat max]])))=0,"",INDIRECT(NOM_FR&amp;ADDRESS('PR-tampon'!$E120,COLUMN(REFERENCEMENT_ISOLANT[[#Headers],[Climat max]]))))))</f>
        <v/>
      </c>
      <c r="P157" s="3" t="str">
        <f ca="1">IF('PR-tampon'!$E120="","",IF('PR-tampon'!$E120=0,"",IF(INDIRECT(NOM_FR&amp;ADDRESS('PR-tampon'!$E120,COLUMN(REFERENCEMENT_ISOLANT[[#Headers],[Locaux climatisés ou raffraichis]])))=0,"",INDIRECT(NOM_FR&amp;ADDRESS('PR-tampon'!$E120,COLUMN(REFERENCEMENT_ISOLANT[[#Headers],[Locaux climatisés ou raffraichis]]))))))</f>
        <v/>
      </c>
    </row>
    <row r="158" spans="1:16" ht="130.15" customHeight="1" x14ac:dyDescent="0.25">
      <c r="A158" s="3" t="s">
        <v>165</v>
      </c>
      <c r="B158" s="79" t="str">
        <f ca="1">IF('PR-tampon'!$E121="","",IF('PR-tampon'!$E121=0,"",IF(INDIRECT(NOM_FR&amp;ADDRESS('PR-tampon'!$E121,COLUMN(REFERENCEMENT_ISOLANT[[#Headers],[DATE REFERENCEMENT]])))=0,"",INDIRECT(NOM_FR&amp;ADDRESS('PR-tampon'!$E121,COLUMN(REFERENCEMENT_ISOLANT[[#Headers],[DATE REFERENCEMENT]]))))))</f>
        <v/>
      </c>
      <c r="C158" s="79" t="str">
        <f ca="1">IF('PR-tampon'!$E121="","",IF('PR-tampon'!$E121=0,"",IF(INDIRECT(NOM_FR&amp;ADDRESS('PR-tampon'!$E121,COLUMN(REFERENCEMENT_ISOLANT[[#Headers],[TYPE DE PROCEDE]])))=0,"",INDIRECT(NOM_FR&amp;ADDRESS('PR-tampon'!$E121,COLUMN(REFERENCEMENT_ISOLANT[[#Headers],[TYPE DE PROCEDE]]))))))</f>
        <v/>
      </c>
      <c r="D158" s="79" t="str">
        <f ca="1">IF('PR-tampon'!$E121="","",IF('PR-tampon'!$E121=0,"",IF(INDIRECT(NOM_FR&amp;ADDRESS('PR-tampon'!$E121,COLUMN(REFERENCEMENT_ISOLANT[[#Headers],[MATIERE]])))=0,"",INDIRECT(NOM_FR&amp;ADDRESS('PR-tampon'!$E121,COLUMN(REFERENCEMENT_ISOLANT[[#Headers],[MATIERE]]))))))</f>
        <v/>
      </c>
      <c r="E158" s="3" t="str">
        <f ca="1">IF('PR-tampon'!$E121="","",IF('PR-tampon'!$E121=0,"",IF(INDIRECT(NOM_FR&amp;ADDRESS('PR-tampon'!$E121,COLUMN(REFERENCEMENT_ISOLANT[[#Headers],[NOM COMMERCIAL DU PROCEDE]])))=0,"",INDIRECT(NOM_FR&amp;ADDRESS('PR-tampon'!$E121,COLUMN(REFERENCEMENT_ISOLANT[[#Headers],[NOM COMMERCIAL DU PROCEDE]]))))))</f>
        <v/>
      </c>
      <c r="F158" s="3" t="str">
        <f ca="1">IF('PR-tampon'!$E121="","",IF('PR-tampon'!$E121=0,"",IF(INDIRECT(NOM_FR&amp;ADDRESS('PR-tampon'!$E121,COLUMN(REFERENCEMENT_ISOLANT[[#Headers],[FABRICANT / TITULAIRE / DISTRIBUTEUR]])))=0,"",INDIRECT(NOM_FR&amp;ADDRESS('PR-tampon'!$E121,COLUMN(REFERENCEMENT_ISOLANT[[#Headers],[FABRICANT / TITULAIRE / DISTRIBUTEUR]]))))))</f>
        <v/>
      </c>
      <c r="G158" s="3" t="str">
        <f ca="1">IF('PR-tampon'!$E121="","",IF('PR-tampon'!$E121=0,"",IF(INDIRECT(NOM_FR&amp;ADDRESS('PR-tampon'!$E121,COLUMN(REFERENCEMENT_ISOLANT[[#Headers],[TYPE DE DOCUMENT DE REFERENCE]])))=0,"",INDIRECT(NOM_FR&amp;ADDRESS('PR-tampon'!$E121,COLUMN(REFERENCEMENT_ISOLANT[[#Headers],[TYPE DE DOCUMENT DE REFERENCE]]))))))</f>
        <v/>
      </c>
      <c r="H158" s="3" t="str">
        <f ca="1">IF('PR-tampon'!$E121="","",IF('PR-tampon'!$E121=0,"",IF(INDIRECT(NOM_FR&amp;ADDRESS('PR-tampon'!$E121,COLUMN(REFERENCEMENT_ISOLANT[[#Headers],[REF]])))=0,"",INDIRECT(NOM_FR&amp;ADDRESS('PR-tampon'!$E121,COLUMN(REFERENCEMENT_ISOLANT[[#Headers],[REF]]))))))</f>
        <v/>
      </c>
      <c r="I158" s="73" t="str">
        <f ca="1">IF('PR-tampon'!$E121="","",IF('PR-tampon'!$E121=0,"",IF(INDIRECT(NOM_FR&amp;ADDRESS('PR-tampon'!$E121,COLUMN(REFERENCEMENT_ISOLANT[[#Headers],[AVIS LIMITE AU / VALIDITE]])))=0,"",INDIRECT(NOM_FR&amp;ADDRESS('PR-tampon'!$E121,COLUMN(REFERENCEMENT_ISOLANT[[#Headers],[AVIS LIMITE AU / VALIDITE]]))))))</f>
        <v/>
      </c>
      <c r="J158" s="3" t="str">
        <f ca="1">IF('PR-tampon'!$E121="","",IF('PR-tampon'!$E121=0,"",IF(INDIRECT(NOM_FR&amp;ADDRESS('PR-tampon'!$E121,COLUMN(REFERENCEMENT_ISOLANT[[#Headers],[TC/TNC
dans le domaine d''emploi visé]])))=0,"",INDIRECT(NOM_FR&amp;ADDRESS('PR-tampon'!$E121,COLUMN(REFERENCEMENT_ISOLANT[[#Headers],[TC/TNC
dans le domaine d''emploi visé]]))))))</f>
        <v/>
      </c>
      <c r="K158" s="102" t="str">
        <f ca="1">IF('PR-tampon'!$E121="","",IF('PR-tampon'!$E121=0,"",IF(INDIRECT(NOM_FR&amp;ADDRESS('PR-tampon'!$E121,COLUMN(REFERENCEMENT_ISOLANT[[#Headers],[SYNTHESE DES APPLICATIONS VISEES]])))=0,"",INDIRECT(NOM_FR&amp;ADDRESS('PR-tampon'!$E121,COLUMN(REFERENCEMENT_ISOLANT[[#Headers],[SYNTHESE DES APPLICATIONS VISEES]]))))))</f>
        <v/>
      </c>
      <c r="L158" s="75" t="str">
        <f ca="1">IF('PR-tampon'!$E121="","",IF('PR-tampon'!$E121=0,"",IF(INDIRECT(NOM_FR&amp;ADDRESS('PR-tampon'!$E121,COLUMN(REFERENCEMENT_ISOLANT[[#Headers],[CONCATENATION DES OBSERVATIONS]])))=0,"",INDIRECT(NOM_FR&amp;ADDRESS('PR-tampon'!$E121,COLUMN(REFERENCEMENT_ISOLANT[[#Headers],[CONCATENATION DES OBSERVATIONS]]))))))</f>
        <v/>
      </c>
      <c r="M158" s="3" t="str">
        <f ca="1">IF('PR-tampon'!$E121="","",IF('PR-tampon'!$E121=0,"",IF(INDIRECT(NOM_FR&amp;ADDRESS('PR-tampon'!$E121,COLUMN(REFERENCEMENT_ISOLANT[[#Headers],[Hygrométrie des locaux]])))=0,"",INDIRECT(NOM_FR&amp;ADDRESS('PR-tampon'!$E121,COLUMN(REFERENCEMENT_ISOLANT[[#Headers],[Hygrométrie des locaux]]))))))</f>
        <v/>
      </c>
      <c r="N158" s="3" t="str">
        <f ca="1">IF('PR-tampon'!$E121="","",IF('PR-tampon'!$E121=0,"",IF(INDIRECT(NOM_FR&amp;ADDRESS('PR-tampon'!$E121,COLUMN(REFERENCEMENT_ISOLANT[[#Headers],[classement locaux au sens 20.1 P3]])))=0,"",INDIRECT(NOM_FR&amp;ADDRESS('PR-tampon'!$E121,COLUMN(REFERENCEMENT_ISOLANT[[#Headers],[classement locaux au sens 20.1 P3]]))))))</f>
        <v/>
      </c>
      <c r="O158" s="3" t="str">
        <f ca="1">IF('PR-tampon'!$E121="","",IF('PR-tampon'!$E121=0,"",IF(INDIRECT(NOM_FR&amp;ADDRESS('PR-tampon'!$E121,COLUMN(REFERENCEMENT_ISOLANT[[#Headers],[Climat max]])))=0,"",INDIRECT(NOM_FR&amp;ADDRESS('PR-tampon'!$E121,COLUMN(REFERENCEMENT_ISOLANT[[#Headers],[Climat max]]))))))</f>
        <v/>
      </c>
      <c r="P158" s="3" t="str">
        <f ca="1">IF('PR-tampon'!$E121="","",IF('PR-tampon'!$E121=0,"",IF(INDIRECT(NOM_FR&amp;ADDRESS('PR-tampon'!$E121,COLUMN(REFERENCEMENT_ISOLANT[[#Headers],[Locaux climatisés ou raffraichis]])))=0,"",INDIRECT(NOM_FR&amp;ADDRESS('PR-tampon'!$E121,COLUMN(REFERENCEMENT_ISOLANT[[#Headers],[Locaux climatisés ou raffraichis]]))))))</f>
        <v/>
      </c>
    </row>
    <row r="159" spans="1:16" ht="130.15" customHeight="1" x14ac:dyDescent="0.25">
      <c r="A159" s="3" t="s">
        <v>165</v>
      </c>
      <c r="B159" s="79" t="str">
        <f ca="1">IF('PR-tampon'!$E122="","",IF('PR-tampon'!$E122=0,"",IF(INDIRECT(NOM_FR&amp;ADDRESS('PR-tampon'!$E122,COLUMN(REFERENCEMENT_ISOLANT[[#Headers],[DATE REFERENCEMENT]])))=0,"",INDIRECT(NOM_FR&amp;ADDRESS('PR-tampon'!$E122,COLUMN(REFERENCEMENT_ISOLANT[[#Headers],[DATE REFERENCEMENT]]))))))</f>
        <v/>
      </c>
      <c r="C159" s="79" t="str">
        <f ca="1">IF('PR-tampon'!$E122="","",IF('PR-tampon'!$E122=0,"",IF(INDIRECT(NOM_FR&amp;ADDRESS('PR-tampon'!$E122,COLUMN(REFERENCEMENT_ISOLANT[[#Headers],[TYPE DE PROCEDE]])))=0,"",INDIRECT(NOM_FR&amp;ADDRESS('PR-tampon'!$E122,COLUMN(REFERENCEMENT_ISOLANT[[#Headers],[TYPE DE PROCEDE]]))))))</f>
        <v/>
      </c>
      <c r="D159" s="79" t="str">
        <f ca="1">IF('PR-tampon'!$E122="","",IF('PR-tampon'!$E122=0,"",IF(INDIRECT(NOM_FR&amp;ADDRESS('PR-tampon'!$E122,COLUMN(REFERENCEMENT_ISOLANT[[#Headers],[MATIERE]])))=0,"",INDIRECT(NOM_FR&amp;ADDRESS('PR-tampon'!$E122,COLUMN(REFERENCEMENT_ISOLANT[[#Headers],[MATIERE]]))))))</f>
        <v/>
      </c>
      <c r="E159" s="3" t="str">
        <f ca="1">IF('PR-tampon'!$E122="","",IF('PR-tampon'!$E122=0,"",IF(INDIRECT(NOM_FR&amp;ADDRESS('PR-tampon'!$E122,COLUMN(REFERENCEMENT_ISOLANT[[#Headers],[NOM COMMERCIAL DU PROCEDE]])))=0,"",INDIRECT(NOM_FR&amp;ADDRESS('PR-tampon'!$E122,COLUMN(REFERENCEMENT_ISOLANT[[#Headers],[NOM COMMERCIAL DU PROCEDE]]))))))</f>
        <v/>
      </c>
      <c r="F159" s="3" t="str">
        <f ca="1">IF('PR-tampon'!$E122="","",IF('PR-tampon'!$E122=0,"",IF(INDIRECT(NOM_FR&amp;ADDRESS('PR-tampon'!$E122,COLUMN(REFERENCEMENT_ISOLANT[[#Headers],[FABRICANT / TITULAIRE / DISTRIBUTEUR]])))=0,"",INDIRECT(NOM_FR&amp;ADDRESS('PR-tampon'!$E122,COLUMN(REFERENCEMENT_ISOLANT[[#Headers],[FABRICANT / TITULAIRE / DISTRIBUTEUR]]))))))</f>
        <v/>
      </c>
      <c r="G159" s="3" t="str">
        <f ca="1">IF('PR-tampon'!$E122="","",IF('PR-tampon'!$E122=0,"",IF(INDIRECT(NOM_FR&amp;ADDRESS('PR-tampon'!$E122,COLUMN(REFERENCEMENT_ISOLANT[[#Headers],[TYPE DE DOCUMENT DE REFERENCE]])))=0,"",INDIRECT(NOM_FR&amp;ADDRESS('PR-tampon'!$E122,COLUMN(REFERENCEMENT_ISOLANT[[#Headers],[TYPE DE DOCUMENT DE REFERENCE]]))))))</f>
        <v/>
      </c>
      <c r="H159" s="3" t="str">
        <f ca="1">IF('PR-tampon'!$E122="","",IF('PR-tampon'!$E122=0,"",IF(INDIRECT(NOM_FR&amp;ADDRESS('PR-tampon'!$E122,COLUMN(REFERENCEMENT_ISOLANT[[#Headers],[REF]])))=0,"",INDIRECT(NOM_FR&amp;ADDRESS('PR-tampon'!$E122,COLUMN(REFERENCEMENT_ISOLANT[[#Headers],[REF]]))))))</f>
        <v/>
      </c>
      <c r="I159" s="73" t="str">
        <f ca="1">IF('PR-tampon'!$E122="","",IF('PR-tampon'!$E122=0,"",IF(INDIRECT(NOM_FR&amp;ADDRESS('PR-tampon'!$E122,COLUMN(REFERENCEMENT_ISOLANT[[#Headers],[AVIS LIMITE AU / VALIDITE]])))=0,"",INDIRECT(NOM_FR&amp;ADDRESS('PR-tampon'!$E122,COLUMN(REFERENCEMENT_ISOLANT[[#Headers],[AVIS LIMITE AU / VALIDITE]]))))))</f>
        <v/>
      </c>
      <c r="J159" s="3" t="str">
        <f ca="1">IF('PR-tampon'!$E122="","",IF('PR-tampon'!$E122=0,"",IF(INDIRECT(NOM_FR&amp;ADDRESS('PR-tampon'!$E122,COLUMN(REFERENCEMENT_ISOLANT[[#Headers],[TC/TNC
dans le domaine d''emploi visé]])))=0,"",INDIRECT(NOM_FR&amp;ADDRESS('PR-tampon'!$E122,COLUMN(REFERENCEMENT_ISOLANT[[#Headers],[TC/TNC
dans le domaine d''emploi visé]]))))))</f>
        <v/>
      </c>
      <c r="K159" s="102" t="str">
        <f ca="1">IF('PR-tampon'!$E122="","",IF('PR-tampon'!$E122=0,"",IF(INDIRECT(NOM_FR&amp;ADDRESS('PR-tampon'!$E122,COLUMN(REFERENCEMENT_ISOLANT[[#Headers],[SYNTHESE DES APPLICATIONS VISEES]])))=0,"",INDIRECT(NOM_FR&amp;ADDRESS('PR-tampon'!$E122,COLUMN(REFERENCEMENT_ISOLANT[[#Headers],[SYNTHESE DES APPLICATIONS VISEES]]))))))</f>
        <v/>
      </c>
      <c r="L159" s="75" t="str">
        <f ca="1">IF('PR-tampon'!$E122="","",IF('PR-tampon'!$E122=0,"",IF(INDIRECT(NOM_FR&amp;ADDRESS('PR-tampon'!$E122,COLUMN(REFERENCEMENT_ISOLANT[[#Headers],[CONCATENATION DES OBSERVATIONS]])))=0,"",INDIRECT(NOM_FR&amp;ADDRESS('PR-tampon'!$E122,COLUMN(REFERENCEMENT_ISOLANT[[#Headers],[CONCATENATION DES OBSERVATIONS]]))))))</f>
        <v/>
      </c>
      <c r="M159" s="3" t="str">
        <f ca="1">IF('PR-tampon'!$E122="","",IF('PR-tampon'!$E122=0,"",IF(INDIRECT(NOM_FR&amp;ADDRESS('PR-tampon'!$E122,COLUMN(REFERENCEMENT_ISOLANT[[#Headers],[Hygrométrie des locaux]])))=0,"",INDIRECT(NOM_FR&amp;ADDRESS('PR-tampon'!$E122,COLUMN(REFERENCEMENT_ISOLANT[[#Headers],[Hygrométrie des locaux]]))))))</f>
        <v/>
      </c>
      <c r="N159" s="3" t="str">
        <f ca="1">IF('PR-tampon'!$E122="","",IF('PR-tampon'!$E122=0,"",IF(INDIRECT(NOM_FR&amp;ADDRESS('PR-tampon'!$E122,COLUMN(REFERENCEMENT_ISOLANT[[#Headers],[classement locaux au sens 20.1 P3]])))=0,"",INDIRECT(NOM_FR&amp;ADDRESS('PR-tampon'!$E122,COLUMN(REFERENCEMENT_ISOLANT[[#Headers],[classement locaux au sens 20.1 P3]]))))))</f>
        <v/>
      </c>
      <c r="O159" s="3" t="str">
        <f ca="1">IF('PR-tampon'!$E122="","",IF('PR-tampon'!$E122=0,"",IF(INDIRECT(NOM_FR&amp;ADDRESS('PR-tampon'!$E122,COLUMN(REFERENCEMENT_ISOLANT[[#Headers],[Climat max]])))=0,"",INDIRECT(NOM_FR&amp;ADDRESS('PR-tampon'!$E122,COLUMN(REFERENCEMENT_ISOLANT[[#Headers],[Climat max]]))))))</f>
        <v/>
      </c>
      <c r="P159" s="3" t="str">
        <f ca="1">IF('PR-tampon'!$E122="","",IF('PR-tampon'!$E122=0,"",IF(INDIRECT(NOM_FR&amp;ADDRESS('PR-tampon'!$E122,COLUMN(REFERENCEMENT_ISOLANT[[#Headers],[Locaux climatisés ou raffraichis]])))=0,"",INDIRECT(NOM_FR&amp;ADDRESS('PR-tampon'!$E122,COLUMN(REFERENCEMENT_ISOLANT[[#Headers],[Locaux climatisés ou raffraichis]]))))))</f>
        <v/>
      </c>
    </row>
    <row r="160" spans="1:16" ht="130.15" customHeight="1" x14ac:dyDescent="0.25">
      <c r="A160" s="3" t="s">
        <v>165</v>
      </c>
      <c r="B160" s="79" t="str">
        <f ca="1">IF('PR-tampon'!$E123="","",IF('PR-tampon'!$E123=0,"",IF(INDIRECT(NOM_FR&amp;ADDRESS('PR-tampon'!$E123,COLUMN(REFERENCEMENT_ISOLANT[[#Headers],[DATE REFERENCEMENT]])))=0,"",INDIRECT(NOM_FR&amp;ADDRESS('PR-tampon'!$E123,COLUMN(REFERENCEMENT_ISOLANT[[#Headers],[DATE REFERENCEMENT]]))))))</f>
        <v/>
      </c>
      <c r="C160" s="79" t="str">
        <f ca="1">IF('PR-tampon'!$E123="","",IF('PR-tampon'!$E123=0,"",IF(INDIRECT(NOM_FR&amp;ADDRESS('PR-tampon'!$E123,COLUMN(REFERENCEMENT_ISOLANT[[#Headers],[TYPE DE PROCEDE]])))=0,"",INDIRECT(NOM_FR&amp;ADDRESS('PR-tampon'!$E123,COLUMN(REFERENCEMENT_ISOLANT[[#Headers],[TYPE DE PROCEDE]]))))))</f>
        <v/>
      </c>
      <c r="D160" s="79" t="str">
        <f ca="1">IF('PR-tampon'!$E123="","",IF('PR-tampon'!$E123=0,"",IF(INDIRECT(NOM_FR&amp;ADDRESS('PR-tampon'!$E123,COLUMN(REFERENCEMENT_ISOLANT[[#Headers],[MATIERE]])))=0,"",INDIRECT(NOM_FR&amp;ADDRESS('PR-tampon'!$E123,COLUMN(REFERENCEMENT_ISOLANT[[#Headers],[MATIERE]]))))))</f>
        <v/>
      </c>
      <c r="E160" s="3" t="str">
        <f ca="1">IF('PR-tampon'!$E123="","",IF('PR-tampon'!$E123=0,"",IF(INDIRECT(NOM_FR&amp;ADDRESS('PR-tampon'!$E123,COLUMN(REFERENCEMENT_ISOLANT[[#Headers],[NOM COMMERCIAL DU PROCEDE]])))=0,"",INDIRECT(NOM_FR&amp;ADDRESS('PR-tampon'!$E123,COLUMN(REFERENCEMENT_ISOLANT[[#Headers],[NOM COMMERCIAL DU PROCEDE]]))))))</f>
        <v/>
      </c>
      <c r="F160" s="3" t="str">
        <f ca="1">IF('PR-tampon'!$E123="","",IF('PR-tampon'!$E123=0,"",IF(INDIRECT(NOM_FR&amp;ADDRESS('PR-tampon'!$E123,COLUMN(REFERENCEMENT_ISOLANT[[#Headers],[FABRICANT / TITULAIRE / DISTRIBUTEUR]])))=0,"",INDIRECT(NOM_FR&amp;ADDRESS('PR-tampon'!$E123,COLUMN(REFERENCEMENT_ISOLANT[[#Headers],[FABRICANT / TITULAIRE / DISTRIBUTEUR]]))))))</f>
        <v/>
      </c>
      <c r="G160" s="3" t="str">
        <f ca="1">IF('PR-tampon'!$E123="","",IF('PR-tampon'!$E123=0,"",IF(INDIRECT(NOM_FR&amp;ADDRESS('PR-tampon'!$E123,COLUMN(REFERENCEMENT_ISOLANT[[#Headers],[TYPE DE DOCUMENT DE REFERENCE]])))=0,"",INDIRECT(NOM_FR&amp;ADDRESS('PR-tampon'!$E123,COLUMN(REFERENCEMENT_ISOLANT[[#Headers],[TYPE DE DOCUMENT DE REFERENCE]]))))))</f>
        <v/>
      </c>
      <c r="H160" s="3" t="str">
        <f ca="1">IF('PR-tampon'!$E123="","",IF('PR-tampon'!$E123=0,"",IF(INDIRECT(NOM_FR&amp;ADDRESS('PR-tampon'!$E123,COLUMN(REFERENCEMENT_ISOLANT[[#Headers],[REF]])))=0,"",INDIRECT(NOM_FR&amp;ADDRESS('PR-tampon'!$E123,COLUMN(REFERENCEMENT_ISOLANT[[#Headers],[REF]]))))))</f>
        <v/>
      </c>
      <c r="I160" s="73" t="str">
        <f ca="1">IF('PR-tampon'!$E123="","",IF('PR-tampon'!$E123=0,"",IF(INDIRECT(NOM_FR&amp;ADDRESS('PR-tampon'!$E123,COLUMN(REFERENCEMENT_ISOLANT[[#Headers],[AVIS LIMITE AU / VALIDITE]])))=0,"",INDIRECT(NOM_FR&amp;ADDRESS('PR-tampon'!$E123,COLUMN(REFERENCEMENT_ISOLANT[[#Headers],[AVIS LIMITE AU / VALIDITE]]))))))</f>
        <v/>
      </c>
      <c r="J160" s="3" t="str">
        <f ca="1">IF('PR-tampon'!$E123="","",IF('PR-tampon'!$E123=0,"",IF(INDIRECT(NOM_FR&amp;ADDRESS('PR-tampon'!$E123,COLUMN(REFERENCEMENT_ISOLANT[[#Headers],[TC/TNC
dans le domaine d''emploi visé]])))=0,"",INDIRECT(NOM_FR&amp;ADDRESS('PR-tampon'!$E123,COLUMN(REFERENCEMENT_ISOLANT[[#Headers],[TC/TNC
dans le domaine d''emploi visé]]))))))</f>
        <v/>
      </c>
      <c r="K160" s="102" t="str">
        <f ca="1">IF('PR-tampon'!$E123="","",IF('PR-tampon'!$E123=0,"",IF(INDIRECT(NOM_FR&amp;ADDRESS('PR-tampon'!$E123,COLUMN(REFERENCEMENT_ISOLANT[[#Headers],[SYNTHESE DES APPLICATIONS VISEES]])))=0,"",INDIRECT(NOM_FR&amp;ADDRESS('PR-tampon'!$E123,COLUMN(REFERENCEMENT_ISOLANT[[#Headers],[SYNTHESE DES APPLICATIONS VISEES]]))))))</f>
        <v/>
      </c>
      <c r="L160" s="75" t="str">
        <f ca="1">IF('PR-tampon'!$E123="","",IF('PR-tampon'!$E123=0,"",IF(INDIRECT(NOM_FR&amp;ADDRESS('PR-tampon'!$E123,COLUMN(REFERENCEMENT_ISOLANT[[#Headers],[CONCATENATION DES OBSERVATIONS]])))=0,"",INDIRECT(NOM_FR&amp;ADDRESS('PR-tampon'!$E123,COLUMN(REFERENCEMENT_ISOLANT[[#Headers],[CONCATENATION DES OBSERVATIONS]]))))))</f>
        <v/>
      </c>
      <c r="M160" s="3" t="str">
        <f ca="1">IF('PR-tampon'!$E123="","",IF('PR-tampon'!$E123=0,"",IF(INDIRECT(NOM_FR&amp;ADDRESS('PR-tampon'!$E123,COLUMN(REFERENCEMENT_ISOLANT[[#Headers],[Hygrométrie des locaux]])))=0,"",INDIRECT(NOM_FR&amp;ADDRESS('PR-tampon'!$E123,COLUMN(REFERENCEMENT_ISOLANT[[#Headers],[Hygrométrie des locaux]]))))))</f>
        <v/>
      </c>
      <c r="N160" s="3" t="str">
        <f ca="1">IF('PR-tampon'!$E123="","",IF('PR-tampon'!$E123=0,"",IF(INDIRECT(NOM_FR&amp;ADDRESS('PR-tampon'!$E123,COLUMN(REFERENCEMENT_ISOLANT[[#Headers],[classement locaux au sens 20.1 P3]])))=0,"",INDIRECT(NOM_FR&amp;ADDRESS('PR-tampon'!$E123,COLUMN(REFERENCEMENT_ISOLANT[[#Headers],[classement locaux au sens 20.1 P3]]))))))</f>
        <v/>
      </c>
      <c r="O160" s="3" t="str">
        <f ca="1">IF('PR-tampon'!$E123="","",IF('PR-tampon'!$E123=0,"",IF(INDIRECT(NOM_FR&amp;ADDRESS('PR-tampon'!$E123,COLUMN(REFERENCEMENT_ISOLANT[[#Headers],[Climat max]])))=0,"",INDIRECT(NOM_FR&amp;ADDRESS('PR-tampon'!$E123,COLUMN(REFERENCEMENT_ISOLANT[[#Headers],[Climat max]]))))))</f>
        <v/>
      </c>
      <c r="P160" s="3" t="str">
        <f ca="1">IF('PR-tampon'!$E123="","",IF('PR-tampon'!$E123=0,"",IF(INDIRECT(NOM_FR&amp;ADDRESS('PR-tampon'!$E123,COLUMN(REFERENCEMENT_ISOLANT[[#Headers],[Locaux climatisés ou raffraichis]])))=0,"",INDIRECT(NOM_FR&amp;ADDRESS('PR-tampon'!$E123,COLUMN(REFERENCEMENT_ISOLANT[[#Headers],[Locaux climatisés ou raffraichis]]))))))</f>
        <v/>
      </c>
    </row>
    <row r="161" spans="1:16" ht="130.15" customHeight="1" x14ac:dyDescent="0.25">
      <c r="A161" s="3" t="s">
        <v>165</v>
      </c>
      <c r="B161" s="79" t="str">
        <f ca="1">IF('PR-tampon'!$E124="","",IF('PR-tampon'!$E124=0,"",IF(INDIRECT(NOM_FR&amp;ADDRESS('PR-tampon'!$E124,COLUMN(REFERENCEMENT_ISOLANT[[#Headers],[DATE REFERENCEMENT]])))=0,"",INDIRECT(NOM_FR&amp;ADDRESS('PR-tampon'!$E124,COLUMN(REFERENCEMENT_ISOLANT[[#Headers],[DATE REFERENCEMENT]]))))))</f>
        <v/>
      </c>
      <c r="C161" s="79" t="str">
        <f ca="1">IF('PR-tampon'!$E124="","",IF('PR-tampon'!$E124=0,"",IF(INDIRECT(NOM_FR&amp;ADDRESS('PR-tampon'!$E124,COLUMN(REFERENCEMENT_ISOLANT[[#Headers],[TYPE DE PROCEDE]])))=0,"",INDIRECT(NOM_FR&amp;ADDRESS('PR-tampon'!$E124,COLUMN(REFERENCEMENT_ISOLANT[[#Headers],[TYPE DE PROCEDE]]))))))</f>
        <v/>
      </c>
      <c r="D161" s="79" t="str">
        <f ca="1">IF('PR-tampon'!$E124="","",IF('PR-tampon'!$E124=0,"",IF(INDIRECT(NOM_FR&amp;ADDRESS('PR-tampon'!$E124,COLUMN(REFERENCEMENT_ISOLANT[[#Headers],[MATIERE]])))=0,"",INDIRECT(NOM_FR&amp;ADDRESS('PR-tampon'!$E124,COLUMN(REFERENCEMENT_ISOLANT[[#Headers],[MATIERE]]))))))</f>
        <v/>
      </c>
      <c r="E161" s="3" t="str">
        <f ca="1">IF('PR-tampon'!$E124="","",IF('PR-tampon'!$E124=0,"",IF(INDIRECT(NOM_FR&amp;ADDRESS('PR-tampon'!$E124,COLUMN(REFERENCEMENT_ISOLANT[[#Headers],[NOM COMMERCIAL DU PROCEDE]])))=0,"",INDIRECT(NOM_FR&amp;ADDRESS('PR-tampon'!$E124,COLUMN(REFERENCEMENT_ISOLANT[[#Headers],[NOM COMMERCIAL DU PROCEDE]]))))))</f>
        <v/>
      </c>
      <c r="F161" s="3" t="str">
        <f ca="1">IF('PR-tampon'!$E124="","",IF('PR-tampon'!$E124=0,"",IF(INDIRECT(NOM_FR&amp;ADDRESS('PR-tampon'!$E124,COLUMN(REFERENCEMENT_ISOLANT[[#Headers],[FABRICANT / TITULAIRE / DISTRIBUTEUR]])))=0,"",INDIRECT(NOM_FR&amp;ADDRESS('PR-tampon'!$E124,COLUMN(REFERENCEMENT_ISOLANT[[#Headers],[FABRICANT / TITULAIRE / DISTRIBUTEUR]]))))))</f>
        <v/>
      </c>
      <c r="G161" s="3" t="str">
        <f ca="1">IF('PR-tampon'!$E124="","",IF('PR-tampon'!$E124=0,"",IF(INDIRECT(NOM_FR&amp;ADDRESS('PR-tampon'!$E124,COLUMN(REFERENCEMENT_ISOLANT[[#Headers],[TYPE DE DOCUMENT DE REFERENCE]])))=0,"",INDIRECT(NOM_FR&amp;ADDRESS('PR-tampon'!$E124,COLUMN(REFERENCEMENT_ISOLANT[[#Headers],[TYPE DE DOCUMENT DE REFERENCE]]))))))</f>
        <v/>
      </c>
      <c r="H161" s="3" t="str">
        <f ca="1">IF('PR-tampon'!$E124="","",IF('PR-tampon'!$E124=0,"",IF(INDIRECT(NOM_FR&amp;ADDRESS('PR-tampon'!$E124,COLUMN(REFERENCEMENT_ISOLANT[[#Headers],[REF]])))=0,"",INDIRECT(NOM_FR&amp;ADDRESS('PR-tampon'!$E124,COLUMN(REFERENCEMENT_ISOLANT[[#Headers],[REF]]))))))</f>
        <v/>
      </c>
      <c r="I161" s="73" t="str">
        <f ca="1">IF('PR-tampon'!$E124="","",IF('PR-tampon'!$E124=0,"",IF(INDIRECT(NOM_FR&amp;ADDRESS('PR-tampon'!$E124,COLUMN(REFERENCEMENT_ISOLANT[[#Headers],[AVIS LIMITE AU / VALIDITE]])))=0,"",INDIRECT(NOM_FR&amp;ADDRESS('PR-tampon'!$E124,COLUMN(REFERENCEMENT_ISOLANT[[#Headers],[AVIS LIMITE AU / VALIDITE]]))))))</f>
        <v/>
      </c>
      <c r="J161" s="3" t="str">
        <f ca="1">IF('PR-tampon'!$E124="","",IF('PR-tampon'!$E124=0,"",IF(INDIRECT(NOM_FR&amp;ADDRESS('PR-tampon'!$E124,COLUMN(REFERENCEMENT_ISOLANT[[#Headers],[TC/TNC
dans le domaine d''emploi visé]])))=0,"",INDIRECT(NOM_FR&amp;ADDRESS('PR-tampon'!$E124,COLUMN(REFERENCEMENT_ISOLANT[[#Headers],[TC/TNC
dans le domaine d''emploi visé]]))))))</f>
        <v/>
      </c>
      <c r="K161" s="102" t="str">
        <f ca="1">IF('PR-tampon'!$E124="","",IF('PR-tampon'!$E124=0,"",IF(INDIRECT(NOM_FR&amp;ADDRESS('PR-tampon'!$E124,COLUMN(REFERENCEMENT_ISOLANT[[#Headers],[SYNTHESE DES APPLICATIONS VISEES]])))=0,"",INDIRECT(NOM_FR&amp;ADDRESS('PR-tampon'!$E124,COLUMN(REFERENCEMENT_ISOLANT[[#Headers],[SYNTHESE DES APPLICATIONS VISEES]]))))))</f>
        <v/>
      </c>
      <c r="L161" s="75" t="str">
        <f ca="1">IF('PR-tampon'!$E124="","",IF('PR-tampon'!$E124=0,"",IF(INDIRECT(NOM_FR&amp;ADDRESS('PR-tampon'!$E124,COLUMN(REFERENCEMENT_ISOLANT[[#Headers],[CONCATENATION DES OBSERVATIONS]])))=0,"",INDIRECT(NOM_FR&amp;ADDRESS('PR-tampon'!$E124,COLUMN(REFERENCEMENT_ISOLANT[[#Headers],[CONCATENATION DES OBSERVATIONS]]))))))</f>
        <v/>
      </c>
      <c r="M161" s="3" t="str">
        <f ca="1">IF('PR-tampon'!$E124="","",IF('PR-tampon'!$E124=0,"",IF(INDIRECT(NOM_FR&amp;ADDRESS('PR-tampon'!$E124,COLUMN(REFERENCEMENT_ISOLANT[[#Headers],[Hygrométrie des locaux]])))=0,"",INDIRECT(NOM_FR&amp;ADDRESS('PR-tampon'!$E124,COLUMN(REFERENCEMENT_ISOLANT[[#Headers],[Hygrométrie des locaux]]))))))</f>
        <v/>
      </c>
      <c r="N161" s="3" t="str">
        <f ca="1">IF('PR-tampon'!$E124="","",IF('PR-tampon'!$E124=0,"",IF(INDIRECT(NOM_FR&amp;ADDRESS('PR-tampon'!$E124,COLUMN(REFERENCEMENT_ISOLANT[[#Headers],[classement locaux au sens 20.1 P3]])))=0,"",INDIRECT(NOM_FR&amp;ADDRESS('PR-tampon'!$E124,COLUMN(REFERENCEMENT_ISOLANT[[#Headers],[classement locaux au sens 20.1 P3]]))))))</f>
        <v/>
      </c>
      <c r="O161" s="3" t="str">
        <f ca="1">IF('PR-tampon'!$E124="","",IF('PR-tampon'!$E124=0,"",IF(INDIRECT(NOM_FR&amp;ADDRESS('PR-tampon'!$E124,COLUMN(REFERENCEMENT_ISOLANT[[#Headers],[Climat max]])))=0,"",INDIRECT(NOM_FR&amp;ADDRESS('PR-tampon'!$E124,COLUMN(REFERENCEMENT_ISOLANT[[#Headers],[Climat max]]))))))</f>
        <v/>
      </c>
      <c r="P161" s="3" t="str">
        <f ca="1">IF('PR-tampon'!$E124="","",IF('PR-tampon'!$E124=0,"",IF(INDIRECT(NOM_FR&amp;ADDRESS('PR-tampon'!$E124,COLUMN(REFERENCEMENT_ISOLANT[[#Headers],[Locaux climatisés ou raffraichis]])))=0,"",INDIRECT(NOM_FR&amp;ADDRESS('PR-tampon'!$E124,COLUMN(REFERENCEMENT_ISOLANT[[#Headers],[Locaux climatisés ou raffraichis]]))))))</f>
        <v/>
      </c>
    </row>
    <row r="162" spans="1:16" ht="130.15" customHeight="1" x14ac:dyDescent="0.25">
      <c r="A162" s="3" t="e">
        <v>#VALUE!</v>
      </c>
      <c r="B162" s="79" t="str">
        <f ca="1">IF('PR-tampon'!$E125="","",IF('PR-tampon'!$E125=0,"",IF(INDIRECT(NOM_FR&amp;ADDRESS('PR-tampon'!$E125,COLUMN(REFERENCEMENT_ISOLANT[[#Headers],[DATE REFERENCEMENT]])))=0,"",INDIRECT(NOM_FR&amp;ADDRESS('PR-tampon'!$E125,COLUMN(REFERENCEMENT_ISOLANT[[#Headers],[DATE REFERENCEMENT]]))))))</f>
        <v/>
      </c>
      <c r="C162" s="79" t="str">
        <f ca="1">IF('PR-tampon'!$E125="","",IF('PR-tampon'!$E125=0,"",IF(INDIRECT(NOM_FR&amp;ADDRESS('PR-tampon'!$E125,COLUMN(REFERENCEMENT_ISOLANT[[#Headers],[TYPE DE PROCEDE]])))=0,"",INDIRECT(NOM_FR&amp;ADDRESS('PR-tampon'!$E125,COLUMN(REFERENCEMENT_ISOLANT[[#Headers],[TYPE DE PROCEDE]]))))))</f>
        <v/>
      </c>
      <c r="D162" s="79" t="str">
        <f ca="1">IF('PR-tampon'!$E125="","",IF('PR-tampon'!$E125=0,"",IF(INDIRECT(NOM_FR&amp;ADDRESS('PR-tampon'!$E125,COLUMN(REFERENCEMENT_ISOLANT[[#Headers],[MATIERE]])))=0,"",INDIRECT(NOM_FR&amp;ADDRESS('PR-tampon'!$E125,COLUMN(REFERENCEMENT_ISOLANT[[#Headers],[MATIERE]]))))))</f>
        <v/>
      </c>
      <c r="E162" s="3" t="str">
        <f ca="1">IF('PR-tampon'!$E125="","",IF('PR-tampon'!$E125=0,"",IF(INDIRECT(NOM_FR&amp;ADDRESS('PR-tampon'!$E125,COLUMN(REFERENCEMENT_ISOLANT[[#Headers],[NOM COMMERCIAL DU PROCEDE]])))=0,"",INDIRECT(NOM_FR&amp;ADDRESS('PR-tampon'!$E125,COLUMN(REFERENCEMENT_ISOLANT[[#Headers],[NOM COMMERCIAL DU PROCEDE]]))))))</f>
        <v/>
      </c>
      <c r="F162" s="3" t="str">
        <f ca="1">IF('PR-tampon'!$E125="","",IF('PR-tampon'!$E125=0,"",IF(INDIRECT(NOM_FR&amp;ADDRESS('PR-tampon'!$E125,COLUMN(REFERENCEMENT_ISOLANT[[#Headers],[FABRICANT / TITULAIRE / DISTRIBUTEUR]])))=0,"",INDIRECT(NOM_FR&amp;ADDRESS('PR-tampon'!$E125,COLUMN(REFERENCEMENT_ISOLANT[[#Headers],[FABRICANT / TITULAIRE / DISTRIBUTEUR]]))))))</f>
        <v/>
      </c>
      <c r="G162" s="3" t="str">
        <f ca="1">IF('PR-tampon'!$E125="","",IF('PR-tampon'!$E125=0,"",IF(INDIRECT(NOM_FR&amp;ADDRESS('PR-tampon'!$E125,COLUMN(REFERENCEMENT_ISOLANT[[#Headers],[TYPE DE DOCUMENT DE REFERENCE]])))=0,"",INDIRECT(NOM_FR&amp;ADDRESS('PR-tampon'!$E125,COLUMN(REFERENCEMENT_ISOLANT[[#Headers],[TYPE DE DOCUMENT DE REFERENCE]]))))))</f>
        <v/>
      </c>
      <c r="H162" s="3" t="str">
        <f ca="1">IF('PR-tampon'!$E125="","",IF('PR-tampon'!$E125=0,"",IF(INDIRECT(NOM_FR&amp;ADDRESS('PR-tampon'!$E125,COLUMN(REFERENCEMENT_ISOLANT[[#Headers],[REF]])))=0,"",INDIRECT(NOM_FR&amp;ADDRESS('PR-tampon'!$E125,COLUMN(REFERENCEMENT_ISOLANT[[#Headers],[REF]]))))))</f>
        <v/>
      </c>
      <c r="I162" s="73" t="str">
        <f ca="1">IF('PR-tampon'!$E125="","",IF('PR-tampon'!$E125=0,"",IF(INDIRECT(NOM_FR&amp;ADDRESS('PR-tampon'!$E125,COLUMN(REFERENCEMENT_ISOLANT[[#Headers],[AVIS LIMITE AU / VALIDITE]])))=0,"",INDIRECT(NOM_FR&amp;ADDRESS('PR-tampon'!$E125,COLUMN(REFERENCEMENT_ISOLANT[[#Headers],[AVIS LIMITE AU / VALIDITE]]))))))</f>
        <v/>
      </c>
      <c r="J162" s="3" t="str">
        <f ca="1">IF('PR-tampon'!$E125="","",IF('PR-tampon'!$E125=0,"",IF(INDIRECT(NOM_FR&amp;ADDRESS('PR-tampon'!$E125,COLUMN(REFERENCEMENT_ISOLANT[[#Headers],[TC/TNC
dans le domaine d''emploi visé]])))=0,"",INDIRECT(NOM_FR&amp;ADDRESS('PR-tampon'!$E125,COLUMN(REFERENCEMENT_ISOLANT[[#Headers],[TC/TNC
dans le domaine d''emploi visé]]))))))</f>
        <v/>
      </c>
      <c r="K162" s="102" t="str">
        <f ca="1">IF('PR-tampon'!$E125="","",IF('PR-tampon'!$E125=0,"",IF(INDIRECT(NOM_FR&amp;ADDRESS('PR-tampon'!$E125,COLUMN(REFERENCEMENT_ISOLANT[[#Headers],[SYNTHESE DES APPLICATIONS VISEES]])))=0,"",INDIRECT(NOM_FR&amp;ADDRESS('PR-tampon'!$E125,COLUMN(REFERENCEMENT_ISOLANT[[#Headers],[SYNTHESE DES APPLICATIONS VISEES]]))))))</f>
        <v/>
      </c>
      <c r="L162" s="75" t="str">
        <f ca="1">IF('PR-tampon'!$E125="","",IF('PR-tampon'!$E125=0,"",IF(INDIRECT(NOM_FR&amp;ADDRESS('PR-tampon'!$E125,COLUMN(REFERENCEMENT_ISOLANT[[#Headers],[CONCATENATION DES OBSERVATIONS]])))=0,"",INDIRECT(NOM_FR&amp;ADDRESS('PR-tampon'!$E125,COLUMN(REFERENCEMENT_ISOLANT[[#Headers],[CONCATENATION DES OBSERVATIONS]]))))))</f>
        <v/>
      </c>
      <c r="M162" s="3" t="str">
        <f ca="1">IF('PR-tampon'!$E125="","",IF('PR-tampon'!$E125=0,"",IF(INDIRECT(NOM_FR&amp;ADDRESS('PR-tampon'!$E125,COLUMN(REFERENCEMENT_ISOLANT[[#Headers],[Hygrométrie des locaux]])))=0,"",INDIRECT(NOM_FR&amp;ADDRESS('PR-tampon'!$E125,COLUMN(REFERENCEMENT_ISOLANT[[#Headers],[Hygrométrie des locaux]]))))))</f>
        <v/>
      </c>
      <c r="N162" s="3" t="str">
        <f ca="1">IF('PR-tampon'!$E125="","",IF('PR-tampon'!$E125=0,"",IF(INDIRECT(NOM_FR&amp;ADDRESS('PR-tampon'!$E125,COLUMN(REFERENCEMENT_ISOLANT[[#Headers],[classement locaux au sens 20.1 P3]])))=0,"",INDIRECT(NOM_FR&amp;ADDRESS('PR-tampon'!$E125,COLUMN(REFERENCEMENT_ISOLANT[[#Headers],[classement locaux au sens 20.1 P3]]))))))</f>
        <v/>
      </c>
      <c r="O162" s="3" t="str">
        <f ca="1">IF('PR-tampon'!$E125="","",IF('PR-tampon'!$E125=0,"",IF(INDIRECT(NOM_FR&amp;ADDRESS('PR-tampon'!$E125,COLUMN(REFERENCEMENT_ISOLANT[[#Headers],[Climat max]])))=0,"",INDIRECT(NOM_FR&amp;ADDRESS('PR-tampon'!$E125,COLUMN(REFERENCEMENT_ISOLANT[[#Headers],[Climat max]]))))))</f>
        <v/>
      </c>
      <c r="P162" s="3" t="str">
        <f ca="1">IF('PR-tampon'!$E125="","",IF('PR-tampon'!$E125=0,"",IF(INDIRECT(NOM_FR&amp;ADDRESS('PR-tampon'!$E125,COLUMN(REFERENCEMENT_ISOLANT[[#Headers],[Locaux climatisés ou raffraichis]])))=0,"",INDIRECT(NOM_FR&amp;ADDRESS('PR-tampon'!$E125,COLUMN(REFERENCEMENT_ISOLANT[[#Headers],[Locaux climatisés ou raffraichis]]))))))</f>
        <v/>
      </c>
    </row>
    <row r="163" spans="1:16" ht="130.15" customHeight="1" x14ac:dyDescent="0.25">
      <c r="A163" s="3" t="e">
        <v>#VALUE!</v>
      </c>
      <c r="B163" s="79" t="str">
        <f ca="1">IF('PR-tampon'!$E126="","",IF('PR-tampon'!$E126=0,"",IF(INDIRECT(NOM_FR&amp;ADDRESS('PR-tampon'!$E126,COLUMN(REFERENCEMENT_ISOLANT[[#Headers],[DATE REFERENCEMENT]])))=0,"",INDIRECT(NOM_FR&amp;ADDRESS('PR-tampon'!$E126,COLUMN(REFERENCEMENT_ISOLANT[[#Headers],[DATE REFERENCEMENT]]))))))</f>
        <v/>
      </c>
      <c r="C163" s="79" t="str">
        <f ca="1">IF('PR-tampon'!$E126="","",IF('PR-tampon'!$E126=0,"",IF(INDIRECT(NOM_FR&amp;ADDRESS('PR-tampon'!$E126,COLUMN(REFERENCEMENT_ISOLANT[[#Headers],[TYPE DE PROCEDE]])))=0,"",INDIRECT(NOM_FR&amp;ADDRESS('PR-tampon'!$E126,COLUMN(REFERENCEMENT_ISOLANT[[#Headers],[TYPE DE PROCEDE]]))))))</f>
        <v/>
      </c>
      <c r="D163" s="79" t="str">
        <f ca="1">IF('PR-tampon'!$E126="","",IF('PR-tampon'!$E126=0,"",IF(INDIRECT(NOM_FR&amp;ADDRESS('PR-tampon'!$E126,COLUMN(REFERENCEMENT_ISOLANT[[#Headers],[MATIERE]])))=0,"",INDIRECT(NOM_FR&amp;ADDRESS('PR-tampon'!$E126,COLUMN(REFERENCEMENT_ISOLANT[[#Headers],[MATIERE]]))))))</f>
        <v/>
      </c>
      <c r="E163" s="3" t="str">
        <f ca="1">IF('PR-tampon'!$E126="","",IF('PR-tampon'!$E126=0,"",IF(INDIRECT(NOM_FR&amp;ADDRESS('PR-tampon'!$E126,COLUMN(REFERENCEMENT_ISOLANT[[#Headers],[NOM COMMERCIAL DU PROCEDE]])))=0,"",INDIRECT(NOM_FR&amp;ADDRESS('PR-tampon'!$E126,COLUMN(REFERENCEMENT_ISOLANT[[#Headers],[NOM COMMERCIAL DU PROCEDE]]))))))</f>
        <v/>
      </c>
      <c r="F163" s="3" t="str">
        <f ca="1">IF('PR-tampon'!$E126="","",IF('PR-tampon'!$E126=0,"",IF(INDIRECT(NOM_FR&amp;ADDRESS('PR-tampon'!$E126,COLUMN(REFERENCEMENT_ISOLANT[[#Headers],[FABRICANT / TITULAIRE / DISTRIBUTEUR]])))=0,"",INDIRECT(NOM_FR&amp;ADDRESS('PR-tampon'!$E126,COLUMN(REFERENCEMENT_ISOLANT[[#Headers],[FABRICANT / TITULAIRE / DISTRIBUTEUR]]))))))</f>
        <v/>
      </c>
      <c r="G163" s="3" t="str">
        <f ca="1">IF('PR-tampon'!$E126="","",IF('PR-tampon'!$E126=0,"",IF(INDIRECT(NOM_FR&amp;ADDRESS('PR-tampon'!$E126,COLUMN(REFERENCEMENT_ISOLANT[[#Headers],[TYPE DE DOCUMENT DE REFERENCE]])))=0,"",INDIRECT(NOM_FR&amp;ADDRESS('PR-tampon'!$E126,COLUMN(REFERENCEMENT_ISOLANT[[#Headers],[TYPE DE DOCUMENT DE REFERENCE]]))))))</f>
        <v/>
      </c>
      <c r="H163" s="3" t="str">
        <f ca="1">IF('PR-tampon'!$E126="","",IF('PR-tampon'!$E126=0,"",IF(INDIRECT(NOM_FR&amp;ADDRESS('PR-tampon'!$E126,COLUMN(REFERENCEMENT_ISOLANT[[#Headers],[REF]])))=0,"",INDIRECT(NOM_FR&amp;ADDRESS('PR-tampon'!$E126,COLUMN(REFERENCEMENT_ISOLANT[[#Headers],[REF]]))))))</f>
        <v/>
      </c>
      <c r="I163" s="73" t="str">
        <f ca="1">IF('PR-tampon'!$E126="","",IF('PR-tampon'!$E126=0,"",IF(INDIRECT(NOM_FR&amp;ADDRESS('PR-tampon'!$E126,COLUMN(REFERENCEMENT_ISOLANT[[#Headers],[AVIS LIMITE AU / VALIDITE]])))=0,"",INDIRECT(NOM_FR&amp;ADDRESS('PR-tampon'!$E126,COLUMN(REFERENCEMENT_ISOLANT[[#Headers],[AVIS LIMITE AU / VALIDITE]]))))))</f>
        <v/>
      </c>
      <c r="J163" s="3" t="str">
        <f ca="1">IF('PR-tampon'!$E126="","",IF('PR-tampon'!$E126=0,"",IF(INDIRECT(NOM_FR&amp;ADDRESS('PR-tampon'!$E126,COLUMN(REFERENCEMENT_ISOLANT[[#Headers],[TC/TNC
dans le domaine d''emploi visé]])))=0,"",INDIRECT(NOM_FR&amp;ADDRESS('PR-tampon'!$E126,COLUMN(REFERENCEMENT_ISOLANT[[#Headers],[TC/TNC
dans le domaine d''emploi visé]]))))))</f>
        <v/>
      </c>
      <c r="K163" s="102" t="str">
        <f ca="1">IF('PR-tampon'!$E126="","",IF('PR-tampon'!$E126=0,"",IF(INDIRECT(NOM_FR&amp;ADDRESS('PR-tampon'!$E126,COLUMN(REFERENCEMENT_ISOLANT[[#Headers],[SYNTHESE DES APPLICATIONS VISEES]])))=0,"",INDIRECT(NOM_FR&amp;ADDRESS('PR-tampon'!$E126,COLUMN(REFERENCEMENT_ISOLANT[[#Headers],[SYNTHESE DES APPLICATIONS VISEES]]))))))</f>
        <v/>
      </c>
      <c r="L163" s="75" t="str">
        <f ca="1">IF('PR-tampon'!$E126="","",IF('PR-tampon'!$E126=0,"",IF(INDIRECT(NOM_FR&amp;ADDRESS('PR-tampon'!$E126,COLUMN(REFERENCEMENT_ISOLANT[[#Headers],[CONCATENATION DES OBSERVATIONS]])))=0,"",INDIRECT(NOM_FR&amp;ADDRESS('PR-tampon'!$E126,COLUMN(REFERENCEMENT_ISOLANT[[#Headers],[CONCATENATION DES OBSERVATIONS]]))))))</f>
        <v/>
      </c>
      <c r="M163" s="3" t="str">
        <f ca="1">IF('PR-tampon'!$E126="","",IF('PR-tampon'!$E126=0,"",IF(INDIRECT(NOM_FR&amp;ADDRESS('PR-tampon'!$E126,COLUMN(REFERENCEMENT_ISOLANT[[#Headers],[Hygrométrie des locaux]])))=0,"",INDIRECT(NOM_FR&amp;ADDRESS('PR-tampon'!$E126,COLUMN(REFERENCEMENT_ISOLANT[[#Headers],[Hygrométrie des locaux]]))))))</f>
        <v/>
      </c>
      <c r="N163" s="3" t="str">
        <f ca="1">IF('PR-tampon'!$E126="","",IF('PR-tampon'!$E126=0,"",IF(INDIRECT(NOM_FR&amp;ADDRESS('PR-tampon'!$E126,COLUMN(REFERENCEMENT_ISOLANT[[#Headers],[classement locaux au sens 20.1 P3]])))=0,"",INDIRECT(NOM_FR&amp;ADDRESS('PR-tampon'!$E126,COLUMN(REFERENCEMENT_ISOLANT[[#Headers],[classement locaux au sens 20.1 P3]]))))))</f>
        <v/>
      </c>
      <c r="O163" s="3" t="str">
        <f ca="1">IF('PR-tampon'!$E126="","",IF('PR-tampon'!$E126=0,"",IF(INDIRECT(NOM_FR&amp;ADDRESS('PR-tampon'!$E126,COLUMN(REFERENCEMENT_ISOLANT[[#Headers],[Climat max]])))=0,"",INDIRECT(NOM_FR&amp;ADDRESS('PR-tampon'!$E126,COLUMN(REFERENCEMENT_ISOLANT[[#Headers],[Climat max]]))))))</f>
        <v/>
      </c>
      <c r="P163" s="3" t="str">
        <f ca="1">IF('PR-tampon'!$E126="","",IF('PR-tampon'!$E126=0,"",IF(INDIRECT(NOM_FR&amp;ADDRESS('PR-tampon'!$E126,COLUMN(REFERENCEMENT_ISOLANT[[#Headers],[Locaux climatisés ou raffraichis]])))=0,"",INDIRECT(NOM_FR&amp;ADDRESS('PR-tampon'!$E126,COLUMN(REFERENCEMENT_ISOLANT[[#Headers],[Locaux climatisés ou raffraichis]]))))))</f>
        <v/>
      </c>
    </row>
    <row r="164" spans="1:16" ht="130.15" customHeight="1" x14ac:dyDescent="0.25">
      <c r="A164" s="3" t="e">
        <v>#VALUE!</v>
      </c>
      <c r="B164" s="79" t="str">
        <f ca="1">IF('PR-tampon'!$E127="","",IF('PR-tampon'!$E127=0,"",IF(INDIRECT(NOM_FR&amp;ADDRESS('PR-tampon'!$E127,COLUMN(REFERENCEMENT_ISOLANT[[#Headers],[DATE REFERENCEMENT]])))=0,"",INDIRECT(NOM_FR&amp;ADDRESS('PR-tampon'!$E127,COLUMN(REFERENCEMENT_ISOLANT[[#Headers],[DATE REFERENCEMENT]]))))))</f>
        <v/>
      </c>
      <c r="C164" s="79" t="str">
        <f ca="1">IF('PR-tampon'!$E127="","",IF('PR-tampon'!$E127=0,"",IF(INDIRECT(NOM_FR&amp;ADDRESS('PR-tampon'!$E127,COLUMN(REFERENCEMENT_ISOLANT[[#Headers],[TYPE DE PROCEDE]])))=0,"",INDIRECT(NOM_FR&amp;ADDRESS('PR-tampon'!$E127,COLUMN(REFERENCEMENT_ISOLANT[[#Headers],[TYPE DE PROCEDE]]))))))</f>
        <v/>
      </c>
      <c r="D164" s="79" t="str">
        <f ca="1">IF('PR-tampon'!$E127="","",IF('PR-tampon'!$E127=0,"",IF(INDIRECT(NOM_FR&amp;ADDRESS('PR-tampon'!$E127,COLUMN(REFERENCEMENT_ISOLANT[[#Headers],[MATIERE]])))=0,"",INDIRECT(NOM_FR&amp;ADDRESS('PR-tampon'!$E127,COLUMN(REFERENCEMENT_ISOLANT[[#Headers],[MATIERE]]))))))</f>
        <v/>
      </c>
      <c r="E164" s="3" t="str">
        <f ca="1">IF('PR-tampon'!$E127="","",IF('PR-tampon'!$E127=0,"",IF(INDIRECT(NOM_FR&amp;ADDRESS('PR-tampon'!$E127,COLUMN(REFERENCEMENT_ISOLANT[[#Headers],[NOM COMMERCIAL DU PROCEDE]])))=0,"",INDIRECT(NOM_FR&amp;ADDRESS('PR-tampon'!$E127,COLUMN(REFERENCEMENT_ISOLANT[[#Headers],[NOM COMMERCIAL DU PROCEDE]]))))))</f>
        <v/>
      </c>
      <c r="F164" s="3" t="str">
        <f ca="1">IF('PR-tampon'!$E127="","",IF('PR-tampon'!$E127=0,"",IF(INDIRECT(NOM_FR&amp;ADDRESS('PR-tampon'!$E127,COLUMN(REFERENCEMENT_ISOLANT[[#Headers],[FABRICANT / TITULAIRE / DISTRIBUTEUR]])))=0,"",INDIRECT(NOM_FR&amp;ADDRESS('PR-tampon'!$E127,COLUMN(REFERENCEMENT_ISOLANT[[#Headers],[FABRICANT / TITULAIRE / DISTRIBUTEUR]]))))))</f>
        <v/>
      </c>
      <c r="G164" s="3" t="str">
        <f ca="1">IF('PR-tampon'!$E127="","",IF('PR-tampon'!$E127=0,"",IF(INDIRECT(NOM_FR&amp;ADDRESS('PR-tampon'!$E127,COLUMN(REFERENCEMENT_ISOLANT[[#Headers],[TYPE DE DOCUMENT DE REFERENCE]])))=0,"",INDIRECT(NOM_FR&amp;ADDRESS('PR-tampon'!$E127,COLUMN(REFERENCEMENT_ISOLANT[[#Headers],[TYPE DE DOCUMENT DE REFERENCE]]))))))</f>
        <v/>
      </c>
      <c r="H164" s="3" t="str">
        <f ca="1">IF('PR-tampon'!$E127="","",IF('PR-tampon'!$E127=0,"",IF(INDIRECT(NOM_FR&amp;ADDRESS('PR-tampon'!$E127,COLUMN(REFERENCEMENT_ISOLANT[[#Headers],[REF]])))=0,"",INDIRECT(NOM_FR&amp;ADDRESS('PR-tampon'!$E127,COLUMN(REFERENCEMENT_ISOLANT[[#Headers],[REF]]))))))</f>
        <v/>
      </c>
      <c r="I164" s="73" t="str">
        <f ca="1">IF('PR-tampon'!$E127="","",IF('PR-tampon'!$E127=0,"",IF(INDIRECT(NOM_FR&amp;ADDRESS('PR-tampon'!$E127,COLUMN(REFERENCEMENT_ISOLANT[[#Headers],[AVIS LIMITE AU / VALIDITE]])))=0,"",INDIRECT(NOM_FR&amp;ADDRESS('PR-tampon'!$E127,COLUMN(REFERENCEMENT_ISOLANT[[#Headers],[AVIS LIMITE AU / VALIDITE]]))))))</f>
        <v/>
      </c>
      <c r="J164" s="3" t="str">
        <f ca="1">IF('PR-tampon'!$E127="","",IF('PR-tampon'!$E127=0,"",IF(INDIRECT(NOM_FR&amp;ADDRESS('PR-tampon'!$E127,COLUMN(REFERENCEMENT_ISOLANT[[#Headers],[TC/TNC
dans le domaine d''emploi visé]])))=0,"",INDIRECT(NOM_FR&amp;ADDRESS('PR-tampon'!$E127,COLUMN(REFERENCEMENT_ISOLANT[[#Headers],[TC/TNC
dans le domaine d''emploi visé]]))))))</f>
        <v/>
      </c>
      <c r="K164" s="102" t="str">
        <f ca="1">IF('PR-tampon'!$E127="","",IF('PR-tampon'!$E127=0,"",IF(INDIRECT(NOM_FR&amp;ADDRESS('PR-tampon'!$E127,COLUMN(REFERENCEMENT_ISOLANT[[#Headers],[SYNTHESE DES APPLICATIONS VISEES]])))=0,"",INDIRECT(NOM_FR&amp;ADDRESS('PR-tampon'!$E127,COLUMN(REFERENCEMENT_ISOLANT[[#Headers],[SYNTHESE DES APPLICATIONS VISEES]]))))))</f>
        <v/>
      </c>
      <c r="L164" s="75" t="str">
        <f ca="1">IF('PR-tampon'!$E127="","",IF('PR-tampon'!$E127=0,"",IF(INDIRECT(NOM_FR&amp;ADDRESS('PR-tampon'!$E127,COLUMN(REFERENCEMENT_ISOLANT[[#Headers],[CONCATENATION DES OBSERVATIONS]])))=0,"",INDIRECT(NOM_FR&amp;ADDRESS('PR-tampon'!$E127,COLUMN(REFERENCEMENT_ISOLANT[[#Headers],[CONCATENATION DES OBSERVATIONS]]))))))</f>
        <v/>
      </c>
      <c r="M164" s="3" t="str">
        <f ca="1">IF('PR-tampon'!$E127="","",IF('PR-tampon'!$E127=0,"",IF(INDIRECT(NOM_FR&amp;ADDRESS('PR-tampon'!$E127,COLUMN(REFERENCEMENT_ISOLANT[[#Headers],[Hygrométrie des locaux]])))=0,"",INDIRECT(NOM_FR&amp;ADDRESS('PR-tampon'!$E127,COLUMN(REFERENCEMENT_ISOLANT[[#Headers],[Hygrométrie des locaux]]))))))</f>
        <v/>
      </c>
      <c r="N164" s="3" t="str">
        <f ca="1">IF('PR-tampon'!$E127="","",IF('PR-tampon'!$E127=0,"",IF(INDIRECT(NOM_FR&amp;ADDRESS('PR-tampon'!$E127,COLUMN(REFERENCEMENT_ISOLANT[[#Headers],[classement locaux au sens 20.1 P3]])))=0,"",INDIRECT(NOM_FR&amp;ADDRESS('PR-tampon'!$E127,COLUMN(REFERENCEMENT_ISOLANT[[#Headers],[classement locaux au sens 20.1 P3]]))))))</f>
        <v/>
      </c>
      <c r="O164" s="3" t="str">
        <f ca="1">IF('PR-tampon'!$E127="","",IF('PR-tampon'!$E127=0,"",IF(INDIRECT(NOM_FR&amp;ADDRESS('PR-tampon'!$E127,COLUMN(REFERENCEMENT_ISOLANT[[#Headers],[Climat max]])))=0,"",INDIRECT(NOM_FR&amp;ADDRESS('PR-tampon'!$E127,COLUMN(REFERENCEMENT_ISOLANT[[#Headers],[Climat max]]))))))</f>
        <v/>
      </c>
      <c r="P164" s="3" t="str">
        <f ca="1">IF('PR-tampon'!$E127="","",IF('PR-tampon'!$E127=0,"",IF(INDIRECT(NOM_FR&amp;ADDRESS('PR-tampon'!$E127,COLUMN(REFERENCEMENT_ISOLANT[[#Headers],[Locaux climatisés ou raffraichis]])))=0,"",INDIRECT(NOM_FR&amp;ADDRESS('PR-tampon'!$E127,COLUMN(REFERENCEMENT_ISOLANT[[#Headers],[Locaux climatisés ou raffraichis]]))))))</f>
        <v/>
      </c>
    </row>
    <row r="165" spans="1:16" ht="130.15" customHeight="1" x14ac:dyDescent="0.25">
      <c r="A165" s="3" t="e">
        <v>#VALUE!</v>
      </c>
      <c r="B165" s="79" t="str">
        <f ca="1">IF('PR-tampon'!$E128="","",IF('PR-tampon'!$E128=0,"",IF(INDIRECT(NOM_FR&amp;ADDRESS('PR-tampon'!$E128,COLUMN(REFERENCEMENT_ISOLANT[[#Headers],[DATE REFERENCEMENT]])))=0,"",INDIRECT(NOM_FR&amp;ADDRESS('PR-tampon'!$E128,COLUMN(REFERENCEMENT_ISOLANT[[#Headers],[DATE REFERENCEMENT]]))))))</f>
        <v/>
      </c>
      <c r="C165" s="79" t="str">
        <f ca="1">IF('PR-tampon'!$E128="","",IF('PR-tampon'!$E128=0,"",IF(INDIRECT(NOM_FR&amp;ADDRESS('PR-tampon'!$E128,COLUMN(REFERENCEMENT_ISOLANT[[#Headers],[TYPE DE PROCEDE]])))=0,"",INDIRECT(NOM_FR&amp;ADDRESS('PR-tampon'!$E128,COLUMN(REFERENCEMENT_ISOLANT[[#Headers],[TYPE DE PROCEDE]]))))))</f>
        <v/>
      </c>
      <c r="D165" s="79" t="str">
        <f ca="1">IF('PR-tampon'!$E128="","",IF('PR-tampon'!$E128=0,"",IF(INDIRECT(NOM_FR&amp;ADDRESS('PR-tampon'!$E128,COLUMN(REFERENCEMENT_ISOLANT[[#Headers],[MATIERE]])))=0,"",INDIRECT(NOM_FR&amp;ADDRESS('PR-tampon'!$E128,COLUMN(REFERENCEMENT_ISOLANT[[#Headers],[MATIERE]]))))))</f>
        <v/>
      </c>
      <c r="E165" s="3" t="str">
        <f ca="1">IF('PR-tampon'!$E128="","",IF('PR-tampon'!$E128=0,"",IF(INDIRECT(NOM_FR&amp;ADDRESS('PR-tampon'!$E128,COLUMN(REFERENCEMENT_ISOLANT[[#Headers],[NOM COMMERCIAL DU PROCEDE]])))=0,"",INDIRECT(NOM_FR&amp;ADDRESS('PR-tampon'!$E128,COLUMN(REFERENCEMENT_ISOLANT[[#Headers],[NOM COMMERCIAL DU PROCEDE]]))))))</f>
        <v/>
      </c>
      <c r="F165" s="3" t="str">
        <f ca="1">IF('PR-tampon'!$E128="","",IF('PR-tampon'!$E128=0,"",IF(INDIRECT(NOM_FR&amp;ADDRESS('PR-tampon'!$E128,COLUMN(REFERENCEMENT_ISOLANT[[#Headers],[FABRICANT / TITULAIRE / DISTRIBUTEUR]])))=0,"",INDIRECT(NOM_FR&amp;ADDRESS('PR-tampon'!$E128,COLUMN(REFERENCEMENT_ISOLANT[[#Headers],[FABRICANT / TITULAIRE / DISTRIBUTEUR]]))))))</f>
        <v/>
      </c>
      <c r="G165" s="3" t="str">
        <f ca="1">IF('PR-tampon'!$E128="","",IF('PR-tampon'!$E128=0,"",IF(INDIRECT(NOM_FR&amp;ADDRESS('PR-tampon'!$E128,COLUMN(REFERENCEMENT_ISOLANT[[#Headers],[TYPE DE DOCUMENT DE REFERENCE]])))=0,"",INDIRECT(NOM_FR&amp;ADDRESS('PR-tampon'!$E128,COLUMN(REFERENCEMENT_ISOLANT[[#Headers],[TYPE DE DOCUMENT DE REFERENCE]]))))))</f>
        <v/>
      </c>
      <c r="H165" s="3" t="str">
        <f ca="1">IF('PR-tampon'!$E128="","",IF('PR-tampon'!$E128=0,"",IF(INDIRECT(NOM_FR&amp;ADDRESS('PR-tampon'!$E128,COLUMN(REFERENCEMENT_ISOLANT[[#Headers],[REF]])))=0,"",INDIRECT(NOM_FR&amp;ADDRESS('PR-tampon'!$E128,COLUMN(REFERENCEMENT_ISOLANT[[#Headers],[REF]]))))))</f>
        <v/>
      </c>
      <c r="I165" s="73" t="str">
        <f ca="1">IF('PR-tampon'!$E128="","",IF('PR-tampon'!$E128=0,"",IF(INDIRECT(NOM_FR&amp;ADDRESS('PR-tampon'!$E128,COLUMN(REFERENCEMENT_ISOLANT[[#Headers],[AVIS LIMITE AU / VALIDITE]])))=0,"",INDIRECT(NOM_FR&amp;ADDRESS('PR-tampon'!$E128,COLUMN(REFERENCEMENT_ISOLANT[[#Headers],[AVIS LIMITE AU / VALIDITE]]))))))</f>
        <v/>
      </c>
      <c r="J165" s="3" t="str">
        <f ca="1">IF('PR-tampon'!$E128="","",IF('PR-tampon'!$E128=0,"",IF(INDIRECT(NOM_FR&amp;ADDRESS('PR-tampon'!$E128,COLUMN(REFERENCEMENT_ISOLANT[[#Headers],[TC/TNC
dans le domaine d''emploi visé]])))=0,"",INDIRECT(NOM_FR&amp;ADDRESS('PR-tampon'!$E128,COLUMN(REFERENCEMENT_ISOLANT[[#Headers],[TC/TNC
dans le domaine d''emploi visé]]))))))</f>
        <v/>
      </c>
      <c r="K165" s="102" t="str">
        <f ca="1">IF('PR-tampon'!$E128="","",IF('PR-tampon'!$E128=0,"",IF(INDIRECT(NOM_FR&amp;ADDRESS('PR-tampon'!$E128,COLUMN(REFERENCEMENT_ISOLANT[[#Headers],[SYNTHESE DES APPLICATIONS VISEES]])))=0,"",INDIRECT(NOM_FR&amp;ADDRESS('PR-tampon'!$E128,COLUMN(REFERENCEMENT_ISOLANT[[#Headers],[SYNTHESE DES APPLICATIONS VISEES]]))))))</f>
        <v/>
      </c>
      <c r="L165" s="75" t="str">
        <f ca="1">IF('PR-tampon'!$E128="","",IF('PR-tampon'!$E128=0,"",IF(INDIRECT(NOM_FR&amp;ADDRESS('PR-tampon'!$E128,COLUMN(REFERENCEMENT_ISOLANT[[#Headers],[CONCATENATION DES OBSERVATIONS]])))=0,"",INDIRECT(NOM_FR&amp;ADDRESS('PR-tampon'!$E128,COLUMN(REFERENCEMENT_ISOLANT[[#Headers],[CONCATENATION DES OBSERVATIONS]]))))))</f>
        <v/>
      </c>
      <c r="M165" s="3" t="str">
        <f ca="1">IF('PR-tampon'!$E128="","",IF('PR-tampon'!$E128=0,"",IF(INDIRECT(NOM_FR&amp;ADDRESS('PR-tampon'!$E128,COLUMN(REFERENCEMENT_ISOLANT[[#Headers],[Hygrométrie des locaux]])))=0,"",INDIRECT(NOM_FR&amp;ADDRESS('PR-tampon'!$E128,COLUMN(REFERENCEMENT_ISOLANT[[#Headers],[Hygrométrie des locaux]]))))))</f>
        <v/>
      </c>
      <c r="N165" s="3" t="str">
        <f ca="1">IF('PR-tampon'!$E128="","",IF('PR-tampon'!$E128=0,"",IF(INDIRECT(NOM_FR&amp;ADDRESS('PR-tampon'!$E128,COLUMN(REFERENCEMENT_ISOLANT[[#Headers],[classement locaux au sens 20.1 P3]])))=0,"",INDIRECT(NOM_FR&amp;ADDRESS('PR-tampon'!$E128,COLUMN(REFERENCEMENT_ISOLANT[[#Headers],[classement locaux au sens 20.1 P3]]))))))</f>
        <v/>
      </c>
      <c r="O165" s="3" t="str">
        <f ca="1">IF('PR-tampon'!$E128="","",IF('PR-tampon'!$E128=0,"",IF(INDIRECT(NOM_FR&amp;ADDRESS('PR-tampon'!$E128,COLUMN(REFERENCEMENT_ISOLANT[[#Headers],[Climat max]])))=0,"",INDIRECT(NOM_FR&amp;ADDRESS('PR-tampon'!$E128,COLUMN(REFERENCEMENT_ISOLANT[[#Headers],[Climat max]]))))))</f>
        <v/>
      </c>
      <c r="P165" s="3" t="str">
        <f ca="1">IF('PR-tampon'!$E128="","",IF('PR-tampon'!$E128=0,"",IF(INDIRECT(NOM_FR&amp;ADDRESS('PR-tampon'!$E128,COLUMN(REFERENCEMENT_ISOLANT[[#Headers],[Locaux climatisés ou raffraichis]])))=0,"",INDIRECT(NOM_FR&amp;ADDRESS('PR-tampon'!$E128,COLUMN(REFERENCEMENT_ISOLANT[[#Headers],[Locaux climatisés ou raffraichis]]))))))</f>
        <v/>
      </c>
    </row>
    <row r="166" spans="1:16" ht="130.15" customHeight="1" x14ac:dyDescent="0.25">
      <c r="A166" s="3" t="e">
        <v>#VALUE!</v>
      </c>
      <c r="B166" s="79" t="str">
        <f ca="1">IF('PR-tampon'!$E129="","",IF('PR-tampon'!$E129=0,"",IF(INDIRECT(NOM_FR&amp;ADDRESS('PR-tampon'!$E129,COLUMN(REFERENCEMENT_ISOLANT[[#Headers],[DATE REFERENCEMENT]])))=0,"",INDIRECT(NOM_FR&amp;ADDRESS('PR-tampon'!$E129,COLUMN(REFERENCEMENT_ISOLANT[[#Headers],[DATE REFERENCEMENT]]))))))</f>
        <v/>
      </c>
      <c r="C166" s="79" t="str">
        <f ca="1">IF('PR-tampon'!$E129="","",IF('PR-tampon'!$E129=0,"",IF(INDIRECT(NOM_FR&amp;ADDRESS('PR-tampon'!$E129,COLUMN(REFERENCEMENT_ISOLANT[[#Headers],[TYPE DE PROCEDE]])))=0,"",INDIRECT(NOM_FR&amp;ADDRESS('PR-tampon'!$E129,COLUMN(REFERENCEMENT_ISOLANT[[#Headers],[TYPE DE PROCEDE]]))))))</f>
        <v/>
      </c>
      <c r="D166" s="79" t="str">
        <f ca="1">IF('PR-tampon'!$E129="","",IF('PR-tampon'!$E129=0,"",IF(INDIRECT(NOM_FR&amp;ADDRESS('PR-tampon'!$E129,COLUMN(REFERENCEMENT_ISOLANT[[#Headers],[MATIERE]])))=0,"",INDIRECT(NOM_FR&amp;ADDRESS('PR-tampon'!$E129,COLUMN(REFERENCEMENT_ISOLANT[[#Headers],[MATIERE]]))))))</f>
        <v/>
      </c>
      <c r="E166" s="3" t="str">
        <f ca="1">IF('PR-tampon'!$E129="","",IF('PR-tampon'!$E129=0,"",IF(INDIRECT(NOM_FR&amp;ADDRESS('PR-tampon'!$E129,COLUMN(REFERENCEMENT_ISOLANT[[#Headers],[NOM COMMERCIAL DU PROCEDE]])))=0,"",INDIRECT(NOM_FR&amp;ADDRESS('PR-tampon'!$E129,COLUMN(REFERENCEMENT_ISOLANT[[#Headers],[NOM COMMERCIAL DU PROCEDE]]))))))</f>
        <v/>
      </c>
      <c r="F166" s="3" t="str">
        <f ca="1">IF('PR-tampon'!$E129="","",IF('PR-tampon'!$E129=0,"",IF(INDIRECT(NOM_FR&amp;ADDRESS('PR-tampon'!$E129,COLUMN(REFERENCEMENT_ISOLANT[[#Headers],[FABRICANT / TITULAIRE / DISTRIBUTEUR]])))=0,"",INDIRECT(NOM_FR&amp;ADDRESS('PR-tampon'!$E129,COLUMN(REFERENCEMENT_ISOLANT[[#Headers],[FABRICANT / TITULAIRE / DISTRIBUTEUR]]))))))</f>
        <v/>
      </c>
      <c r="G166" s="3" t="str">
        <f ca="1">IF('PR-tampon'!$E129="","",IF('PR-tampon'!$E129=0,"",IF(INDIRECT(NOM_FR&amp;ADDRESS('PR-tampon'!$E129,COLUMN(REFERENCEMENT_ISOLANT[[#Headers],[TYPE DE DOCUMENT DE REFERENCE]])))=0,"",INDIRECT(NOM_FR&amp;ADDRESS('PR-tampon'!$E129,COLUMN(REFERENCEMENT_ISOLANT[[#Headers],[TYPE DE DOCUMENT DE REFERENCE]]))))))</f>
        <v/>
      </c>
      <c r="H166" s="3" t="str">
        <f ca="1">IF('PR-tampon'!$E129="","",IF('PR-tampon'!$E129=0,"",IF(INDIRECT(NOM_FR&amp;ADDRESS('PR-tampon'!$E129,COLUMN(REFERENCEMENT_ISOLANT[[#Headers],[REF]])))=0,"",INDIRECT(NOM_FR&amp;ADDRESS('PR-tampon'!$E129,COLUMN(REFERENCEMENT_ISOLANT[[#Headers],[REF]]))))))</f>
        <v/>
      </c>
      <c r="I166" s="73" t="str">
        <f ca="1">IF('PR-tampon'!$E129="","",IF('PR-tampon'!$E129=0,"",IF(INDIRECT(NOM_FR&amp;ADDRESS('PR-tampon'!$E129,COLUMN(REFERENCEMENT_ISOLANT[[#Headers],[AVIS LIMITE AU / VALIDITE]])))=0,"",INDIRECT(NOM_FR&amp;ADDRESS('PR-tampon'!$E129,COLUMN(REFERENCEMENT_ISOLANT[[#Headers],[AVIS LIMITE AU / VALIDITE]]))))))</f>
        <v/>
      </c>
      <c r="J166" s="3" t="str">
        <f ca="1">IF('PR-tampon'!$E129="","",IF('PR-tampon'!$E129=0,"",IF(INDIRECT(NOM_FR&amp;ADDRESS('PR-tampon'!$E129,COLUMN(REFERENCEMENT_ISOLANT[[#Headers],[TC/TNC
dans le domaine d''emploi visé]])))=0,"",INDIRECT(NOM_FR&amp;ADDRESS('PR-tampon'!$E129,COLUMN(REFERENCEMENT_ISOLANT[[#Headers],[TC/TNC
dans le domaine d''emploi visé]]))))))</f>
        <v/>
      </c>
      <c r="K166" s="102" t="str">
        <f ca="1">IF('PR-tampon'!$E129="","",IF('PR-tampon'!$E129=0,"",IF(INDIRECT(NOM_FR&amp;ADDRESS('PR-tampon'!$E129,COLUMN(REFERENCEMENT_ISOLANT[[#Headers],[SYNTHESE DES APPLICATIONS VISEES]])))=0,"",INDIRECT(NOM_FR&amp;ADDRESS('PR-tampon'!$E129,COLUMN(REFERENCEMENT_ISOLANT[[#Headers],[SYNTHESE DES APPLICATIONS VISEES]]))))))</f>
        <v/>
      </c>
      <c r="L166" s="75" t="str">
        <f ca="1">IF('PR-tampon'!$E129="","",IF('PR-tampon'!$E129=0,"",IF(INDIRECT(NOM_FR&amp;ADDRESS('PR-tampon'!$E129,COLUMN(REFERENCEMENT_ISOLANT[[#Headers],[CONCATENATION DES OBSERVATIONS]])))=0,"",INDIRECT(NOM_FR&amp;ADDRESS('PR-tampon'!$E129,COLUMN(REFERENCEMENT_ISOLANT[[#Headers],[CONCATENATION DES OBSERVATIONS]]))))))</f>
        <v/>
      </c>
      <c r="M166" s="3" t="str">
        <f ca="1">IF('PR-tampon'!$E129="","",IF('PR-tampon'!$E129=0,"",IF(INDIRECT(NOM_FR&amp;ADDRESS('PR-tampon'!$E129,COLUMN(REFERENCEMENT_ISOLANT[[#Headers],[Hygrométrie des locaux]])))=0,"",INDIRECT(NOM_FR&amp;ADDRESS('PR-tampon'!$E129,COLUMN(REFERENCEMENT_ISOLANT[[#Headers],[Hygrométrie des locaux]]))))))</f>
        <v/>
      </c>
      <c r="N166" s="3" t="str">
        <f ca="1">IF('PR-tampon'!$E129="","",IF('PR-tampon'!$E129=0,"",IF(INDIRECT(NOM_FR&amp;ADDRESS('PR-tampon'!$E129,COLUMN(REFERENCEMENT_ISOLANT[[#Headers],[classement locaux au sens 20.1 P3]])))=0,"",INDIRECT(NOM_FR&amp;ADDRESS('PR-tampon'!$E129,COLUMN(REFERENCEMENT_ISOLANT[[#Headers],[classement locaux au sens 20.1 P3]]))))))</f>
        <v/>
      </c>
      <c r="O166" s="3" t="str">
        <f ca="1">IF('PR-tampon'!$E129="","",IF('PR-tampon'!$E129=0,"",IF(INDIRECT(NOM_FR&amp;ADDRESS('PR-tampon'!$E129,COLUMN(REFERENCEMENT_ISOLANT[[#Headers],[Climat max]])))=0,"",INDIRECT(NOM_FR&amp;ADDRESS('PR-tampon'!$E129,COLUMN(REFERENCEMENT_ISOLANT[[#Headers],[Climat max]]))))))</f>
        <v/>
      </c>
      <c r="P166" s="3" t="str">
        <f ca="1">IF('PR-tampon'!$E129="","",IF('PR-tampon'!$E129=0,"",IF(INDIRECT(NOM_FR&amp;ADDRESS('PR-tampon'!$E129,COLUMN(REFERENCEMENT_ISOLANT[[#Headers],[Locaux climatisés ou raffraichis]])))=0,"",INDIRECT(NOM_FR&amp;ADDRESS('PR-tampon'!$E129,COLUMN(REFERENCEMENT_ISOLANT[[#Headers],[Locaux climatisés ou raffraichis]]))))))</f>
        <v/>
      </c>
    </row>
    <row r="167" spans="1:16" ht="130.15" customHeight="1" x14ac:dyDescent="0.25">
      <c r="A167" s="3" t="e">
        <v>#VALUE!</v>
      </c>
      <c r="B167" s="79" t="str">
        <f ca="1">IF('PR-tampon'!$E130="","",IF('PR-tampon'!$E130=0,"",IF(INDIRECT(NOM_FR&amp;ADDRESS('PR-tampon'!$E130,COLUMN(REFERENCEMENT_ISOLANT[[#Headers],[DATE REFERENCEMENT]])))=0,"",INDIRECT(NOM_FR&amp;ADDRESS('PR-tampon'!$E130,COLUMN(REFERENCEMENT_ISOLANT[[#Headers],[DATE REFERENCEMENT]]))))))</f>
        <v/>
      </c>
      <c r="C167" s="79" t="str">
        <f ca="1">IF('PR-tampon'!$E130="","",IF('PR-tampon'!$E130=0,"",IF(INDIRECT(NOM_FR&amp;ADDRESS('PR-tampon'!$E130,COLUMN(REFERENCEMENT_ISOLANT[[#Headers],[TYPE DE PROCEDE]])))=0,"",INDIRECT(NOM_FR&amp;ADDRESS('PR-tampon'!$E130,COLUMN(REFERENCEMENT_ISOLANT[[#Headers],[TYPE DE PROCEDE]]))))))</f>
        <v/>
      </c>
      <c r="D167" s="79" t="str">
        <f ca="1">IF('PR-tampon'!$E130="","",IF('PR-tampon'!$E130=0,"",IF(INDIRECT(NOM_FR&amp;ADDRESS('PR-tampon'!$E130,COLUMN(REFERENCEMENT_ISOLANT[[#Headers],[MATIERE]])))=0,"",INDIRECT(NOM_FR&amp;ADDRESS('PR-tampon'!$E130,COLUMN(REFERENCEMENT_ISOLANT[[#Headers],[MATIERE]]))))))</f>
        <v/>
      </c>
      <c r="E167" s="3" t="str">
        <f ca="1">IF('PR-tampon'!$E130="","",IF('PR-tampon'!$E130=0,"",IF(INDIRECT(NOM_FR&amp;ADDRESS('PR-tampon'!$E130,COLUMN(REFERENCEMENT_ISOLANT[[#Headers],[NOM COMMERCIAL DU PROCEDE]])))=0,"",INDIRECT(NOM_FR&amp;ADDRESS('PR-tampon'!$E130,COLUMN(REFERENCEMENT_ISOLANT[[#Headers],[NOM COMMERCIAL DU PROCEDE]]))))))</f>
        <v/>
      </c>
      <c r="F167" s="3" t="str">
        <f ca="1">IF('PR-tampon'!$E130="","",IF('PR-tampon'!$E130=0,"",IF(INDIRECT(NOM_FR&amp;ADDRESS('PR-tampon'!$E130,COLUMN(REFERENCEMENT_ISOLANT[[#Headers],[FABRICANT / TITULAIRE / DISTRIBUTEUR]])))=0,"",INDIRECT(NOM_FR&amp;ADDRESS('PR-tampon'!$E130,COLUMN(REFERENCEMENT_ISOLANT[[#Headers],[FABRICANT / TITULAIRE / DISTRIBUTEUR]]))))))</f>
        <v/>
      </c>
      <c r="G167" s="3" t="str">
        <f ca="1">IF('PR-tampon'!$E130="","",IF('PR-tampon'!$E130=0,"",IF(INDIRECT(NOM_FR&amp;ADDRESS('PR-tampon'!$E130,COLUMN(REFERENCEMENT_ISOLANT[[#Headers],[TYPE DE DOCUMENT DE REFERENCE]])))=0,"",INDIRECT(NOM_FR&amp;ADDRESS('PR-tampon'!$E130,COLUMN(REFERENCEMENT_ISOLANT[[#Headers],[TYPE DE DOCUMENT DE REFERENCE]]))))))</f>
        <v/>
      </c>
      <c r="H167" s="3" t="str">
        <f ca="1">IF('PR-tampon'!$E130="","",IF('PR-tampon'!$E130=0,"",IF(INDIRECT(NOM_FR&amp;ADDRESS('PR-tampon'!$E130,COLUMN(REFERENCEMENT_ISOLANT[[#Headers],[REF]])))=0,"",INDIRECT(NOM_FR&amp;ADDRESS('PR-tampon'!$E130,COLUMN(REFERENCEMENT_ISOLANT[[#Headers],[REF]]))))))</f>
        <v/>
      </c>
      <c r="I167" s="73" t="str">
        <f ca="1">IF('PR-tampon'!$E130="","",IF('PR-tampon'!$E130=0,"",IF(INDIRECT(NOM_FR&amp;ADDRESS('PR-tampon'!$E130,COLUMN(REFERENCEMENT_ISOLANT[[#Headers],[AVIS LIMITE AU / VALIDITE]])))=0,"",INDIRECT(NOM_FR&amp;ADDRESS('PR-tampon'!$E130,COLUMN(REFERENCEMENT_ISOLANT[[#Headers],[AVIS LIMITE AU / VALIDITE]]))))))</f>
        <v/>
      </c>
      <c r="J167" s="3" t="str">
        <f ca="1">IF('PR-tampon'!$E130="","",IF('PR-tampon'!$E130=0,"",IF(INDIRECT(NOM_FR&amp;ADDRESS('PR-tampon'!$E130,COLUMN(REFERENCEMENT_ISOLANT[[#Headers],[TC/TNC
dans le domaine d''emploi visé]])))=0,"",INDIRECT(NOM_FR&amp;ADDRESS('PR-tampon'!$E130,COLUMN(REFERENCEMENT_ISOLANT[[#Headers],[TC/TNC
dans le domaine d''emploi visé]]))))))</f>
        <v/>
      </c>
      <c r="K167" s="102" t="str">
        <f ca="1">IF('PR-tampon'!$E130="","",IF('PR-tampon'!$E130=0,"",IF(INDIRECT(NOM_FR&amp;ADDRESS('PR-tampon'!$E130,COLUMN(REFERENCEMENT_ISOLANT[[#Headers],[SYNTHESE DES APPLICATIONS VISEES]])))=0,"",INDIRECT(NOM_FR&amp;ADDRESS('PR-tampon'!$E130,COLUMN(REFERENCEMENT_ISOLANT[[#Headers],[SYNTHESE DES APPLICATIONS VISEES]]))))))</f>
        <v/>
      </c>
      <c r="L167" s="75" t="str">
        <f ca="1">IF('PR-tampon'!$E130="","",IF('PR-tampon'!$E130=0,"",IF(INDIRECT(NOM_FR&amp;ADDRESS('PR-tampon'!$E130,COLUMN(REFERENCEMENT_ISOLANT[[#Headers],[CONCATENATION DES OBSERVATIONS]])))=0,"",INDIRECT(NOM_FR&amp;ADDRESS('PR-tampon'!$E130,COLUMN(REFERENCEMENT_ISOLANT[[#Headers],[CONCATENATION DES OBSERVATIONS]]))))))</f>
        <v/>
      </c>
      <c r="M167" s="3" t="str">
        <f ca="1">IF('PR-tampon'!$E130="","",IF('PR-tampon'!$E130=0,"",IF(INDIRECT(NOM_FR&amp;ADDRESS('PR-tampon'!$E130,COLUMN(REFERENCEMENT_ISOLANT[[#Headers],[Hygrométrie des locaux]])))=0,"",INDIRECT(NOM_FR&amp;ADDRESS('PR-tampon'!$E130,COLUMN(REFERENCEMENT_ISOLANT[[#Headers],[Hygrométrie des locaux]]))))))</f>
        <v/>
      </c>
      <c r="N167" s="3" t="str">
        <f ca="1">IF('PR-tampon'!$E130="","",IF('PR-tampon'!$E130=0,"",IF(INDIRECT(NOM_FR&amp;ADDRESS('PR-tampon'!$E130,COLUMN(REFERENCEMENT_ISOLANT[[#Headers],[classement locaux au sens 20.1 P3]])))=0,"",INDIRECT(NOM_FR&amp;ADDRESS('PR-tampon'!$E130,COLUMN(REFERENCEMENT_ISOLANT[[#Headers],[classement locaux au sens 20.1 P3]]))))))</f>
        <v/>
      </c>
      <c r="O167" s="3" t="str">
        <f ca="1">IF('PR-tampon'!$E130="","",IF('PR-tampon'!$E130=0,"",IF(INDIRECT(NOM_FR&amp;ADDRESS('PR-tampon'!$E130,COLUMN(REFERENCEMENT_ISOLANT[[#Headers],[Climat max]])))=0,"",INDIRECT(NOM_FR&amp;ADDRESS('PR-tampon'!$E130,COLUMN(REFERENCEMENT_ISOLANT[[#Headers],[Climat max]]))))))</f>
        <v/>
      </c>
      <c r="P167" s="3" t="str">
        <f ca="1">IF('PR-tampon'!$E130="","",IF('PR-tampon'!$E130=0,"",IF(INDIRECT(NOM_FR&amp;ADDRESS('PR-tampon'!$E130,COLUMN(REFERENCEMENT_ISOLANT[[#Headers],[Locaux climatisés ou raffraichis]])))=0,"",INDIRECT(NOM_FR&amp;ADDRESS('PR-tampon'!$E130,COLUMN(REFERENCEMENT_ISOLANT[[#Headers],[Locaux climatisés ou raffraichis]]))))))</f>
        <v/>
      </c>
    </row>
    <row r="168" spans="1:16" ht="130.15" customHeight="1" x14ac:dyDescent="0.25">
      <c r="A168" s="3" t="e">
        <v>#VALUE!</v>
      </c>
      <c r="B168" s="79" t="str">
        <f ca="1">IF('PR-tampon'!$E131="","",IF('PR-tampon'!$E131=0,"",IF(INDIRECT(NOM_FR&amp;ADDRESS('PR-tampon'!$E131,COLUMN(REFERENCEMENT_ISOLANT[[#Headers],[DATE REFERENCEMENT]])))=0,"",INDIRECT(NOM_FR&amp;ADDRESS('PR-tampon'!$E131,COLUMN(REFERENCEMENT_ISOLANT[[#Headers],[DATE REFERENCEMENT]]))))))</f>
        <v/>
      </c>
      <c r="C168" s="79" t="str">
        <f ca="1">IF('PR-tampon'!$E131="","",IF('PR-tampon'!$E131=0,"",IF(INDIRECT(NOM_FR&amp;ADDRESS('PR-tampon'!$E131,COLUMN(REFERENCEMENT_ISOLANT[[#Headers],[TYPE DE PROCEDE]])))=0,"",INDIRECT(NOM_FR&amp;ADDRESS('PR-tampon'!$E131,COLUMN(REFERENCEMENT_ISOLANT[[#Headers],[TYPE DE PROCEDE]]))))))</f>
        <v/>
      </c>
      <c r="D168" s="79" t="str">
        <f ca="1">IF('PR-tampon'!$E131="","",IF('PR-tampon'!$E131=0,"",IF(INDIRECT(NOM_FR&amp;ADDRESS('PR-tampon'!$E131,COLUMN(REFERENCEMENT_ISOLANT[[#Headers],[MATIERE]])))=0,"",INDIRECT(NOM_FR&amp;ADDRESS('PR-tampon'!$E131,COLUMN(REFERENCEMENT_ISOLANT[[#Headers],[MATIERE]]))))))</f>
        <v/>
      </c>
      <c r="E168" s="3" t="str">
        <f ca="1">IF('PR-tampon'!$E131="","",IF('PR-tampon'!$E131=0,"",IF(INDIRECT(NOM_FR&amp;ADDRESS('PR-tampon'!$E131,COLUMN(REFERENCEMENT_ISOLANT[[#Headers],[NOM COMMERCIAL DU PROCEDE]])))=0,"",INDIRECT(NOM_FR&amp;ADDRESS('PR-tampon'!$E131,COLUMN(REFERENCEMENT_ISOLANT[[#Headers],[NOM COMMERCIAL DU PROCEDE]]))))))</f>
        <v/>
      </c>
      <c r="F168" s="3" t="str">
        <f ca="1">IF('PR-tampon'!$E131="","",IF('PR-tampon'!$E131=0,"",IF(INDIRECT(NOM_FR&amp;ADDRESS('PR-tampon'!$E131,COLUMN(REFERENCEMENT_ISOLANT[[#Headers],[FABRICANT / TITULAIRE / DISTRIBUTEUR]])))=0,"",INDIRECT(NOM_FR&amp;ADDRESS('PR-tampon'!$E131,COLUMN(REFERENCEMENT_ISOLANT[[#Headers],[FABRICANT / TITULAIRE / DISTRIBUTEUR]]))))))</f>
        <v/>
      </c>
      <c r="G168" s="3" t="str">
        <f ca="1">IF('PR-tampon'!$E131="","",IF('PR-tampon'!$E131=0,"",IF(INDIRECT(NOM_FR&amp;ADDRESS('PR-tampon'!$E131,COLUMN(REFERENCEMENT_ISOLANT[[#Headers],[TYPE DE DOCUMENT DE REFERENCE]])))=0,"",INDIRECT(NOM_FR&amp;ADDRESS('PR-tampon'!$E131,COLUMN(REFERENCEMENT_ISOLANT[[#Headers],[TYPE DE DOCUMENT DE REFERENCE]]))))))</f>
        <v/>
      </c>
      <c r="H168" s="3" t="str">
        <f ca="1">IF('PR-tampon'!$E131="","",IF('PR-tampon'!$E131=0,"",IF(INDIRECT(NOM_FR&amp;ADDRESS('PR-tampon'!$E131,COLUMN(REFERENCEMENT_ISOLANT[[#Headers],[REF]])))=0,"",INDIRECT(NOM_FR&amp;ADDRESS('PR-tampon'!$E131,COLUMN(REFERENCEMENT_ISOLANT[[#Headers],[REF]]))))))</f>
        <v/>
      </c>
      <c r="I168" s="73" t="str">
        <f ca="1">IF('PR-tampon'!$E131="","",IF('PR-tampon'!$E131=0,"",IF(INDIRECT(NOM_FR&amp;ADDRESS('PR-tampon'!$E131,COLUMN(REFERENCEMENT_ISOLANT[[#Headers],[AVIS LIMITE AU / VALIDITE]])))=0,"",INDIRECT(NOM_FR&amp;ADDRESS('PR-tampon'!$E131,COLUMN(REFERENCEMENT_ISOLANT[[#Headers],[AVIS LIMITE AU / VALIDITE]]))))))</f>
        <v/>
      </c>
      <c r="J168" s="3" t="str">
        <f ca="1">IF('PR-tampon'!$E131="","",IF('PR-tampon'!$E131=0,"",IF(INDIRECT(NOM_FR&amp;ADDRESS('PR-tampon'!$E131,COLUMN(REFERENCEMENT_ISOLANT[[#Headers],[TC/TNC
dans le domaine d''emploi visé]])))=0,"",INDIRECT(NOM_FR&amp;ADDRESS('PR-tampon'!$E131,COLUMN(REFERENCEMENT_ISOLANT[[#Headers],[TC/TNC
dans le domaine d''emploi visé]]))))))</f>
        <v/>
      </c>
      <c r="K168" s="102" t="str">
        <f ca="1">IF('PR-tampon'!$E131="","",IF('PR-tampon'!$E131=0,"",IF(INDIRECT(NOM_FR&amp;ADDRESS('PR-tampon'!$E131,COLUMN(REFERENCEMENT_ISOLANT[[#Headers],[SYNTHESE DES APPLICATIONS VISEES]])))=0,"",INDIRECT(NOM_FR&amp;ADDRESS('PR-tampon'!$E131,COLUMN(REFERENCEMENT_ISOLANT[[#Headers],[SYNTHESE DES APPLICATIONS VISEES]]))))))</f>
        <v/>
      </c>
      <c r="L168" s="75" t="str">
        <f ca="1">IF('PR-tampon'!$E131="","",IF('PR-tampon'!$E131=0,"",IF(INDIRECT(NOM_FR&amp;ADDRESS('PR-tampon'!$E131,COLUMN(REFERENCEMENT_ISOLANT[[#Headers],[CONCATENATION DES OBSERVATIONS]])))=0,"",INDIRECT(NOM_FR&amp;ADDRESS('PR-tampon'!$E131,COLUMN(REFERENCEMENT_ISOLANT[[#Headers],[CONCATENATION DES OBSERVATIONS]]))))))</f>
        <v/>
      </c>
      <c r="M168" s="3" t="str">
        <f ca="1">IF('PR-tampon'!$E131="","",IF('PR-tampon'!$E131=0,"",IF(INDIRECT(NOM_FR&amp;ADDRESS('PR-tampon'!$E131,COLUMN(REFERENCEMENT_ISOLANT[[#Headers],[Hygrométrie des locaux]])))=0,"",INDIRECT(NOM_FR&amp;ADDRESS('PR-tampon'!$E131,COLUMN(REFERENCEMENT_ISOLANT[[#Headers],[Hygrométrie des locaux]]))))))</f>
        <v/>
      </c>
      <c r="N168" s="3" t="str">
        <f ca="1">IF('PR-tampon'!$E131="","",IF('PR-tampon'!$E131=0,"",IF(INDIRECT(NOM_FR&amp;ADDRESS('PR-tampon'!$E131,COLUMN(REFERENCEMENT_ISOLANT[[#Headers],[classement locaux au sens 20.1 P3]])))=0,"",INDIRECT(NOM_FR&amp;ADDRESS('PR-tampon'!$E131,COLUMN(REFERENCEMENT_ISOLANT[[#Headers],[classement locaux au sens 20.1 P3]]))))))</f>
        <v/>
      </c>
      <c r="O168" s="3" t="str">
        <f ca="1">IF('PR-tampon'!$E131="","",IF('PR-tampon'!$E131=0,"",IF(INDIRECT(NOM_FR&amp;ADDRESS('PR-tampon'!$E131,COLUMN(REFERENCEMENT_ISOLANT[[#Headers],[Climat max]])))=0,"",INDIRECT(NOM_FR&amp;ADDRESS('PR-tampon'!$E131,COLUMN(REFERENCEMENT_ISOLANT[[#Headers],[Climat max]]))))))</f>
        <v/>
      </c>
      <c r="P168" s="3" t="str">
        <f ca="1">IF('PR-tampon'!$E131="","",IF('PR-tampon'!$E131=0,"",IF(INDIRECT(NOM_FR&amp;ADDRESS('PR-tampon'!$E131,COLUMN(REFERENCEMENT_ISOLANT[[#Headers],[Locaux climatisés ou raffraichis]])))=0,"",INDIRECT(NOM_FR&amp;ADDRESS('PR-tampon'!$E131,COLUMN(REFERENCEMENT_ISOLANT[[#Headers],[Locaux climatisés ou raffraichis]]))))))</f>
        <v/>
      </c>
    </row>
    <row r="169" spans="1:16" ht="130.15" customHeight="1" x14ac:dyDescent="0.25">
      <c r="A169" s="3" t="e">
        <v>#VALUE!</v>
      </c>
      <c r="B169" s="79" t="str">
        <f ca="1">IF('PR-tampon'!$E132="","",IF('PR-tampon'!$E132=0,"",IF(INDIRECT(NOM_FR&amp;ADDRESS('PR-tampon'!$E132,COLUMN(REFERENCEMENT_ISOLANT[[#Headers],[DATE REFERENCEMENT]])))=0,"",INDIRECT(NOM_FR&amp;ADDRESS('PR-tampon'!$E132,COLUMN(REFERENCEMENT_ISOLANT[[#Headers],[DATE REFERENCEMENT]]))))))</f>
        <v/>
      </c>
      <c r="C169" s="79" t="str">
        <f ca="1">IF('PR-tampon'!$E132="","",IF('PR-tampon'!$E132=0,"",IF(INDIRECT(NOM_FR&amp;ADDRESS('PR-tampon'!$E132,COLUMN(REFERENCEMENT_ISOLANT[[#Headers],[TYPE DE PROCEDE]])))=0,"",INDIRECT(NOM_FR&amp;ADDRESS('PR-tampon'!$E132,COLUMN(REFERENCEMENT_ISOLANT[[#Headers],[TYPE DE PROCEDE]]))))))</f>
        <v/>
      </c>
      <c r="D169" s="79" t="str">
        <f ca="1">IF('PR-tampon'!$E132="","",IF('PR-tampon'!$E132=0,"",IF(INDIRECT(NOM_FR&amp;ADDRESS('PR-tampon'!$E132,COLUMN(REFERENCEMENT_ISOLANT[[#Headers],[MATIERE]])))=0,"",INDIRECT(NOM_FR&amp;ADDRESS('PR-tampon'!$E132,COLUMN(REFERENCEMENT_ISOLANT[[#Headers],[MATIERE]]))))))</f>
        <v/>
      </c>
      <c r="E169" s="3" t="str">
        <f ca="1">IF('PR-tampon'!$E132="","",IF('PR-tampon'!$E132=0,"",IF(INDIRECT(NOM_FR&amp;ADDRESS('PR-tampon'!$E132,COLUMN(REFERENCEMENT_ISOLANT[[#Headers],[NOM COMMERCIAL DU PROCEDE]])))=0,"",INDIRECT(NOM_FR&amp;ADDRESS('PR-tampon'!$E132,COLUMN(REFERENCEMENT_ISOLANT[[#Headers],[NOM COMMERCIAL DU PROCEDE]]))))))</f>
        <v/>
      </c>
      <c r="F169" s="3" t="str">
        <f ca="1">IF('PR-tampon'!$E132="","",IF('PR-tampon'!$E132=0,"",IF(INDIRECT(NOM_FR&amp;ADDRESS('PR-tampon'!$E132,COLUMN(REFERENCEMENT_ISOLANT[[#Headers],[FABRICANT / TITULAIRE / DISTRIBUTEUR]])))=0,"",INDIRECT(NOM_FR&amp;ADDRESS('PR-tampon'!$E132,COLUMN(REFERENCEMENT_ISOLANT[[#Headers],[FABRICANT / TITULAIRE / DISTRIBUTEUR]]))))))</f>
        <v/>
      </c>
      <c r="G169" s="3" t="str">
        <f ca="1">IF('PR-tampon'!$E132="","",IF('PR-tampon'!$E132=0,"",IF(INDIRECT(NOM_FR&amp;ADDRESS('PR-tampon'!$E132,COLUMN(REFERENCEMENT_ISOLANT[[#Headers],[TYPE DE DOCUMENT DE REFERENCE]])))=0,"",INDIRECT(NOM_FR&amp;ADDRESS('PR-tampon'!$E132,COLUMN(REFERENCEMENT_ISOLANT[[#Headers],[TYPE DE DOCUMENT DE REFERENCE]]))))))</f>
        <v/>
      </c>
      <c r="H169" s="3" t="str">
        <f ca="1">IF('PR-tampon'!$E132="","",IF('PR-tampon'!$E132=0,"",IF(INDIRECT(NOM_FR&amp;ADDRESS('PR-tampon'!$E132,COLUMN(REFERENCEMENT_ISOLANT[[#Headers],[REF]])))=0,"",INDIRECT(NOM_FR&amp;ADDRESS('PR-tampon'!$E132,COLUMN(REFERENCEMENT_ISOLANT[[#Headers],[REF]]))))))</f>
        <v/>
      </c>
      <c r="I169" s="73" t="str">
        <f ca="1">IF('PR-tampon'!$E132="","",IF('PR-tampon'!$E132=0,"",IF(INDIRECT(NOM_FR&amp;ADDRESS('PR-tampon'!$E132,COLUMN(REFERENCEMENT_ISOLANT[[#Headers],[AVIS LIMITE AU / VALIDITE]])))=0,"",INDIRECT(NOM_FR&amp;ADDRESS('PR-tampon'!$E132,COLUMN(REFERENCEMENT_ISOLANT[[#Headers],[AVIS LIMITE AU / VALIDITE]]))))))</f>
        <v/>
      </c>
      <c r="J169" s="3" t="str">
        <f ca="1">IF('PR-tampon'!$E132="","",IF('PR-tampon'!$E132=0,"",IF(INDIRECT(NOM_FR&amp;ADDRESS('PR-tampon'!$E132,COLUMN(REFERENCEMENT_ISOLANT[[#Headers],[TC/TNC
dans le domaine d''emploi visé]])))=0,"",INDIRECT(NOM_FR&amp;ADDRESS('PR-tampon'!$E132,COLUMN(REFERENCEMENT_ISOLANT[[#Headers],[TC/TNC
dans le domaine d''emploi visé]]))))))</f>
        <v/>
      </c>
      <c r="K169" s="102" t="str">
        <f ca="1">IF('PR-tampon'!$E132="","",IF('PR-tampon'!$E132=0,"",IF(INDIRECT(NOM_FR&amp;ADDRESS('PR-tampon'!$E132,COLUMN(REFERENCEMENT_ISOLANT[[#Headers],[SYNTHESE DES APPLICATIONS VISEES]])))=0,"",INDIRECT(NOM_FR&amp;ADDRESS('PR-tampon'!$E132,COLUMN(REFERENCEMENT_ISOLANT[[#Headers],[SYNTHESE DES APPLICATIONS VISEES]]))))))</f>
        <v/>
      </c>
      <c r="L169" s="75" t="str">
        <f ca="1">IF('PR-tampon'!$E132="","",IF('PR-tampon'!$E132=0,"",IF(INDIRECT(NOM_FR&amp;ADDRESS('PR-tampon'!$E132,COLUMN(REFERENCEMENT_ISOLANT[[#Headers],[CONCATENATION DES OBSERVATIONS]])))=0,"",INDIRECT(NOM_FR&amp;ADDRESS('PR-tampon'!$E132,COLUMN(REFERENCEMENT_ISOLANT[[#Headers],[CONCATENATION DES OBSERVATIONS]]))))))</f>
        <v/>
      </c>
      <c r="M169" s="3" t="str">
        <f ca="1">IF('PR-tampon'!$E132="","",IF('PR-tampon'!$E132=0,"",IF(INDIRECT(NOM_FR&amp;ADDRESS('PR-tampon'!$E132,COLUMN(REFERENCEMENT_ISOLANT[[#Headers],[Hygrométrie des locaux]])))=0,"",INDIRECT(NOM_FR&amp;ADDRESS('PR-tampon'!$E132,COLUMN(REFERENCEMENT_ISOLANT[[#Headers],[Hygrométrie des locaux]]))))))</f>
        <v/>
      </c>
      <c r="N169" s="3" t="str">
        <f ca="1">IF('PR-tampon'!$E132="","",IF('PR-tampon'!$E132=0,"",IF(INDIRECT(NOM_FR&amp;ADDRESS('PR-tampon'!$E132,COLUMN(REFERENCEMENT_ISOLANT[[#Headers],[classement locaux au sens 20.1 P3]])))=0,"",INDIRECT(NOM_FR&amp;ADDRESS('PR-tampon'!$E132,COLUMN(REFERENCEMENT_ISOLANT[[#Headers],[classement locaux au sens 20.1 P3]]))))))</f>
        <v/>
      </c>
      <c r="O169" s="3" t="str">
        <f ca="1">IF('PR-tampon'!$E132="","",IF('PR-tampon'!$E132=0,"",IF(INDIRECT(NOM_FR&amp;ADDRESS('PR-tampon'!$E132,COLUMN(REFERENCEMENT_ISOLANT[[#Headers],[Climat max]])))=0,"",INDIRECT(NOM_FR&amp;ADDRESS('PR-tampon'!$E132,COLUMN(REFERENCEMENT_ISOLANT[[#Headers],[Climat max]]))))))</f>
        <v/>
      </c>
      <c r="P169" s="3" t="str">
        <f ca="1">IF('PR-tampon'!$E132="","",IF('PR-tampon'!$E132=0,"",IF(INDIRECT(NOM_FR&amp;ADDRESS('PR-tampon'!$E132,COLUMN(REFERENCEMENT_ISOLANT[[#Headers],[Locaux climatisés ou raffraichis]])))=0,"",INDIRECT(NOM_FR&amp;ADDRESS('PR-tampon'!$E132,COLUMN(REFERENCEMENT_ISOLANT[[#Headers],[Locaux climatisés ou raffraichis]]))))))</f>
        <v/>
      </c>
    </row>
    <row r="170" spans="1:16" ht="130.15" customHeight="1" x14ac:dyDescent="0.25">
      <c r="A170" s="3" t="e">
        <v>#VALUE!</v>
      </c>
      <c r="B170" s="79" t="str">
        <f ca="1">IF('PR-tampon'!$E133="","",IF('PR-tampon'!$E133=0,"",IF(INDIRECT(NOM_FR&amp;ADDRESS('PR-tampon'!$E133,COLUMN(REFERENCEMENT_ISOLANT[[#Headers],[DATE REFERENCEMENT]])))=0,"",INDIRECT(NOM_FR&amp;ADDRESS('PR-tampon'!$E133,COLUMN(REFERENCEMENT_ISOLANT[[#Headers],[DATE REFERENCEMENT]]))))))</f>
        <v/>
      </c>
      <c r="C170" s="79" t="str">
        <f ca="1">IF('PR-tampon'!$E133="","",IF('PR-tampon'!$E133=0,"",IF(INDIRECT(NOM_FR&amp;ADDRESS('PR-tampon'!$E133,COLUMN(REFERENCEMENT_ISOLANT[[#Headers],[TYPE DE PROCEDE]])))=0,"",INDIRECT(NOM_FR&amp;ADDRESS('PR-tampon'!$E133,COLUMN(REFERENCEMENT_ISOLANT[[#Headers],[TYPE DE PROCEDE]]))))))</f>
        <v/>
      </c>
      <c r="D170" s="79" t="str">
        <f ca="1">IF('PR-tampon'!$E133="","",IF('PR-tampon'!$E133=0,"",IF(INDIRECT(NOM_FR&amp;ADDRESS('PR-tampon'!$E133,COLUMN(REFERENCEMENT_ISOLANT[[#Headers],[MATIERE]])))=0,"",INDIRECT(NOM_FR&amp;ADDRESS('PR-tampon'!$E133,COLUMN(REFERENCEMENT_ISOLANT[[#Headers],[MATIERE]]))))))</f>
        <v/>
      </c>
      <c r="E170" s="3" t="str">
        <f ca="1">IF('PR-tampon'!$E133="","",IF('PR-tampon'!$E133=0,"",IF(INDIRECT(NOM_FR&amp;ADDRESS('PR-tampon'!$E133,COLUMN(REFERENCEMENT_ISOLANT[[#Headers],[NOM COMMERCIAL DU PROCEDE]])))=0,"",INDIRECT(NOM_FR&amp;ADDRESS('PR-tampon'!$E133,COLUMN(REFERENCEMENT_ISOLANT[[#Headers],[NOM COMMERCIAL DU PROCEDE]]))))))</f>
        <v/>
      </c>
      <c r="F170" s="3" t="str">
        <f ca="1">IF('PR-tampon'!$E133="","",IF('PR-tampon'!$E133=0,"",IF(INDIRECT(NOM_FR&amp;ADDRESS('PR-tampon'!$E133,COLUMN(REFERENCEMENT_ISOLANT[[#Headers],[FABRICANT / TITULAIRE / DISTRIBUTEUR]])))=0,"",INDIRECT(NOM_FR&amp;ADDRESS('PR-tampon'!$E133,COLUMN(REFERENCEMENT_ISOLANT[[#Headers],[FABRICANT / TITULAIRE / DISTRIBUTEUR]]))))))</f>
        <v/>
      </c>
      <c r="G170" s="3" t="str">
        <f ca="1">IF('PR-tampon'!$E133="","",IF('PR-tampon'!$E133=0,"",IF(INDIRECT(NOM_FR&amp;ADDRESS('PR-tampon'!$E133,COLUMN(REFERENCEMENT_ISOLANT[[#Headers],[TYPE DE DOCUMENT DE REFERENCE]])))=0,"",INDIRECT(NOM_FR&amp;ADDRESS('PR-tampon'!$E133,COLUMN(REFERENCEMENT_ISOLANT[[#Headers],[TYPE DE DOCUMENT DE REFERENCE]]))))))</f>
        <v/>
      </c>
      <c r="H170" s="3" t="str">
        <f ca="1">IF('PR-tampon'!$E133="","",IF('PR-tampon'!$E133=0,"",IF(INDIRECT(NOM_FR&amp;ADDRESS('PR-tampon'!$E133,COLUMN(REFERENCEMENT_ISOLANT[[#Headers],[REF]])))=0,"",INDIRECT(NOM_FR&amp;ADDRESS('PR-tampon'!$E133,COLUMN(REFERENCEMENT_ISOLANT[[#Headers],[REF]]))))))</f>
        <v/>
      </c>
      <c r="I170" s="73" t="str">
        <f ca="1">IF('PR-tampon'!$E133="","",IF('PR-tampon'!$E133=0,"",IF(INDIRECT(NOM_FR&amp;ADDRESS('PR-tampon'!$E133,COLUMN(REFERENCEMENT_ISOLANT[[#Headers],[AVIS LIMITE AU / VALIDITE]])))=0,"",INDIRECT(NOM_FR&amp;ADDRESS('PR-tampon'!$E133,COLUMN(REFERENCEMENT_ISOLANT[[#Headers],[AVIS LIMITE AU / VALIDITE]]))))))</f>
        <v/>
      </c>
      <c r="J170" s="3" t="str">
        <f ca="1">IF('PR-tampon'!$E133="","",IF('PR-tampon'!$E133=0,"",IF(INDIRECT(NOM_FR&amp;ADDRESS('PR-tampon'!$E133,COLUMN(REFERENCEMENT_ISOLANT[[#Headers],[TC/TNC
dans le domaine d''emploi visé]])))=0,"",INDIRECT(NOM_FR&amp;ADDRESS('PR-tampon'!$E133,COLUMN(REFERENCEMENT_ISOLANT[[#Headers],[TC/TNC
dans le domaine d''emploi visé]]))))))</f>
        <v/>
      </c>
      <c r="K170" s="102" t="str">
        <f ca="1">IF('PR-tampon'!$E133="","",IF('PR-tampon'!$E133=0,"",IF(INDIRECT(NOM_FR&amp;ADDRESS('PR-tampon'!$E133,COLUMN(REFERENCEMENT_ISOLANT[[#Headers],[SYNTHESE DES APPLICATIONS VISEES]])))=0,"",INDIRECT(NOM_FR&amp;ADDRESS('PR-tampon'!$E133,COLUMN(REFERENCEMENT_ISOLANT[[#Headers],[SYNTHESE DES APPLICATIONS VISEES]]))))))</f>
        <v/>
      </c>
      <c r="L170" s="75" t="str">
        <f ca="1">IF('PR-tampon'!$E133="","",IF('PR-tampon'!$E133=0,"",IF(INDIRECT(NOM_FR&amp;ADDRESS('PR-tampon'!$E133,COLUMN(REFERENCEMENT_ISOLANT[[#Headers],[CONCATENATION DES OBSERVATIONS]])))=0,"",INDIRECT(NOM_FR&amp;ADDRESS('PR-tampon'!$E133,COLUMN(REFERENCEMENT_ISOLANT[[#Headers],[CONCATENATION DES OBSERVATIONS]]))))))</f>
        <v/>
      </c>
      <c r="M170" s="3" t="str">
        <f ca="1">IF('PR-tampon'!$E133="","",IF('PR-tampon'!$E133=0,"",IF(INDIRECT(NOM_FR&amp;ADDRESS('PR-tampon'!$E133,COLUMN(REFERENCEMENT_ISOLANT[[#Headers],[Hygrométrie des locaux]])))=0,"",INDIRECT(NOM_FR&amp;ADDRESS('PR-tampon'!$E133,COLUMN(REFERENCEMENT_ISOLANT[[#Headers],[Hygrométrie des locaux]]))))))</f>
        <v/>
      </c>
      <c r="N170" s="3" t="str">
        <f ca="1">IF('PR-tampon'!$E133="","",IF('PR-tampon'!$E133=0,"",IF(INDIRECT(NOM_FR&amp;ADDRESS('PR-tampon'!$E133,COLUMN(REFERENCEMENT_ISOLANT[[#Headers],[classement locaux au sens 20.1 P3]])))=0,"",INDIRECT(NOM_FR&amp;ADDRESS('PR-tampon'!$E133,COLUMN(REFERENCEMENT_ISOLANT[[#Headers],[classement locaux au sens 20.1 P3]]))))))</f>
        <v/>
      </c>
      <c r="O170" s="3" t="str">
        <f ca="1">IF('PR-tampon'!$E133="","",IF('PR-tampon'!$E133=0,"",IF(INDIRECT(NOM_FR&amp;ADDRESS('PR-tampon'!$E133,COLUMN(REFERENCEMENT_ISOLANT[[#Headers],[Climat max]])))=0,"",INDIRECT(NOM_FR&amp;ADDRESS('PR-tampon'!$E133,COLUMN(REFERENCEMENT_ISOLANT[[#Headers],[Climat max]]))))))</f>
        <v/>
      </c>
      <c r="P170" s="3" t="str">
        <f ca="1">IF('PR-tampon'!$E133="","",IF('PR-tampon'!$E133=0,"",IF(INDIRECT(NOM_FR&amp;ADDRESS('PR-tampon'!$E133,COLUMN(REFERENCEMENT_ISOLANT[[#Headers],[Locaux climatisés ou raffraichis]])))=0,"",INDIRECT(NOM_FR&amp;ADDRESS('PR-tampon'!$E133,COLUMN(REFERENCEMENT_ISOLANT[[#Headers],[Locaux climatisés ou raffraichis]]))))))</f>
        <v/>
      </c>
    </row>
    <row r="171" spans="1:16" ht="130.15" customHeight="1" x14ac:dyDescent="0.25">
      <c r="A171" s="3" t="e">
        <v>#VALUE!</v>
      </c>
      <c r="B171" s="79" t="str">
        <f ca="1">IF('PR-tampon'!$E134="","",IF('PR-tampon'!$E134=0,"",IF(INDIRECT(NOM_FR&amp;ADDRESS('PR-tampon'!$E134,COLUMN(REFERENCEMENT_ISOLANT[[#Headers],[DATE REFERENCEMENT]])))=0,"",INDIRECT(NOM_FR&amp;ADDRESS('PR-tampon'!$E134,COLUMN(REFERENCEMENT_ISOLANT[[#Headers],[DATE REFERENCEMENT]]))))))</f>
        <v/>
      </c>
      <c r="C171" s="79" t="str">
        <f ca="1">IF('PR-tampon'!$E134="","",IF('PR-tampon'!$E134=0,"",IF(INDIRECT(NOM_FR&amp;ADDRESS('PR-tampon'!$E134,COLUMN(REFERENCEMENT_ISOLANT[[#Headers],[TYPE DE PROCEDE]])))=0,"",INDIRECT(NOM_FR&amp;ADDRESS('PR-tampon'!$E134,COLUMN(REFERENCEMENT_ISOLANT[[#Headers],[TYPE DE PROCEDE]]))))))</f>
        <v/>
      </c>
      <c r="D171" s="79" t="str">
        <f ca="1">IF('PR-tampon'!$E134="","",IF('PR-tampon'!$E134=0,"",IF(INDIRECT(NOM_FR&amp;ADDRESS('PR-tampon'!$E134,COLUMN(REFERENCEMENT_ISOLANT[[#Headers],[MATIERE]])))=0,"",INDIRECT(NOM_FR&amp;ADDRESS('PR-tampon'!$E134,COLUMN(REFERENCEMENT_ISOLANT[[#Headers],[MATIERE]]))))))</f>
        <v/>
      </c>
      <c r="E171" s="3" t="str">
        <f ca="1">IF('PR-tampon'!$E134="","",IF('PR-tampon'!$E134=0,"",IF(INDIRECT(NOM_FR&amp;ADDRESS('PR-tampon'!$E134,COLUMN(REFERENCEMENT_ISOLANT[[#Headers],[NOM COMMERCIAL DU PROCEDE]])))=0,"",INDIRECT(NOM_FR&amp;ADDRESS('PR-tampon'!$E134,COLUMN(REFERENCEMENT_ISOLANT[[#Headers],[NOM COMMERCIAL DU PROCEDE]]))))))</f>
        <v/>
      </c>
      <c r="F171" s="3" t="str">
        <f ca="1">IF('PR-tampon'!$E134="","",IF('PR-tampon'!$E134=0,"",IF(INDIRECT(NOM_FR&amp;ADDRESS('PR-tampon'!$E134,COLUMN(REFERENCEMENT_ISOLANT[[#Headers],[FABRICANT / TITULAIRE / DISTRIBUTEUR]])))=0,"",INDIRECT(NOM_FR&amp;ADDRESS('PR-tampon'!$E134,COLUMN(REFERENCEMENT_ISOLANT[[#Headers],[FABRICANT / TITULAIRE / DISTRIBUTEUR]]))))))</f>
        <v/>
      </c>
      <c r="G171" s="3" t="str">
        <f ca="1">IF('PR-tampon'!$E134="","",IF('PR-tampon'!$E134=0,"",IF(INDIRECT(NOM_FR&amp;ADDRESS('PR-tampon'!$E134,COLUMN(REFERENCEMENT_ISOLANT[[#Headers],[TYPE DE DOCUMENT DE REFERENCE]])))=0,"",INDIRECT(NOM_FR&amp;ADDRESS('PR-tampon'!$E134,COLUMN(REFERENCEMENT_ISOLANT[[#Headers],[TYPE DE DOCUMENT DE REFERENCE]]))))))</f>
        <v/>
      </c>
      <c r="H171" s="3" t="str">
        <f ca="1">IF('PR-tampon'!$E134="","",IF('PR-tampon'!$E134=0,"",IF(INDIRECT(NOM_FR&amp;ADDRESS('PR-tampon'!$E134,COLUMN(REFERENCEMENT_ISOLANT[[#Headers],[REF]])))=0,"",INDIRECT(NOM_FR&amp;ADDRESS('PR-tampon'!$E134,COLUMN(REFERENCEMENT_ISOLANT[[#Headers],[REF]]))))))</f>
        <v/>
      </c>
      <c r="I171" s="73" t="str">
        <f ca="1">IF('PR-tampon'!$E134="","",IF('PR-tampon'!$E134=0,"",IF(INDIRECT(NOM_FR&amp;ADDRESS('PR-tampon'!$E134,COLUMN(REFERENCEMENT_ISOLANT[[#Headers],[AVIS LIMITE AU / VALIDITE]])))=0,"",INDIRECT(NOM_FR&amp;ADDRESS('PR-tampon'!$E134,COLUMN(REFERENCEMENT_ISOLANT[[#Headers],[AVIS LIMITE AU / VALIDITE]]))))))</f>
        <v/>
      </c>
      <c r="J171" s="3" t="str">
        <f ca="1">IF('PR-tampon'!$E134="","",IF('PR-tampon'!$E134=0,"",IF(INDIRECT(NOM_FR&amp;ADDRESS('PR-tampon'!$E134,COLUMN(REFERENCEMENT_ISOLANT[[#Headers],[TC/TNC
dans le domaine d''emploi visé]])))=0,"",INDIRECT(NOM_FR&amp;ADDRESS('PR-tampon'!$E134,COLUMN(REFERENCEMENT_ISOLANT[[#Headers],[TC/TNC
dans le domaine d''emploi visé]]))))))</f>
        <v/>
      </c>
      <c r="K171" s="102" t="str">
        <f ca="1">IF('PR-tampon'!$E134="","",IF('PR-tampon'!$E134=0,"",IF(INDIRECT(NOM_FR&amp;ADDRESS('PR-tampon'!$E134,COLUMN(REFERENCEMENT_ISOLANT[[#Headers],[SYNTHESE DES APPLICATIONS VISEES]])))=0,"",INDIRECT(NOM_FR&amp;ADDRESS('PR-tampon'!$E134,COLUMN(REFERENCEMENT_ISOLANT[[#Headers],[SYNTHESE DES APPLICATIONS VISEES]]))))))</f>
        <v/>
      </c>
      <c r="L171" s="75" t="str">
        <f ca="1">IF('PR-tampon'!$E134="","",IF('PR-tampon'!$E134=0,"",IF(INDIRECT(NOM_FR&amp;ADDRESS('PR-tampon'!$E134,COLUMN(REFERENCEMENT_ISOLANT[[#Headers],[CONCATENATION DES OBSERVATIONS]])))=0,"",INDIRECT(NOM_FR&amp;ADDRESS('PR-tampon'!$E134,COLUMN(REFERENCEMENT_ISOLANT[[#Headers],[CONCATENATION DES OBSERVATIONS]]))))))</f>
        <v/>
      </c>
      <c r="M171" s="3" t="str">
        <f ca="1">IF('PR-tampon'!$E134="","",IF('PR-tampon'!$E134=0,"",IF(INDIRECT(NOM_FR&amp;ADDRESS('PR-tampon'!$E134,COLUMN(REFERENCEMENT_ISOLANT[[#Headers],[Hygrométrie des locaux]])))=0,"",INDIRECT(NOM_FR&amp;ADDRESS('PR-tampon'!$E134,COLUMN(REFERENCEMENT_ISOLANT[[#Headers],[Hygrométrie des locaux]]))))))</f>
        <v/>
      </c>
      <c r="N171" s="3" t="str">
        <f ca="1">IF('PR-tampon'!$E134="","",IF('PR-tampon'!$E134=0,"",IF(INDIRECT(NOM_FR&amp;ADDRESS('PR-tampon'!$E134,COLUMN(REFERENCEMENT_ISOLANT[[#Headers],[classement locaux au sens 20.1 P3]])))=0,"",INDIRECT(NOM_FR&amp;ADDRESS('PR-tampon'!$E134,COLUMN(REFERENCEMENT_ISOLANT[[#Headers],[classement locaux au sens 20.1 P3]]))))))</f>
        <v/>
      </c>
      <c r="O171" s="3" t="str">
        <f ca="1">IF('PR-tampon'!$E134="","",IF('PR-tampon'!$E134=0,"",IF(INDIRECT(NOM_FR&amp;ADDRESS('PR-tampon'!$E134,COLUMN(REFERENCEMENT_ISOLANT[[#Headers],[Climat max]])))=0,"",INDIRECT(NOM_FR&amp;ADDRESS('PR-tampon'!$E134,COLUMN(REFERENCEMENT_ISOLANT[[#Headers],[Climat max]]))))))</f>
        <v/>
      </c>
      <c r="P171" s="3" t="str">
        <f ca="1">IF('PR-tampon'!$E134="","",IF('PR-tampon'!$E134=0,"",IF(INDIRECT(NOM_FR&amp;ADDRESS('PR-tampon'!$E134,COLUMN(REFERENCEMENT_ISOLANT[[#Headers],[Locaux climatisés ou raffraichis]])))=0,"",INDIRECT(NOM_FR&amp;ADDRESS('PR-tampon'!$E134,COLUMN(REFERENCEMENT_ISOLANT[[#Headers],[Locaux climatisés ou raffraichis]]))))))</f>
        <v/>
      </c>
    </row>
    <row r="172" spans="1:16" ht="130.15" customHeight="1" x14ac:dyDescent="0.25">
      <c r="A172" s="3" t="e">
        <v>#VALUE!</v>
      </c>
      <c r="B172" s="79" t="str">
        <f ca="1">IF('PR-tampon'!$E135="","",IF('PR-tampon'!$E135=0,"",IF(INDIRECT(NOM_FR&amp;ADDRESS('PR-tampon'!$E135,COLUMN(REFERENCEMENT_ISOLANT[[#Headers],[DATE REFERENCEMENT]])))=0,"",INDIRECT(NOM_FR&amp;ADDRESS('PR-tampon'!$E135,COLUMN(REFERENCEMENT_ISOLANT[[#Headers],[DATE REFERENCEMENT]]))))))</f>
        <v/>
      </c>
      <c r="C172" s="79" t="str">
        <f ca="1">IF('PR-tampon'!$E135="","",IF('PR-tampon'!$E135=0,"",IF(INDIRECT(NOM_FR&amp;ADDRESS('PR-tampon'!$E135,COLUMN(REFERENCEMENT_ISOLANT[[#Headers],[TYPE DE PROCEDE]])))=0,"",INDIRECT(NOM_FR&amp;ADDRESS('PR-tampon'!$E135,COLUMN(REFERENCEMENT_ISOLANT[[#Headers],[TYPE DE PROCEDE]]))))))</f>
        <v/>
      </c>
      <c r="D172" s="79" t="str">
        <f ca="1">IF('PR-tampon'!$E135="","",IF('PR-tampon'!$E135=0,"",IF(INDIRECT(NOM_FR&amp;ADDRESS('PR-tampon'!$E135,COLUMN(REFERENCEMENT_ISOLANT[[#Headers],[MATIERE]])))=0,"",INDIRECT(NOM_FR&amp;ADDRESS('PR-tampon'!$E135,COLUMN(REFERENCEMENT_ISOLANT[[#Headers],[MATIERE]]))))))</f>
        <v/>
      </c>
      <c r="E172" s="3" t="str">
        <f ca="1">IF('PR-tampon'!$E135="","",IF('PR-tampon'!$E135=0,"",IF(INDIRECT(NOM_FR&amp;ADDRESS('PR-tampon'!$E135,COLUMN(REFERENCEMENT_ISOLANT[[#Headers],[NOM COMMERCIAL DU PROCEDE]])))=0,"",INDIRECT(NOM_FR&amp;ADDRESS('PR-tampon'!$E135,COLUMN(REFERENCEMENT_ISOLANT[[#Headers],[NOM COMMERCIAL DU PROCEDE]]))))))</f>
        <v/>
      </c>
      <c r="F172" s="3" t="str">
        <f ca="1">IF('PR-tampon'!$E135="","",IF('PR-tampon'!$E135=0,"",IF(INDIRECT(NOM_FR&amp;ADDRESS('PR-tampon'!$E135,COLUMN(REFERENCEMENT_ISOLANT[[#Headers],[FABRICANT / TITULAIRE / DISTRIBUTEUR]])))=0,"",INDIRECT(NOM_FR&amp;ADDRESS('PR-tampon'!$E135,COLUMN(REFERENCEMENT_ISOLANT[[#Headers],[FABRICANT / TITULAIRE / DISTRIBUTEUR]]))))))</f>
        <v/>
      </c>
      <c r="G172" s="3" t="str">
        <f ca="1">IF('PR-tampon'!$E135="","",IF('PR-tampon'!$E135=0,"",IF(INDIRECT(NOM_FR&amp;ADDRESS('PR-tampon'!$E135,COLUMN(REFERENCEMENT_ISOLANT[[#Headers],[TYPE DE DOCUMENT DE REFERENCE]])))=0,"",INDIRECT(NOM_FR&amp;ADDRESS('PR-tampon'!$E135,COLUMN(REFERENCEMENT_ISOLANT[[#Headers],[TYPE DE DOCUMENT DE REFERENCE]]))))))</f>
        <v/>
      </c>
      <c r="H172" s="3" t="str">
        <f ca="1">IF('PR-tampon'!$E135="","",IF('PR-tampon'!$E135=0,"",IF(INDIRECT(NOM_FR&amp;ADDRESS('PR-tampon'!$E135,COLUMN(REFERENCEMENT_ISOLANT[[#Headers],[REF]])))=0,"",INDIRECT(NOM_FR&amp;ADDRESS('PR-tampon'!$E135,COLUMN(REFERENCEMENT_ISOLANT[[#Headers],[REF]]))))))</f>
        <v/>
      </c>
      <c r="I172" s="73" t="str">
        <f ca="1">IF('PR-tampon'!$E135="","",IF('PR-tampon'!$E135=0,"",IF(INDIRECT(NOM_FR&amp;ADDRESS('PR-tampon'!$E135,COLUMN(REFERENCEMENT_ISOLANT[[#Headers],[AVIS LIMITE AU / VALIDITE]])))=0,"",INDIRECT(NOM_FR&amp;ADDRESS('PR-tampon'!$E135,COLUMN(REFERENCEMENT_ISOLANT[[#Headers],[AVIS LIMITE AU / VALIDITE]]))))))</f>
        <v/>
      </c>
      <c r="J172" s="3" t="str">
        <f ca="1">IF('PR-tampon'!$E135="","",IF('PR-tampon'!$E135=0,"",IF(INDIRECT(NOM_FR&amp;ADDRESS('PR-tampon'!$E135,COLUMN(REFERENCEMENT_ISOLANT[[#Headers],[TC/TNC
dans le domaine d''emploi visé]])))=0,"",INDIRECT(NOM_FR&amp;ADDRESS('PR-tampon'!$E135,COLUMN(REFERENCEMENT_ISOLANT[[#Headers],[TC/TNC
dans le domaine d''emploi visé]]))))))</f>
        <v/>
      </c>
      <c r="K172" s="102" t="str">
        <f ca="1">IF('PR-tampon'!$E135="","",IF('PR-tampon'!$E135=0,"",IF(INDIRECT(NOM_FR&amp;ADDRESS('PR-tampon'!$E135,COLUMN(REFERENCEMENT_ISOLANT[[#Headers],[SYNTHESE DES APPLICATIONS VISEES]])))=0,"",INDIRECT(NOM_FR&amp;ADDRESS('PR-tampon'!$E135,COLUMN(REFERENCEMENT_ISOLANT[[#Headers],[SYNTHESE DES APPLICATIONS VISEES]]))))))</f>
        <v/>
      </c>
      <c r="L172" s="75" t="str">
        <f ca="1">IF('PR-tampon'!$E135="","",IF('PR-tampon'!$E135=0,"",IF(INDIRECT(NOM_FR&amp;ADDRESS('PR-tampon'!$E135,COLUMN(REFERENCEMENT_ISOLANT[[#Headers],[CONCATENATION DES OBSERVATIONS]])))=0,"",INDIRECT(NOM_FR&amp;ADDRESS('PR-tampon'!$E135,COLUMN(REFERENCEMENT_ISOLANT[[#Headers],[CONCATENATION DES OBSERVATIONS]]))))))</f>
        <v/>
      </c>
      <c r="M172" s="3" t="str">
        <f ca="1">IF('PR-tampon'!$E135="","",IF('PR-tampon'!$E135=0,"",IF(INDIRECT(NOM_FR&amp;ADDRESS('PR-tampon'!$E135,COLUMN(REFERENCEMENT_ISOLANT[[#Headers],[Hygrométrie des locaux]])))=0,"",INDIRECT(NOM_FR&amp;ADDRESS('PR-tampon'!$E135,COLUMN(REFERENCEMENT_ISOLANT[[#Headers],[Hygrométrie des locaux]]))))))</f>
        <v/>
      </c>
      <c r="N172" s="3" t="str">
        <f ca="1">IF('PR-tampon'!$E135="","",IF('PR-tampon'!$E135=0,"",IF(INDIRECT(NOM_FR&amp;ADDRESS('PR-tampon'!$E135,COLUMN(REFERENCEMENT_ISOLANT[[#Headers],[classement locaux au sens 20.1 P3]])))=0,"",INDIRECT(NOM_FR&amp;ADDRESS('PR-tampon'!$E135,COLUMN(REFERENCEMENT_ISOLANT[[#Headers],[classement locaux au sens 20.1 P3]]))))))</f>
        <v/>
      </c>
      <c r="O172" s="3" t="str">
        <f ca="1">IF('PR-tampon'!$E135="","",IF('PR-tampon'!$E135=0,"",IF(INDIRECT(NOM_FR&amp;ADDRESS('PR-tampon'!$E135,COLUMN(REFERENCEMENT_ISOLANT[[#Headers],[Climat max]])))=0,"",INDIRECT(NOM_FR&amp;ADDRESS('PR-tampon'!$E135,COLUMN(REFERENCEMENT_ISOLANT[[#Headers],[Climat max]]))))))</f>
        <v/>
      </c>
      <c r="P172" s="3" t="str">
        <f ca="1">IF('PR-tampon'!$E135="","",IF('PR-tampon'!$E135=0,"",IF(INDIRECT(NOM_FR&amp;ADDRESS('PR-tampon'!$E135,COLUMN(REFERENCEMENT_ISOLANT[[#Headers],[Locaux climatisés ou raffraichis]])))=0,"",INDIRECT(NOM_FR&amp;ADDRESS('PR-tampon'!$E135,COLUMN(REFERENCEMENT_ISOLANT[[#Headers],[Locaux climatisés ou raffraichis]]))))))</f>
        <v/>
      </c>
    </row>
    <row r="173" spans="1:16" ht="130.15" customHeight="1" x14ac:dyDescent="0.25">
      <c r="A173" s="3" t="e">
        <v>#VALUE!</v>
      </c>
      <c r="B173" s="79" t="str">
        <f ca="1">IF('PR-tampon'!$E136="","",IF('PR-tampon'!$E136=0,"",IF(INDIRECT(NOM_FR&amp;ADDRESS('PR-tampon'!$E136,COLUMN(REFERENCEMENT_ISOLANT[[#Headers],[DATE REFERENCEMENT]])))=0,"",INDIRECT(NOM_FR&amp;ADDRESS('PR-tampon'!$E136,COLUMN(REFERENCEMENT_ISOLANT[[#Headers],[DATE REFERENCEMENT]]))))))</f>
        <v/>
      </c>
      <c r="C173" s="79" t="str">
        <f ca="1">IF('PR-tampon'!$E136="","",IF('PR-tampon'!$E136=0,"",IF(INDIRECT(NOM_FR&amp;ADDRESS('PR-tampon'!$E136,COLUMN(REFERENCEMENT_ISOLANT[[#Headers],[TYPE DE PROCEDE]])))=0,"",INDIRECT(NOM_FR&amp;ADDRESS('PR-tampon'!$E136,COLUMN(REFERENCEMENT_ISOLANT[[#Headers],[TYPE DE PROCEDE]]))))))</f>
        <v/>
      </c>
      <c r="D173" s="79" t="str">
        <f ca="1">IF('PR-tampon'!$E136="","",IF('PR-tampon'!$E136=0,"",IF(INDIRECT(NOM_FR&amp;ADDRESS('PR-tampon'!$E136,COLUMN(REFERENCEMENT_ISOLANT[[#Headers],[MATIERE]])))=0,"",INDIRECT(NOM_FR&amp;ADDRESS('PR-tampon'!$E136,COLUMN(REFERENCEMENT_ISOLANT[[#Headers],[MATIERE]]))))))</f>
        <v/>
      </c>
      <c r="E173" s="3" t="str">
        <f ca="1">IF('PR-tampon'!$E136="","",IF('PR-tampon'!$E136=0,"",IF(INDIRECT(NOM_FR&amp;ADDRESS('PR-tampon'!$E136,COLUMN(REFERENCEMENT_ISOLANT[[#Headers],[NOM COMMERCIAL DU PROCEDE]])))=0,"",INDIRECT(NOM_FR&amp;ADDRESS('PR-tampon'!$E136,COLUMN(REFERENCEMENT_ISOLANT[[#Headers],[NOM COMMERCIAL DU PROCEDE]]))))))</f>
        <v/>
      </c>
      <c r="F173" s="3" t="str">
        <f ca="1">IF('PR-tampon'!$E136="","",IF('PR-tampon'!$E136=0,"",IF(INDIRECT(NOM_FR&amp;ADDRESS('PR-tampon'!$E136,COLUMN(REFERENCEMENT_ISOLANT[[#Headers],[FABRICANT / TITULAIRE / DISTRIBUTEUR]])))=0,"",INDIRECT(NOM_FR&amp;ADDRESS('PR-tampon'!$E136,COLUMN(REFERENCEMENT_ISOLANT[[#Headers],[FABRICANT / TITULAIRE / DISTRIBUTEUR]]))))))</f>
        <v/>
      </c>
      <c r="G173" s="3" t="str">
        <f ca="1">IF('PR-tampon'!$E136="","",IF('PR-tampon'!$E136=0,"",IF(INDIRECT(NOM_FR&amp;ADDRESS('PR-tampon'!$E136,COLUMN(REFERENCEMENT_ISOLANT[[#Headers],[TYPE DE DOCUMENT DE REFERENCE]])))=0,"",INDIRECT(NOM_FR&amp;ADDRESS('PR-tampon'!$E136,COLUMN(REFERENCEMENT_ISOLANT[[#Headers],[TYPE DE DOCUMENT DE REFERENCE]]))))))</f>
        <v/>
      </c>
      <c r="H173" s="3" t="str">
        <f ca="1">IF('PR-tampon'!$E136="","",IF('PR-tampon'!$E136=0,"",IF(INDIRECT(NOM_FR&amp;ADDRESS('PR-tampon'!$E136,COLUMN(REFERENCEMENT_ISOLANT[[#Headers],[REF]])))=0,"",INDIRECT(NOM_FR&amp;ADDRESS('PR-tampon'!$E136,COLUMN(REFERENCEMENT_ISOLANT[[#Headers],[REF]]))))))</f>
        <v/>
      </c>
      <c r="I173" s="73" t="str">
        <f ca="1">IF('PR-tampon'!$E136="","",IF('PR-tampon'!$E136=0,"",IF(INDIRECT(NOM_FR&amp;ADDRESS('PR-tampon'!$E136,COLUMN(REFERENCEMENT_ISOLANT[[#Headers],[AVIS LIMITE AU / VALIDITE]])))=0,"",INDIRECT(NOM_FR&amp;ADDRESS('PR-tampon'!$E136,COLUMN(REFERENCEMENT_ISOLANT[[#Headers],[AVIS LIMITE AU / VALIDITE]]))))))</f>
        <v/>
      </c>
      <c r="J173" s="3" t="str">
        <f ca="1">IF('PR-tampon'!$E136="","",IF('PR-tampon'!$E136=0,"",IF(INDIRECT(NOM_FR&amp;ADDRESS('PR-tampon'!$E136,COLUMN(REFERENCEMENT_ISOLANT[[#Headers],[TC/TNC
dans le domaine d''emploi visé]])))=0,"",INDIRECT(NOM_FR&amp;ADDRESS('PR-tampon'!$E136,COLUMN(REFERENCEMENT_ISOLANT[[#Headers],[TC/TNC
dans le domaine d''emploi visé]]))))))</f>
        <v/>
      </c>
      <c r="K173" s="102" t="str">
        <f ca="1">IF('PR-tampon'!$E136="","",IF('PR-tampon'!$E136=0,"",IF(INDIRECT(NOM_FR&amp;ADDRESS('PR-tampon'!$E136,COLUMN(REFERENCEMENT_ISOLANT[[#Headers],[SYNTHESE DES APPLICATIONS VISEES]])))=0,"",INDIRECT(NOM_FR&amp;ADDRESS('PR-tampon'!$E136,COLUMN(REFERENCEMENT_ISOLANT[[#Headers],[SYNTHESE DES APPLICATIONS VISEES]]))))))</f>
        <v/>
      </c>
      <c r="L173" s="75" t="str">
        <f ca="1">IF('PR-tampon'!$E136="","",IF('PR-tampon'!$E136=0,"",IF(INDIRECT(NOM_FR&amp;ADDRESS('PR-tampon'!$E136,COLUMN(REFERENCEMENT_ISOLANT[[#Headers],[CONCATENATION DES OBSERVATIONS]])))=0,"",INDIRECT(NOM_FR&amp;ADDRESS('PR-tampon'!$E136,COLUMN(REFERENCEMENT_ISOLANT[[#Headers],[CONCATENATION DES OBSERVATIONS]]))))))</f>
        <v/>
      </c>
      <c r="M173" s="3" t="str">
        <f ca="1">IF('PR-tampon'!$E136="","",IF('PR-tampon'!$E136=0,"",IF(INDIRECT(NOM_FR&amp;ADDRESS('PR-tampon'!$E136,COLUMN(REFERENCEMENT_ISOLANT[[#Headers],[Hygrométrie des locaux]])))=0,"",INDIRECT(NOM_FR&amp;ADDRESS('PR-tampon'!$E136,COLUMN(REFERENCEMENT_ISOLANT[[#Headers],[Hygrométrie des locaux]]))))))</f>
        <v/>
      </c>
      <c r="N173" s="3" t="str">
        <f ca="1">IF('PR-tampon'!$E136="","",IF('PR-tampon'!$E136=0,"",IF(INDIRECT(NOM_FR&amp;ADDRESS('PR-tampon'!$E136,COLUMN(REFERENCEMENT_ISOLANT[[#Headers],[classement locaux au sens 20.1 P3]])))=0,"",INDIRECT(NOM_FR&amp;ADDRESS('PR-tampon'!$E136,COLUMN(REFERENCEMENT_ISOLANT[[#Headers],[classement locaux au sens 20.1 P3]]))))))</f>
        <v/>
      </c>
      <c r="O173" s="3" t="str">
        <f ca="1">IF('PR-tampon'!$E136="","",IF('PR-tampon'!$E136=0,"",IF(INDIRECT(NOM_FR&amp;ADDRESS('PR-tampon'!$E136,COLUMN(REFERENCEMENT_ISOLANT[[#Headers],[Climat max]])))=0,"",INDIRECT(NOM_FR&amp;ADDRESS('PR-tampon'!$E136,COLUMN(REFERENCEMENT_ISOLANT[[#Headers],[Climat max]]))))))</f>
        <v/>
      </c>
      <c r="P173" s="3" t="str">
        <f ca="1">IF('PR-tampon'!$E136="","",IF('PR-tampon'!$E136=0,"",IF(INDIRECT(NOM_FR&amp;ADDRESS('PR-tampon'!$E136,COLUMN(REFERENCEMENT_ISOLANT[[#Headers],[Locaux climatisés ou raffraichis]])))=0,"",INDIRECT(NOM_FR&amp;ADDRESS('PR-tampon'!$E136,COLUMN(REFERENCEMENT_ISOLANT[[#Headers],[Locaux climatisés ou raffraichis]]))))))</f>
        <v/>
      </c>
    </row>
    <row r="174" spans="1:16" ht="130.15" customHeight="1" x14ac:dyDescent="0.25">
      <c r="A174" s="3" t="e">
        <v>#VALUE!</v>
      </c>
      <c r="B174" s="79" t="str">
        <f ca="1">IF('PR-tampon'!$E137="","",IF('PR-tampon'!$E137=0,"",IF(INDIRECT(NOM_FR&amp;ADDRESS('PR-tampon'!$E137,COLUMN(REFERENCEMENT_ISOLANT[[#Headers],[DATE REFERENCEMENT]])))=0,"",INDIRECT(NOM_FR&amp;ADDRESS('PR-tampon'!$E137,COLUMN(REFERENCEMENT_ISOLANT[[#Headers],[DATE REFERENCEMENT]]))))))</f>
        <v/>
      </c>
      <c r="C174" s="79" t="str">
        <f ca="1">IF('PR-tampon'!$E137="","",IF('PR-tampon'!$E137=0,"",IF(INDIRECT(NOM_FR&amp;ADDRESS('PR-tampon'!$E137,COLUMN(REFERENCEMENT_ISOLANT[[#Headers],[TYPE DE PROCEDE]])))=0,"",INDIRECT(NOM_FR&amp;ADDRESS('PR-tampon'!$E137,COLUMN(REFERENCEMENT_ISOLANT[[#Headers],[TYPE DE PROCEDE]]))))))</f>
        <v/>
      </c>
      <c r="D174" s="79" t="str">
        <f ca="1">IF('PR-tampon'!$E137="","",IF('PR-tampon'!$E137=0,"",IF(INDIRECT(NOM_FR&amp;ADDRESS('PR-tampon'!$E137,COLUMN(REFERENCEMENT_ISOLANT[[#Headers],[MATIERE]])))=0,"",INDIRECT(NOM_FR&amp;ADDRESS('PR-tampon'!$E137,COLUMN(REFERENCEMENT_ISOLANT[[#Headers],[MATIERE]]))))))</f>
        <v/>
      </c>
      <c r="E174" s="3" t="str">
        <f ca="1">IF('PR-tampon'!$E137="","",IF('PR-tampon'!$E137=0,"",IF(INDIRECT(NOM_FR&amp;ADDRESS('PR-tampon'!$E137,COLUMN(REFERENCEMENT_ISOLANT[[#Headers],[NOM COMMERCIAL DU PROCEDE]])))=0,"",INDIRECT(NOM_FR&amp;ADDRESS('PR-tampon'!$E137,COLUMN(REFERENCEMENT_ISOLANT[[#Headers],[NOM COMMERCIAL DU PROCEDE]]))))))</f>
        <v/>
      </c>
      <c r="F174" s="3" t="str">
        <f ca="1">IF('PR-tampon'!$E137="","",IF('PR-tampon'!$E137=0,"",IF(INDIRECT(NOM_FR&amp;ADDRESS('PR-tampon'!$E137,COLUMN(REFERENCEMENT_ISOLANT[[#Headers],[FABRICANT / TITULAIRE / DISTRIBUTEUR]])))=0,"",INDIRECT(NOM_FR&amp;ADDRESS('PR-tampon'!$E137,COLUMN(REFERENCEMENT_ISOLANT[[#Headers],[FABRICANT / TITULAIRE / DISTRIBUTEUR]]))))))</f>
        <v/>
      </c>
      <c r="G174" s="3" t="str">
        <f ca="1">IF('PR-tampon'!$E137="","",IF('PR-tampon'!$E137=0,"",IF(INDIRECT(NOM_FR&amp;ADDRESS('PR-tampon'!$E137,COLUMN(REFERENCEMENT_ISOLANT[[#Headers],[TYPE DE DOCUMENT DE REFERENCE]])))=0,"",INDIRECT(NOM_FR&amp;ADDRESS('PR-tampon'!$E137,COLUMN(REFERENCEMENT_ISOLANT[[#Headers],[TYPE DE DOCUMENT DE REFERENCE]]))))))</f>
        <v/>
      </c>
      <c r="H174" s="3" t="str">
        <f ca="1">IF('PR-tampon'!$E137="","",IF('PR-tampon'!$E137=0,"",IF(INDIRECT(NOM_FR&amp;ADDRESS('PR-tampon'!$E137,COLUMN(REFERENCEMENT_ISOLANT[[#Headers],[REF]])))=0,"",INDIRECT(NOM_FR&amp;ADDRESS('PR-tampon'!$E137,COLUMN(REFERENCEMENT_ISOLANT[[#Headers],[REF]]))))))</f>
        <v/>
      </c>
      <c r="I174" s="73" t="str">
        <f ca="1">IF('PR-tampon'!$E137="","",IF('PR-tampon'!$E137=0,"",IF(INDIRECT(NOM_FR&amp;ADDRESS('PR-tampon'!$E137,COLUMN(REFERENCEMENT_ISOLANT[[#Headers],[AVIS LIMITE AU / VALIDITE]])))=0,"",INDIRECT(NOM_FR&amp;ADDRESS('PR-tampon'!$E137,COLUMN(REFERENCEMENT_ISOLANT[[#Headers],[AVIS LIMITE AU / VALIDITE]]))))))</f>
        <v/>
      </c>
      <c r="J174" s="3" t="str">
        <f ca="1">IF('PR-tampon'!$E137="","",IF('PR-tampon'!$E137=0,"",IF(INDIRECT(NOM_FR&amp;ADDRESS('PR-tampon'!$E137,COLUMN(REFERENCEMENT_ISOLANT[[#Headers],[TC/TNC
dans le domaine d''emploi visé]])))=0,"",INDIRECT(NOM_FR&amp;ADDRESS('PR-tampon'!$E137,COLUMN(REFERENCEMENT_ISOLANT[[#Headers],[TC/TNC
dans le domaine d''emploi visé]]))))))</f>
        <v/>
      </c>
      <c r="K174" s="102" t="str">
        <f ca="1">IF('PR-tampon'!$E137="","",IF('PR-tampon'!$E137=0,"",IF(INDIRECT(NOM_FR&amp;ADDRESS('PR-tampon'!$E137,COLUMN(REFERENCEMENT_ISOLANT[[#Headers],[SYNTHESE DES APPLICATIONS VISEES]])))=0,"",INDIRECT(NOM_FR&amp;ADDRESS('PR-tampon'!$E137,COLUMN(REFERENCEMENT_ISOLANT[[#Headers],[SYNTHESE DES APPLICATIONS VISEES]]))))))</f>
        <v/>
      </c>
      <c r="L174" s="75" t="str">
        <f ca="1">IF('PR-tampon'!$E137="","",IF('PR-tampon'!$E137=0,"",IF(INDIRECT(NOM_FR&amp;ADDRESS('PR-tampon'!$E137,COLUMN(REFERENCEMENT_ISOLANT[[#Headers],[CONCATENATION DES OBSERVATIONS]])))=0,"",INDIRECT(NOM_FR&amp;ADDRESS('PR-tampon'!$E137,COLUMN(REFERENCEMENT_ISOLANT[[#Headers],[CONCATENATION DES OBSERVATIONS]]))))))</f>
        <v/>
      </c>
      <c r="M174" s="3" t="str">
        <f ca="1">IF('PR-tampon'!$E137="","",IF('PR-tampon'!$E137=0,"",IF(INDIRECT(NOM_FR&amp;ADDRESS('PR-tampon'!$E137,COLUMN(REFERENCEMENT_ISOLANT[[#Headers],[Hygrométrie des locaux]])))=0,"",INDIRECT(NOM_FR&amp;ADDRESS('PR-tampon'!$E137,COLUMN(REFERENCEMENT_ISOLANT[[#Headers],[Hygrométrie des locaux]]))))))</f>
        <v/>
      </c>
      <c r="N174" s="3" t="str">
        <f ca="1">IF('PR-tampon'!$E137="","",IF('PR-tampon'!$E137=0,"",IF(INDIRECT(NOM_FR&amp;ADDRESS('PR-tampon'!$E137,COLUMN(REFERENCEMENT_ISOLANT[[#Headers],[classement locaux au sens 20.1 P3]])))=0,"",INDIRECT(NOM_FR&amp;ADDRESS('PR-tampon'!$E137,COLUMN(REFERENCEMENT_ISOLANT[[#Headers],[classement locaux au sens 20.1 P3]]))))))</f>
        <v/>
      </c>
      <c r="O174" s="3" t="str">
        <f ca="1">IF('PR-tampon'!$E137="","",IF('PR-tampon'!$E137=0,"",IF(INDIRECT(NOM_FR&amp;ADDRESS('PR-tampon'!$E137,COLUMN(REFERENCEMENT_ISOLANT[[#Headers],[Climat max]])))=0,"",INDIRECT(NOM_FR&amp;ADDRESS('PR-tampon'!$E137,COLUMN(REFERENCEMENT_ISOLANT[[#Headers],[Climat max]]))))))</f>
        <v/>
      </c>
      <c r="P174" s="3" t="str">
        <f ca="1">IF('PR-tampon'!$E137="","",IF('PR-tampon'!$E137=0,"",IF(INDIRECT(NOM_FR&amp;ADDRESS('PR-tampon'!$E137,COLUMN(REFERENCEMENT_ISOLANT[[#Headers],[Locaux climatisés ou raffraichis]])))=0,"",INDIRECT(NOM_FR&amp;ADDRESS('PR-tampon'!$E137,COLUMN(REFERENCEMENT_ISOLANT[[#Headers],[Locaux climatisés ou raffraichis]]))))))</f>
        <v/>
      </c>
    </row>
    <row r="175" spans="1:16" ht="130.15" customHeight="1" x14ac:dyDescent="0.25">
      <c r="A175" s="3" t="e">
        <v>#VALUE!</v>
      </c>
      <c r="B175" s="79" t="str">
        <f ca="1">IF('PR-tampon'!$E138="","",IF('PR-tampon'!$E138=0,"",IF(INDIRECT(NOM_FR&amp;ADDRESS('PR-tampon'!$E138,COLUMN(REFERENCEMENT_ISOLANT[[#Headers],[DATE REFERENCEMENT]])))=0,"",INDIRECT(NOM_FR&amp;ADDRESS('PR-tampon'!$E138,COLUMN(REFERENCEMENT_ISOLANT[[#Headers],[DATE REFERENCEMENT]]))))))</f>
        <v/>
      </c>
      <c r="C175" s="79" t="str">
        <f ca="1">IF('PR-tampon'!$E138="","",IF('PR-tampon'!$E138=0,"",IF(INDIRECT(NOM_FR&amp;ADDRESS('PR-tampon'!$E138,COLUMN(REFERENCEMENT_ISOLANT[[#Headers],[TYPE DE PROCEDE]])))=0,"",INDIRECT(NOM_FR&amp;ADDRESS('PR-tampon'!$E138,COLUMN(REFERENCEMENT_ISOLANT[[#Headers],[TYPE DE PROCEDE]]))))))</f>
        <v/>
      </c>
      <c r="D175" s="79" t="str">
        <f ca="1">IF('PR-tampon'!$E138="","",IF('PR-tampon'!$E138=0,"",IF(INDIRECT(NOM_FR&amp;ADDRESS('PR-tampon'!$E138,COLUMN(REFERENCEMENT_ISOLANT[[#Headers],[MATIERE]])))=0,"",INDIRECT(NOM_FR&amp;ADDRESS('PR-tampon'!$E138,COLUMN(REFERENCEMENT_ISOLANT[[#Headers],[MATIERE]]))))))</f>
        <v/>
      </c>
      <c r="E175" s="3" t="str">
        <f ca="1">IF('PR-tampon'!$E138="","",IF('PR-tampon'!$E138=0,"",IF(INDIRECT(NOM_FR&amp;ADDRESS('PR-tampon'!$E138,COLUMN(REFERENCEMENT_ISOLANT[[#Headers],[NOM COMMERCIAL DU PROCEDE]])))=0,"",INDIRECT(NOM_FR&amp;ADDRESS('PR-tampon'!$E138,COLUMN(REFERENCEMENT_ISOLANT[[#Headers],[NOM COMMERCIAL DU PROCEDE]]))))))</f>
        <v/>
      </c>
      <c r="F175" s="3" t="str">
        <f ca="1">IF('PR-tampon'!$E138="","",IF('PR-tampon'!$E138=0,"",IF(INDIRECT(NOM_FR&amp;ADDRESS('PR-tampon'!$E138,COLUMN(REFERENCEMENT_ISOLANT[[#Headers],[FABRICANT / TITULAIRE / DISTRIBUTEUR]])))=0,"",INDIRECT(NOM_FR&amp;ADDRESS('PR-tampon'!$E138,COLUMN(REFERENCEMENT_ISOLANT[[#Headers],[FABRICANT / TITULAIRE / DISTRIBUTEUR]]))))))</f>
        <v/>
      </c>
      <c r="G175" s="3" t="str">
        <f ca="1">IF('PR-tampon'!$E138="","",IF('PR-tampon'!$E138=0,"",IF(INDIRECT(NOM_FR&amp;ADDRESS('PR-tampon'!$E138,COLUMN(REFERENCEMENT_ISOLANT[[#Headers],[TYPE DE DOCUMENT DE REFERENCE]])))=0,"",INDIRECT(NOM_FR&amp;ADDRESS('PR-tampon'!$E138,COLUMN(REFERENCEMENT_ISOLANT[[#Headers],[TYPE DE DOCUMENT DE REFERENCE]]))))))</f>
        <v/>
      </c>
      <c r="H175" s="3" t="str">
        <f ca="1">IF('PR-tampon'!$E138="","",IF('PR-tampon'!$E138=0,"",IF(INDIRECT(NOM_FR&amp;ADDRESS('PR-tampon'!$E138,COLUMN(REFERENCEMENT_ISOLANT[[#Headers],[REF]])))=0,"",INDIRECT(NOM_FR&amp;ADDRESS('PR-tampon'!$E138,COLUMN(REFERENCEMENT_ISOLANT[[#Headers],[REF]]))))))</f>
        <v/>
      </c>
      <c r="I175" s="73" t="str">
        <f ca="1">IF('PR-tampon'!$E138="","",IF('PR-tampon'!$E138=0,"",IF(INDIRECT(NOM_FR&amp;ADDRESS('PR-tampon'!$E138,COLUMN(REFERENCEMENT_ISOLANT[[#Headers],[AVIS LIMITE AU / VALIDITE]])))=0,"",INDIRECT(NOM_FR&amp;ADDRESS('PR-tampon'!$E138,COLUMN(REFERENCEMENT_ISOLANT[[#Headers],[AVIS LIMITE AU / VALIDITE]]))))))</f>
        <v/>
      </c>
      <c r="J175" s="3" t="str">
        <f ca="1">IF('PR-tampon'!$E138="","",IF('PR-tampon'!$E138=0,"",IF(INDIRECT(NOM_FR&amp;ADDRESS('PR-tampon'!$E138,COLUMN(REFERENCEMENT_ISOLANT[[#Headers],[TC/TNC
dans le domaine d''emploi visé]])))=0,"",INDIRECT(NOM_FR&amp;ADDRESS('PR-tampon'!$E138,COLUMN(REFERENCEMENT_ISOLANT[[#Headers],[TC/TNC
dans le domaine d''emploi visé]]))))))</f>
        <v/>
      </c>
      <c r="K175" s="102" t="str">
        <f ca="1">IF('PR-tampon'!$E138="","",IF('PR-tampon'!$E138=0,"",IF(INDIRECT(NOM_FR&amp;ADDRESS('PR-tampon'!$E138,COLUMN(REFERENCEMENT_ISOLANT[[#Headers],[SYNTHESE DES APPLICATIONS VISEES]])))=0,"",INDIRECT(NOM_FR&amp;ADDRESS('PR-tampon'!$E138,COLUMN(REFERENCEMENT_ISOLANT[[#Headers],[SYNTHESE DES APPLICATIONS VISEES]]))))))</f>
        <v/>
      </c>
      <c r="L175" s="75" t="str">
        <f ca="1">IF('PR-tampon'!$E138="","",IF('PR-tampon'!$E138=0,"",IF(INDIRECT(NOM_FR&amp;ADDRESS('PR-tampon'!$E138,COLUMN(REFERENCEMENT_ISOLANT[[#Headers],[CONCATENATION DES OBSERVATIONS]])))=0,"",INDIRECT(NOM_FR&amp;ADDRESS('PR-tampon'!$E138,COLUMN(REFERENCEMENT_ISOLANT[[#Headers],[CONCATENATION DES OBSERVATIONS]]))))))</f>
        <v/>
      </c>
      <c r="M175" s="3" t="str">
        <f ca="1">IF('PR-tampon'!$E138="","",IF('PR-tampon'!$E138=0,"",IF(INDIRECT(NOM_FR&amp;ADDRESS('PR-tampon'!$E138,COLUMN(REFERENCEMENT_ISOLANT[[#Headers],[Hygrométrie des locaux]])))=0,"",INDIRECT(NOM_FR&amp;ADDRESS('PR-tampon'!$E138,COLUMN(REFERENCEMENT_ISOLANT[[#Headers],[Hygrométrie des locaux]]))))))</f>
        <v/>
      </c>
      <c r="N175" s="3" t="str">
        <f ca="1">IF('PR-tampon'!$E138="","",IF('PR-tampon'!$E138=0,"",IF(INDIRECT(NOM_FR&amp;ADDRESS('PR-tampon'!$E138,COLUMN(REFERENCEMENT_ISOLANT[[#Headers],[classement locaux au sens 20.1 P3]])))=0,"",INDIRECT(NOM_FR&amp;ADDRESS('PR-tampon'!$E138,COLUMN(REFERENCEMENT_ISOLANT[[#Headers],[classement locaux au sens 20.1 P3]]))))))</f>
        <v/>
      </c>
      <c r="O175" s="3" t="str">
        <f ca="1">IF('PR-tampon'!$E138="","",IF('PR-tampon'!$E138=0,"",IF(INDIRECT(NOM_FR&amp;ADDRESS('PR-tampon'!$E138,COLUMN(REFERENCEMENT_ISOLANT[[#Headers],[Climat max]])))=0,"",INDIRECT(NOM_FR&amp;ADDRESS('PR-tampon'!$E138,COLUMN(REFERENCEMENT_ISOLANT[[#Headers],[Climat max]]))))))</f>
        <v/>
      </c>
      <c r="P175" s="3" t="str">
        <f ca="1">IF('PR-tampon'!$E138="","",IF('PR-tampon'!$E138=0,"",IF(INDIRECT(NOM_FR&amp;ADDRESS('PR-tampon'!$E138,COLUMN(REFERENCEMENT_ISOLANT[[#Headers],[Locaux climatisés ou raffraichis]])))=0,"",INDIRECT(NOM_FR&amp;ADDRESS('PR-tampon'!$E138,COLUMN(REFERENCEMENT_ISOLANT[[#Headers],[Locaux climatisés ou raffraichis]]))))))</f>
        <v/>
      </c>
    </row>
    <row r="176" spans="1:16" ht="130.15" customHeight="1" x14ac:dyDescent="0.25">
      <c r="A176" s="3" t="e">
        <v>#VALUE!</v>
      </c>
      <c r="B176" s="79" t="str">
        <f ca="1">IF('PR-tampon'!$E139="","",IF('PR-tampon'!$E139=0,"",IF(INDIRECT(NOM_FR&amp;ADDRESS('PR-tampon'!$E139,COLUMN(REFERENCEMENT_ISOLANT[[#Headers],[DATE REFERENCEMENT]])))=0,"",INDIRECT(NOM_FR&amp;ADDRESS('PR-tampon'!$E139,COLUMN(REFERENCEMENT_ISOLANT[[#Headers],[DATE REFERENCEMENT]]))))))</f>
        <v/>
      </c>
      <c r="C176" s="79" t="str">
        <f ca="1">IF('PR-tampon'!$E139="","",IF('PR-tampon'!$E139=0,"",IF(INDIRECT(NOM_FR&amp;ADDRESS('PR-tampon'!$E139,COLUMN(REFERENCEMENT_ISOLANT[[#Headers],[TYPE DE PROCEDE]])))=0,"",INDIRECT(NOM_FR&amp;ADDRESS('PR-tampon'!$E139,COLUMN(REFERENCEMENT_ISOLANT[[#Headers],[TYPE DE PROCEDE]]))))))</f>
        <v/>
      </c>
      <c r="D176" s="79" t="str">
        <f ca="1">IF('PR-tampon'!$E139="","",IF('PR-tampon'!$E139=0,"",IF(INDIRECT(NOM_FR&amp;ADDRESS('PR-tampon'!$E139,COLUMN(REFERENCEMENT_ISOLANT[[#Headers],[MATIERE]])))=0,"",INDIRECT(NOM_FR&amp;ADDRESS('PR-tampon'!$E139,COLUMN(REFERENCEMENT_ISOLANT[[#Headers],[MATIERE]]))))))</f>
        <v/>
      </c>
      <c r="E176" s="3" t="str">
        <f ca="1">IF('PR-tampon'!$E139="","",IF('PR-tampon'!$E139=0,"",IF(INDIRECT(NOM_FR&amp;ADDRESS('PR-tampon'!$E139,COLUMN(REFERENCEMENT_ISOLANT[[#Headers],[NOM COMMERCIAL DU PROCEDE]])))=0,"",INDIRECT(NOM_FR&amp;ADDRESS('PR-tampon'!$E139,COLUMN(REFERENCEMENT_ISOLANT[[#Headers],[NOM COMMERCIAL DU PROCEDE]]))))))</f>
        <v/>
      </c>
      <c r="F176" s="3" t="str">
        <f ca="1">IF('PR-tampon'!$E139="","",IF('PR-tampon'!$E139=0,"",IF(INDIRECT(NOM_FR&amp;ADDRESS('PR-tampon'!$E139,COLUMN(REFERENCEMENT_ISOLANT[[#Headers],[FABRICANT / TITULAIRE / DISTRIBUTEUR]])))=0,"",INDIRECT(NOM_FR&amp;ADDRESS('PR-tampon'!$E139,COLUMN(REFERENCEMENT_ISOLANT[[#Headers],[FABRICANT / TITULAIRE / DISTRIBUTEUR]]))))))</f>
        <v/>
      </c>
      <c r="G176" s="3" t="str">
        <f ca="1">IF('PR-tampon'!$E139="","",IF('PR-tampon'!$E139=0,"",IF(INDIRECT(NOM_FR&amp;ADDRESS('PR-tampon'!$E139,COLUMN(REFERENCEMENT_ISOLANT[[#Headers],[TYPE DE DOCUMENT DE REFERENCE]])))=0,"",INDIRECT(NOM_FR&amp;ADDRESS('PR-tampon'!$E139,COLUMN(REFERENCEMENT_ISOLANT[[#Headers],[TYPE DE DOCUMENT DE REFERENCE]]))))))</f>
        <v/>
      </c>
      <c r="H176" s="3" t="str">
        <f ca="1">IF('PR-tampon'!$E139="","",IF('PR-tampon'!$E139=0,"",IF(INDIRECT(NOM_FR&amp;ADDRESS('PR-tampon'!$E139,COLUMN(REFERENCEMENT_ISOLANT[[#Headers],[REF]])))=0,"",INDIRECT(NOM_FR&amp;ADDRESS('PR-tampon'!$E139,COLUMN(REFERENCEMENT_ISOLANT[[#Headers],[REF]]))))))</f>
        <v/>
      </c>
      <c r="I176" s="73" t="str">
        <f ca="1">IF('PR-tampon'!$E139="","",IF('PR-tampon'!$E139=0,"",IF(INDIRECT(NOM_FR&amp;ADDRESS('PR-tampon'!$E139,COLUMN(REFERENCEMENT_ISOLANT[[#Headers],[AVIS LIMITE AU / VALIDITE]])))=0,"",INDIRECT(NOM_FR&amp;ADDRESS('PR-tampon'!$E139,COLUMN(REFERENCEMENT_ISOLANT[[#Headers],[AVIS LIMITE AU / VALIDITE]]))))))</f>
        <v/>
      </c>
      <c r="J176" s="3" t="str">
        <f ca="1">IF('PR-tampon'!$E139="","",IF('PR-tampon'!$E139=0,"",IF(INDIRECT(NOM_FR&amp;ADDRESS('PR-tampon'!$E139,COLUMN(REFERENCEMENT_ISOLANT[[#Headers],[TC/TNC
dans le domaine d''emploi visé]])))=0,"",INDIRECT(NOM_FR&amp;ADDRESS('PR-tampon'!$E139,COLUMN(REFERENCEMENT_ISOLANT[[#Headers],[TC/TNC
dans le domaine d''emploi visé]]))))))</f>
        <v/>
      </c>
      <c r="K176" s="102" t="str">
        <f ca="1">IF('PR-tampon'!$E139="","",IF('PR-tampon'!$E139=0,"",IF(INDIRECT(NOM_FR&amp;ADDRESS('PR-tampon'!$E139,COLUMN(REFERENCEMENT_ISOLANT[[#Headers],[SYNTHESE DES APPLICATIONS VISEES]])))=0,"",INDIRECT(NOM_FR&amp;ADDRESS('PR-tampon'!$E139,COLUMN(REFERENCEMENT_ISOLANT[[#Headers],[SYNTHESE DES APPLICATIONS VISEES]]))))))</f>
        <v/>
      </c>
      <c r="L176" s="75" t="str">
        <f ca="1">IF('PR-tampon'!$E139="","",IF('PR-tampon'!$E139=0,"",IF(INDIRECT(NOM_FR&amp;ADDRESS('PR-tampon'!$E139,COLUMN(REFERENCEMENT_ISOLANT[[#Headers],[CONCATENATION DES OBSERVATIONS]])))=0,"",INDIRECT(NOM_FR&amp;ADDRESS('PR-tampon'!$E139,COLUMN(REFERENCEMENT_ISOLANT[[#Headers],[CONCATENATION DES OBSERVATIONS]]))))))</f>
        <v/>
      </c>
      <c r="M176" s="3" t="str">
        <f ca="1">IF('PR-tampon'!$E139="","",IF('PR-tampon'!$E139=0,"",IF(INDIRECT(NOM_FR&amp;ADDRESS('PR-tampon'!$E139,COLUMN(REFERENCEMENT_ISOLANT[[#Headers],[Hygrométrie des locaux]])))=0,"",INDIRECT(NOM_FR&amp;ADDRESS('PR-tampon'!$E139,COLUMN(REFERENCEMENT_ISOLANT[[#Headers],[Hygrométrie des locaux]]))))))</f>
        <v/>
      </c>
      <c r="N176" s="3" t="str">
        <f ca="1">IF('PR-tampon'!$E139="","",IF('PR-tampon'!$E139=0,"",IF(INDIRECT(NOM_FR&amp;ADDRESS('PR-tampon'!$E139,COLUMN(REFERENCEMENT_ISOLANT[[#Headers],[classement locaux au sens 20.1 P3]])))=0,"",INDIRECT(NOM_FR&amp;ADDRESS('PR-tampon'!$E139,COLUMN(REFERENCEMENT_ISOLANT[[#Headers],[classement locaux au sens 20.1 P3]]))))))</f>
        <v/>
      </c>
      <c r="O176" s="3" t="str">
        <f ca="1">IF('PR-tampon'!$E139="","",IF('PR-tampon'!$E139=0,"",IF(INDIRECT(NOM_FR&amp;ADDRESS('PR-tampon'!$E139,COLUMN(REFERENCEMENT_ISOLANT[[#Headers],[Climat max]])))=0,"",INDIRECT(NOM_FR&amp;ADDRESS('PR-tampon'!$E139,COLUMN(REFERENCEMENT_ISOLANT[[#Headers],[Climat max]]))))))</f>
        <v/>
      </c>
      <c r="P176" s="3" t="str">
        <f ca="1">IF('PR-tampon'!$E139="","",IF('PR-tampon'!$E139=0,"",IF(INDIRECT(NOM_FR&amp;ADDRESS('PR-tampon'!$E139,COLUMN(REFERENCEMENT_ISOLANT[[#Headers],[Locaux climatisés ou raffraichis]])))=0,"",INDIRECT(NOM_FR&amp;ADDRESS('PR-tampon'!$E139,COLUMN(REFERENCEMENT_ISOLANT[[#Headers],[Locaux climatisés ou raffraichis]]))))))</f>
        <v/>
      </c>
    </row>
    <row r="177" spans="1:16" ht="130.15" customHeight="1" x14ac:dyDescent="0.25">
      <c r="A177" s="3" t="e">
        <v>#VALUE!</v>
      </c>
      <c r="B177" s="79" t="str">
        <f ca="1">IF('PR-tampon'!$E140="","",IF('PR-tampon'!$E140=0,"",IF(INDIRECT(NOM_FR&amp;ADDRESS('PR-tampon'!$E140,COLUMN(REFERENCEMENT_ISOLANT[[#Headers],[DATE REFERENCEMENT]])))=0,"",INDIRECT(NOM_FR&amp;ADDRESS('PR-tampon'!$E140,COLUMN(REFERENCEMENT_ISOLANT[[#Headers],[DATE REFERENCEMENT]]))))))</f>
        <v/>
      </c>
      <c r="C177" s="79" t="str">
        <f ca="1">IF('PR-tampon'!$E140="","",IF('PR-tampon'!$E140=0,"",IF(INDIRECT(NOM_FR&amp;ADDRESS('PR-tampon'!$E140,COLUMN(REFERENCEMENT_ISOLANT[[#Headers],[TYPE DE PROCEDE]])))=0,"",INDIRECT(NOM_FR&amp;ADDRESS('PR-tampon'!$E140,COLUMN(REFERENCEMENT_ISOLANT[[#Headers],[TYPE DE PROCEDE]]))))))</f>
        <v/>
      </c>
      <c r="D177" s="79" t="str">
        <f ca="1">IF('PR-tampon'!$E140="","",IF('PR-tampon'!$E140=0,"",IF(INDIRECT(NOM_FR&amp;ADDRESS('PR-tampon'!$E140,COLUMN(REFERENCEMENT_ISOLANT[[#Headers],[MATIERE]])))=0,"",INDIRECT(NOM_FR&amp;ADDRESS('PR-tampon'!$E140,COLUMN(REFERENCEMENT_ISOLANT[[#Headers],[MATIERE]]))))))</f>
        <v/>
      </c>
      <c r="E177" s="3" t="str">
        <f ca="1">IF('PR-tampon'!$E140="","",IF('PR-tampon'!$E140=0,"",IF(INDIRECT(NOM_FR&amp;ADDRESS('PR-tampon'!$E140,COLUMN(REFERENCEMENT_ISOLANT[[#Headers],[NOM COMMERCIAL DU PROCEDE]])))=0,"",INDIRECT(NOM_FR&amp;ADDRESS('PR-tampon'!$E140,COLUMN(REFERENCEMENT_ISOLANT[[#Headers],[NOM COMMERCIAL DU PROCEDE]]))))))</f>
        <v/>
      </c>
      <c r="F177" s="3" t="str">
        <f ca="1">IF('PR-tampon'!$E140="","",IF('PR-tampon'!$E140=0,"",IF(INDIRECT(NOM_FR&amp;ADDRESS('PR-tampon'!$E140,COLUMN(REFERENCEMENT_ISOLANT[[#Headers],[FABRICANT / TITULAIRE / DISTRIBUTEUR]])))=0,"",INDIRECT(NOM_FR&amp;ADDRESS('PR-tampon'!$E140,COLUMN(REFERENCEMENT_ISOLANT[[#Headers],[FABRICANT / TITULAIRE / DISTRIBUTEUR]]))))))</f>
        <v/>
      </c>
      <c r="G177" s="3" t="str">
        <f ca="1">IF('PR-tampon'!$E140="","",IF('PR-tampon'!$E140=0,"",IF(INDIRECT(NOM_FR&amp;ADDRESS('PR-tampon'!$E140,COLUMN(REFERENCEMENT_ISOLANT[[#Headers],[TYPE DE DOCUMENT DE REFERENCE]])))=0,"",INDIRECT(NOM_FR&amp;ADDRESS('PR-tampon'!$E140,COLUMN(REFERENCEMENT_ISOLANT[[#Headers],[TYPE DE DOCUMENT DE REFERENCE]]))))))</f>
        <v/>
      </c>
      <c r="H177" s="3" t="str">
        <f ca="1">IF('PR-tampon'!$E140="","",IF('PR-tampon'!$E140=0,"",IF(INDIRECT(NOM_FR&amp;ADDRESS('PR-tampon'!$E140,COLUMN(REFERENCEMENT_ISOLANT[[#Headers],[REF]])))=0,"",INDIRECT(NOM_FR&amp;ADDRESS('PR-tampon'!$E140,COLUMN(REFERENCEMENT_ISOLANT[[#Headers],[REF]]))))))</f>
        <v/>
      </c>
      <c r="I177" s="73" t="str">
        <f ca="1">IF('PR-tampon'!$E140="","",IF('PR-tampon'!$E140=0,"",IF(INDIRECT(NOM_FR&amp;ADDRESS('PR-tampon'!$E140,COLUMN(REFERENCEMENT_ISOLANT[[#Headers],[AVIS LIMITE AU / VALIDITE]])))=0,"",INDIRECT(NOM_FR&amp;ADDRESS('PR-tampon'!$E140,COLUMN(REFERENCEMENT_ISOLANT[[#Headers],[AVIS LIMITE AU / VALIDITE]]))))))</f>
        <v/>
      </c>
      <c r="J177" s="3" t="str">
        <f ca="1">IF('PR-tampon'!$E140="","",IF('PR-tampon'!$E140=0,"",IF(INDIRECT(NOM_FR&amp;ADDRESS('PR-tampon'!$E140,COLUMN(REFERENCEMENT_ISOLANT[[#Headers],[TC/TNC
dans le domaine d''emploi visé]])))=0,"",INDIRECT(NOM_FR&amp;ADDRESS('PR-tampon'!$E140,COLUMN(REFERENCEMENT_ISOLANT[[#Headers],[TC/TNC
dans le domaine d''emploi visé]]))))))</f>
        <v/>
      </c>
      <c r="K177" s="102" t="str">
        <f ca="1">IF('PR-tampon'!$E140="","",IF('PR-tampon'!$E140=0,"",IF(INDIRECT(NOM_FR&amp;ADDRESS('PR-tampon'!$E140,COLUMN(REFERENCEMENT_ISOLANT[[#Headers],[SYNTHESE DES APPLICATIONS VISEES]])))=0,"",INDIRECT(NOM_FR&amp;ADDRESS('PR-tampon'!$E140,COLUMN(REFERENCEMENT_ISOLANT[[#Headers],[SYNTHESE DES APPLICATIONS VISEES]]))))))</f>
        <v/>
      </c>
      <c r="L177" s="75" t="str">
        <f ca="1">IF('PR-tampon'!$E140="","",IF('PR-tampon'!$E140=0,"",IF(INDIRECT(NOM_FR&amp;ADDRESS('PR-tampon'!$E140,COLUMN(REFERENCEMENT_ISOLANT[[#Headers],[CONCATENATION DES OBSERVATIONS]])))=0,"",INDIRECT(NOM_FR&amp;ADDRESS('PR-tampon'!$E140,COLUMN(REFERENCEMENT_ISOLANT[[#Headers],[CONCATENATION DES OBSERVATIONS]]))))))</f>
        <v/>
      </c>
      <c r="M177" s="3" t="str">
        <f ca="1">IF('PR-tampon'!$E140="","",IF('PR-tampon'!$E140=0,"",IF(INDIRECT(NOM_FR&amp;ADDRESS('PR-tampon'!$E140,COLUMN(REFERENCEMENT_ISOLANT[[#Headers],[Hygrométrie des locaux]])))=0,"",INDIRECT(NOM_FR&amp;ADDRESS('PR-tampon'!$E140,COLUMN(REFERENCEMENT_ISOLANT[[#Headers],[Hygrométrie des locaux]]))))))</f>
        <v/>
      </c>
      <c r="N177" s="3" t="str">
        <f ca="1">IF('PR-tampon'!$E140="","",IF('PR-tampon'!$E140=0,"",IF(INDIRECT(NOM_FR&amp;ADDRESS('PR-tampon'!$E140,COLUMN(REFERENCEMENT_ISOLANT[[#Headers],[classement locaux au sens 20.1 P3]])))=0,"",INDIRECT(NOM_FR&amp;ADDRESS('PR-tampon'!$E140,COLUMN(REFERENCEMENT_ISOLANT[[#Headers],[classement locaux au sens 20.1 P3]]))))))</f>
        <v/>
      </c>
      <c r="O177" s="3" t="str">
        <f ca="1">IF('PR-tampon'!$E140="","",IF('PR-tampon'!$E140=0,"",IF(INDIRECT(NOM_FR&amp;ADDRESS('PR-tampon'!$E140,COLUMN(REFERENCEMENT_ISOLANT[[#Headers],[Climat max]])))=0,"",INDIRECT(NOM_FR&amp;ADDRESS('PR-tampon'!$E140,COLUMN(REFERENCEMENT_ISOLANT[[#Headers],[Climat max]]))))))</f>
        <v/>
      </c>
      <c r="P177" s="3" t="str">
        <f ca="1">IF('PR-tampon'!$E140="","",IF('PR-tampon'!$E140=0,"",IF(INDIRECT(NOM_FR&amp;ADDRESS('PR-tampon'!$E140,COLUMN(REFERENCEMENT_ISOLANT[[#Headers],[Locaux climatisés ou raffraichis]])))=0,"",INDIRECT(NOM_FR&amp;ADDRESS('PR-tampon'!$E140,COLUMN(REFERENCEMENT_ISOLANT[[#Headers],[Locaux climatisés ou raffraichis]]))))))</f>
        <v/>
      </c>
    </row>
    <row r="178" spans="1:16" ht="130.15" customHeight="1" x14ac:dyDescent="0.25">
      <c r="A178" s="3" t="e">
        <v>#VALUE!</v>
      </c>
      <c r="B178" s="79" t="str">
        <f ca="1">IF('PR-tampon'!$E141="","",IF('PR-tampon'!$E141=0,"",IF(INDIRECT(NOM_FR&amp;ADDRESS('PR-tampon'!$E141,COLUMN(REFERENCEMENT_ISOLANT[[#Headers],[DATE REFERENCEMENT]])))=0,"",INDIRECT(NOM_FR&amp;ADDRESS('PR-tampon'!$E141,COLUMN(REFERENCEMENT_ISOLANT[[#Headers],[DATE REFERENCEMENT]]))))))</f>
        <v/>
      </c>
      <c r="C178" s="79" t="str">
        <f ca="1">IF('PR-tampon'!$E141="","",IF('PR-tampon'!$E141=0,"",IF(INDIRECT(NOM_FR&amp;ADDRESS('PR-tampon'!$E141,COLUMN(REFERENCEMENT_ISOLANT[[#Headers],[TYPE DE PROCEDE]])))=0,"",INDIRECT(NOM_FR&amp;ADDRESS('PR-tampon'!$E141,COLUMN(REFERENCEMENT_ISOLANT[[#Headers],[TYPE DE PROCEDE]]))))))</f>
        <v/>
      </c>
      <c r="D178" s="79" t="str">
        <f ca="1">IF('PR-tampon'!$E141="","",IF('PR-tampon'!$E141=0,"",IF(INDIRECT(NOM_FR&amp;ADDRESS('PR-tampon'!$E141,COLUMN(REFERENCEMENT_ISOLANT[[#Headers],[MATIERE]])))=0,"",INDIRECT(NOM_FR&amp;ADDRESS('PR-tampon'!$E141,COLUMN(REFERENCEMENT_ISOLANT[[#Headers],[MATIERE]]))))))</f>
        <v/>
      </c>
      <c r="E178" s="3" t="str">
        <f ca="1">IF('PR-tampon'!$E141="","",IF('PR-tampon'!$E141=0,"",IF(INDIRECT(NOM_FR&amp;ADDRESS('PR-tampon'!$E141,COLUMN(REFERENCEMENT_ISOLANT[[#Headers],[NOM COMMERCIAL DU PROCEDE]])))=0,"",INDIRECT(NOM_FR&amp;ADDRESS('PR-tampon'!$E141,COLUMN(REFERENCEMENT_ISOLANT[[#Headers],[NOM COMMERCIAL DU PROCEDE]]))))))</f>
        <v/>
      </c>
      <c r="F178" s="3" t="str">
        <f ca="1">IF('PR-tampon'!$E141="","",IF('PR-tampon'!$E141=0,"",IF(INDIRECT(NOM_FR&amp;ADDRESS('PR-tampon'!$E141,COLUMN(REFERENCEMENT_ISOLANT[[#Headers],[FABRICANT / TITULAIRE / DISTRIBUTEUR]])))=0,"",INDIRECT(NOM_FR&amp;ADDRESS('PR-tampon'!$E141,COLUMN(REFERENCEMENT_ISOLANT[[#Headers],[FABRICANT / TITULAIRE / DISTRIBUTEUR]]))))))</f>
        <v/>
      </c>
      <c r="G178" s="3" t="str">
        <f ca="1">IF('PR-tampon'!$E141="","",IF('PR-tampon'!$E141=0,"",IF(INDIRECT(NOM_FR&amp;ADDRESS('PR-tampon'!$E141,COLUMN(REFERENCEMENT_ISOLANT[[#Headers],[TYPE DE DOCUMENT DE REFERENCE]])))=0,"",INDIRECT(NOM_FR&amp;ADDRESS('PR-tampon'!$E141,COLUMN(REFERENCEMENT_ISOLANT[[#Headers],[TYPE DE DOCUMENT DE REFERENCE]]))))))</f>
        <v/>
      </c>
      <c r="H178" s="3" t="str">
        <f ca="1">IF('PR-tampon'!$E141="","",IF('PR-tampon'!$E141=0,"",IF(INDIRECT(NOM_FR&amp;ADDRESS('PR-tampon'!$E141,COLUMN(REFERENCEMENT_ISOLANT[[#Headers],[REF]])))=0,"",INDIRECT(NOM_FR&amp;ADDRESS('PR-tampon'!$E141,COLUMN(REFERENCEMENT_ISOLANT[[#Headers],[REF]]))))))</f>
        <v/>
      </c>
      <c r="I178" s="73" t="str">
        <f ca="1">IF('PR-tampon'!$E141="","",IF('PR-tampon'!$E141=0,"",IF(INDIRECT(NOM_FR&amp;ADDRESS('PR-tampon'!$E141,COLUMN(REFERENCEMENT_ISOLANT[[#Headers],[AVIS LIMITE AU / VALIDITE]])))=0,"",INDIRECT(NOM_FR&amp;ADDRESS('PR-tampon'!$E141,COLUMN(REFERENCEMENT_ISOLANT[[#Headers],[AVIS LIMITE AU / VALIDITE]]))))))</f>
        <v/>
      </c>
      <c r="J178" s="3" t="str">
        <f ca="1">IF('PR-tampon'!$E141="","",IF('PR-tampon'!$E141=0,"",IF(INDIRECT(NOM_FR&amp;ADDRESS('PR-tampon'!$E141,COLUMN(REFERENCEMENT_ISOLANT[[#Headers],[TC/TNC
dans le domaine d''emploi visé]])))=0,"",INDIRECT(NOM_FR&amp;ADDRESS('PR-tampon'!$E141,COLUMN(REFERENCEMENT_ISOLANT[[#Headers],[TC/TNC
dans le domaine d''emploi visé]]))))))</f>
        <v/>
      </c>
      <c r="K178" s="102" t="str">
        <f ca="1">IF('PR-tampon'!$E141="","",IF('PR-tampon'!$E141=0,"",IF(INDIRECT(NOM_FR&amp;ADDRESS('PR-tampon'!$E141,COLUMN(REFERENCEMENT_ISOLANT[[#Headers],[SYNTHESE DES APPLICATIONS VISEES]])))=0,"",INDIRECT(NOM_FR&amp;ADDRESS('PR-tampon'!$E141,COLUMN(REFERENCEMENT_ISOLANT[[#Headers],[SYNTHESE DES APPLICATIONS VISEES]]))))))</f>
        <v/>
      </c>
      <c r="L178" s="75" t="str">
        <f ca="1">IF('PR-tampon'!$E141="","",IF('PR-tampon'!$E141=0,"",IF(INDIRECT(NOM_FR&amp;ADDRESS('PR-tampon'!$E141,COLUMN(REFERENCEMENT_ISOLANT[[#Headers],[CONCATENATION DES OBSERVATIONS]])))=0,"",INDIRECT(NOM_FR&amp;ADDRESS('PR-tampon'!$E141,COLUMN(REFERENCEMENT_ISOLANT[[#Headers],[CONCATENATION DES OBSERVATIONS]]))))))</f>
        <v/>
      </c>
      <c r="M178" s="3" t="str">
        <f ca="1">IF('PR-tampon'!$E141="","",IF('PR-tampon'!$E141=0,"",IF(INDIRECT(NOM_FR&amp;ADDRESS('PR-tampon'!$E141,COLUMN(REFERENCEMENT_ISOLANT[[#Headers],[Hygrométrie des locaux]])))=0,"",INDIRECT(NOM_FR&amp;ADDRESS('PR-tampon'!$E141,COLUMN(REFERENCEMENT_ISOLANT[[#Headers],[Hygrométrie des locaux]]))))))</f>
        <v/>
      </c>
      <c r="N178" s="3" t="str">
        <f ca="1">IF('PR-tampon'!$E141="","",IF('PR-tampon'!$E141=0,"",IF(INDIRECT(NOM_FR&amp;ADDRESS('PR-tampon'!$E141,COLUMN(REFERENCEMENT_ISOLANT[[#Headers],[classement locaux au sens 20.1 P3]])))=0,"",INDIRECT(NOM_FR&amp;ADDRESS('PR-tampon'!$E141,COLUMN(REFERENCEMENT_ISOLANT[[#Headers],[classement locaux au sens 20.1 P3]]))))))</f>
        <v/>
      </c>
      <c r="O178" s="3" t="str">
        <f ca="1">IF('PR-tampon'!$E141="","",IF('PR-tampon'!$E141=0,"",IF(INDIRECT(NOM_FR&amp;ADDRESS('PR-tampon'!$E141,COLUMN(REFERENCEMENT_ISOLANT[[#Headers],[Climat max]])))=0,"",INDIRECT(NOM_FR&amp;ADDRESS('PR-tampon'!$E141,COLUMN(REFERENCEMENT_ISOLANT[[#Headers],[Climat max]]))))))</f>
        <v/>
      </c>
      <c r="P178" s="3" t="str">
        <f ca="1">IF('PR-tampon'!$E141="","",IF('PR-tampon'!$E141=0,"",IF(INDIRECT(NOM_FR&amp;ADDRESS('PR-tampon'!$E141,COLUMN(REFERENCEMENT_ISOLANT[[#Headers],[Locaux climatisés ou raffraichis]])))=0,"",INDIRECT(NOM_FR&amp;ADDRESS('PR-tampon'!$E141,COLUMN(REFERENCEMENT_ISOLANT[[#Headers],[Locaux climatisés ou raffraichis]]))))))</f>
        <v/>
      </c>
    </row>
    <row r="179" spans="1:16" ht="130.15" customHeight="1" x14ac:dyDescent="0.25">
      <c r="A179" s="3" t="e">
        <v>#VALUE!</v>
      </c>
      <c r="B179" s="79" t="str">
        <f ca="1">IF('PR-tampon'!$E142="","",IF('PR-tampon'!$E142=0,"",IF(INDIRECT(NOM_FR&amp;ADDRESS('PR-tampon'!$E142,COLUMN(REFERENCEMENT_ISOLANT[[#Headers],[DATE REFERENCEMENT]])))=0,"",INDIRECT(NOM_FR&amp;ADDRESS('PR-tampon'!$E142,COLUMN(REFERENCEMENT_ISOLANT[[#Headers],[DATE REFERENCEMENT]]))))))</f>
        <v/>
      </c>
      <c r="C179" s="79" t="str">
        <f ca="1">IF('PR-tampon'!$E142="","",IF('PR-tampon'!$E142=0,"",IF(INDIRECT(NOM_FR&amp;ADDRESS('PR-tampon'!$E142,COLUMN(REFERENCEMENT_ISOLANT[[#Headers],[TYPE DE PROCEDE]])))=0,"",INDIRECT(NOM_FR&amp;ADDRESS('PR-tampon'!$E142,COLUMN(REFERENCEMENT_ISOLANT[[#Headers],[TYPE DE PROCEDE]]))))))</f>
        <v/>
      </c>
      <c r="D179" s="79" t="str">
        <f ca="1">IF('PR-tampon'!$E142="","",IF('PR-tampon'!$E142=0,"",IF(INDIRECT(NOM_FR&amp;ADDRESS('PR-tampon'!$E142,COLUMN(REFERENCEMENT_ISOLANT[[#Headers],[MATIERE]])))=0,"",INDIRECT(NOM_FR&amp;ADDRESS('PR-tampon'!$E142,COLUMN(REFERENCEMENT_ISOLANT[[#Headers],[MATIERE]]))))))</f>
        <v/>
      </c>
      <c r="E179" s="3" t="str">
        <f ca="1">IF('PR-tampon'!$E142="","",IF('PR-tampon'!$E142=0,"",IF(INDIRECT(NOM_FR&amp;ADDRESS('PR-tampon'!$E142,COLUMN(REFERENCEMENT_ISOLANT[[#Headers],[NOM COMMERCIAL DU PROCEDE]])))=0,"",INDIRECT(NOM_FR&amp;ADDRESS('PR-tampon'!$E142,COLUMN(REFERENCEMENT_ISOLANT[[#Headers],[NOM COMMERCIAL DU PROCEDE]]))))))</f>
        <v/>
      </c>
      <c r="F179" s="3" t="str">
        <f ca="1">IF('PR-tampon'!$E142="","",IF('PR-tampon'!$E142=0,"",IF(INDIRECT(NOM_FR&amp;ADDRESS('PR-tampon'!$E142,COLUMN(REFERENCEMENT_ISOLANT[[#Headers],[FABRICANT / TITULAIRE / DISTRIBUTEUR]])))=0,"",INDIRECT(NOM_FR&amp;ADDRESS('PR-tampon'!$E142,COLUMN(REFERENCEMENT_ISOLANT[[#Headers],[FABRICANT / TITULAIRE / DISTRIBUTEUR]]))))))</f>
        <v/>
      </c>
      <c r="G179" s="3" t="str">
        <f ca="1">IF('PR-tampon'!$E142="","",IF('PR-tampon'!$E142=0,"",IF(INDIRECT(NOM_FR&amp;ADDRESS('PR-tampon'!$E142,COLUMN(REFERENCEMENT_ISOLANT[[#Headers],[TYPE DE DOCUMENT DE REFERENCE]])))=0,"",INDIRECT(NOM_FR&amp;ADDRESS('PR-tampon'!$E142,COLUMN(REFERENCEMENT_ISOLANT[[#Headers],[TYPE DE DOCUMENT DE REFERENCE]]))))))</f>
        <v/>
      </c>
      <c r="H179" s="3" t="str">
        <f ca="1">IF('PR-tampon'!$E142="","",IF('PR-tampon'!$E142=0,"",IF(INDIRECT(NOM_FR&amp;ADDRESS('PR-tampon'!$E142,COLUMN(REFERENCEMENT_ISOLANT[[#Headers],[REF]])))=0,"",INDIRECT(NOM_FR&amp;ADDRESS('PR-tampon'!$E142,COLUMN(REFERENCEMENT_ISOLANT[[#Headers],[REF]]))))))</f>
        <v/>
      </c>
      <c r="I179" s="73" t="str">
        <f ca="1">IF('PR-tampon'!$E142="","",IF('PR-tampon'!$E142=0,"",IF(INDIRECT(NOM_FR&amp;ADDRESS('PR-tampon'!$E142,COLUMN(REFERENCEMENT_ISOLANT[[#Headers],[AVIS LIMITE AU / VALIDITE]])))=0,"",INDIRECT(NOM_FR&amp;ADDRESS('PR-tampon'!$E142,COLUMN(REFERENCEMENT_ISOLANT[[#Headers],[AVIS LIMITE AU / VALIDITE]]))))))</f>
        <v/>
      </c>
      <c r="J179" s="3" t="str">
        <f ca="1">IF('PR-tampon'!$E142="","",IF('PR-tampon'!$E142=0,"",IF(INDIRECT(NOM_FR&amp;ADDRESS('PR-tampon'!$E142,COLUMN(REFERENCEMENT_ISOLANT[[#Headers],[TC/TNC
dans le domaine d''emploi visé]])))=0,"",INDIRECT(NOM_FR&amp;ADDRESS('PR-tampon'!$E142,COLUMN(REFERENCEMENT_ISOLANT[[#Headers],[TC/TNC
dans le domaine d''emploi visé]]))))))</f>
        <v/>
      </c>
      <c r="K179" s="102" t="str">
        <f ca="1">IF('PR-tampon'!$E142="","",IF('PR-tampon'!$E142=0,"",IF(INDIRECT(NOM_FR&amp;ADDRESS('PR-tampon'!$E142,COLUMN(REFERENCEMENT_ISOLANT[[#Headers],[SYNTHESE DES APPLICATIONS VISEES]])))=0,"",INDIRECT(NOM_FR&amp;ADDRESS('PR-tampon'!$E142,COLUMN(REFERENCEMENT_ISOLANT[[#Headers],[SYNTHESE DES APPLICATIONS VISEES]]))))))</f>
        <v/>
      </c>
      <c r="L179" s="75" t="str">
        <f ca="1">IF('PR-tampon'!$E142="","",IF('PR-tampon'!$E142=0,"",IF(INDIRECT(NOM_FR&amp;ADDRESS('PR-tampon'!$E142,COLUMN(REFERENCEMENT_ISOLANT[[#Headers],[CONCATENATION DES OBSERVATIONS]])))=0,"",INDIRECT(NOM_FR&amp;ADDRESS('PR-tampon'!$E142,COLUMN(REFERENCEMENT_ISOLANT[[#Headers],[CONCATENATION DES OBSERVATIONS]]))))))</f>
        <v/>
      </c>
      <c r="M179" s="3" t="str">
        <f ca="1">IF('PR-tampon'!$E142="","",IF('PR-tampon'!$E142=0,"",IF(INDIRECT(NOM_FR&amp;ADDRESS('PR-tampon'!$E142,COLUMN(REFERENCEMENT_ISOLANT[[#Headers],[Hygrométrie des locaux]])))=0,"",INDIRECT(NOM_FR&amp;ADDRESS('PR-tampon'!$E142,COLUMN(REFERENCEMENT_ISOLANT[[#Headers],[Hygrométrie des locaux]]))))))</f>
        <v/>
      </c>
      <c r="N179" s="3" t="str">
        <f ca="1">IF('PR-tampon'!$E142="","",IF('PR-tampon'!$E142=0,"",IF(INDIRECT(NOM_FR&amp;ADDRESS('PR-tampon'!$E142,COLUMN(REFERENCEMENT_ISOLANT[[#Headers],[classement locaux au sens 20.1 P3]])))=0,"",INDIRECT(NOM_FR&amp;ADDRESS('PR-tampon'!$E142,COLUMN(REFERENCEMENT_ISOLANT[[#Headers],[classement locaux au sens 20.1 P3]]))))))</f>
        <v/>
      </c>
      <c r="O179" s="3" t="str">
        <f ca="1">IF('PR-tampon'!$E142="","",IF('PR-tampon'!$E142=0,"",IF(INDIRECT(NOM_FR&amp;ADDRESS('PR-tampon'!$E142,COLUMN(REFERENCEMENT_ISOLANT[[#Headers],[Climat max]])))=0,"",INDIRECT(NOM_FR&amp;ADDRESS('PR-tampon'!$E142,COLUMN(REFERENCEMENT_ISOLANT[[#Headers],[Climat max]]))))))</f>
        <v/>
      </c>
      <c r="P179" s="3" t="str">
        <f ca="1">IF('PR-tampon'!$E142="","",IF('PR-tampon'!$E142=0,"",IF(INDIRECT(NOM_FR&amp;ADDRESS('PR-tampon'!$E142,COLUMN(REFERENCEMENT_ISOLANT[[#Headers],[Locaux climatisés ou raffraichis]])))=0,"",INDIRECT(NOM_FR&amp;ADDRESS('PR-tampon'!$E142,COLUMN(REFERENCEMENT_ISOLANT[[#Headers],[Locaux climatisés ou raffraichis]]))))))</f>
        <v/>
      </c>
    </row>
    <row r="180" spans="1:16" ht="130.15" customHeight="1" x14ac:dyDescent="0.25">
      <c r="A180" s="3" t="e">
        <v>#VALUE!</v>
      </c>
      <c r="B180" s="79" t="str">
        <f ca="1">IF('PR-tampon'!$E143="","",IF('PR-tampon'!$E143=0,"",IF(INDIRECT(NOM_FR&amp;ADDRESS('PR-tampon'!$E143,COLUMN(REFERENCEMENT_ISOLANT[[#Headers],[DATE REFERENCEMENT]])))=0,"",INDIRECT(NOM_FR&amp;ADDRESS('PR-tampon'!$E143,COLUMN(REFERENCEMENT_ISOLANT[[#Headers],[DATE REFERENCEMENT]]))))))</f>
        <v/>
      </c>
      <c r="C180" s="79" t="str">
        <f ca="1">IF('PR-tampon'!$E143="","",IF('PR-tampon'!$E143=0,"",IF(INDIRECT(NOM_FR&amp;ADDRESS('PR-tampon'!$E143,COLUMN(REFERENCEMENT_ISOLANT[[#Headers],[TYPE DE PROCEDE]])))=0,"",INDIRECT(NOM_FR&amp;ADDRESS('PR-tampon'!$E143,COLUMN(REFERENCEMENT_ISOLANT[[#Headers],[TYPE DE PROCEDE]]))))))</f>
        <v/>
      </c>
      <c r="D180" s="79" t="str">
        <f ca="1">IF('PR-tampon'!$E143="","",IF('PR-tampon'!$E143=0,"",IF(INDIRECT(NOM_FR&amp;ADDRESS('PR-tampon'!$E143,COLUMN(REFERENCEMENT_ISOLANT[[#Headers],[MATIERE]])))=0,"",INDIRECT(NOM_FR&amp;ADDRESS('PR-tampon'!$E143,COLUMN(REFERENCEMENT_ISOLANT[[#Headers],[MATIERE]]))))))</f>
        <v/>
      </c>
      <c r="E180" s="3" t="str">
        <f ca="1">IF('PR-tampon'!$E143="","",IF('PR-tampon'!$E143=0,"",IF(INDIRECT(NOM_FR&amp;ADDRESS('PR-tampon'!$E143,COLUMN(REFERENCEMENT_ISOLANT[[#Headers],[NOM COMMERCIAL DU PROCEDE]])))=0,"",INDIRECT(NOM_FR&amp;ADDRESS('PR-tampon'!$E143,COLUMN(REFERENCEMENT_ISOLANT[[#Headers],[NOM COMMERCIAL DU PROCEDE]]))))))</f>
        <v/>
      </c>
      <c r="F180" s="3" t="str">
        <f ca="1">IF('PR-tampon'!$E143="","",IF('PR-tampon'!$E143=0,"",IF(INDIRECT(NOM_FR&amp;ADDRESS('PR-tampon'!$E143,COLUMN(REFERENCEMENT_ISOLANT[[#Headers],[FABRICANT / TITULAIRE / DISTRIBUTEUR]])))=0,"",INDIRECT(NOM_FR&amp;ADDRESS('PR-tampon'!$E143,COLUMN(REFERENCEMENT_ISOLANT[[#Headers],[FABRICANT / TITULAIRE / DISTRIBUTEUR]]))))))</f>
        <v/>
      </c>
      <c r="G180" s="3" t="str">
        <f ca="1">IF('PR-tampon'!$E143="","",IF('PR-tampon'!$E143=0,"",IF(INDIRECT(NOM_FR&amp;ADDRESS('PR-tampon'!$E143,COLUMN(REFERENCEMENT_ISOLANT[[#Headers],[TYPE DE DOCUMENT DE REFERENCE]])))=0,"",INDIRECT(NOM_FR&amp;ADDRESS('PR-tampon'!$E143,COLUMN(REFERENCEMENT_ISOLANT[[#Headers],[TYPE DE DOCUMENT DE REFERENCE]]))))))</f>
        <v/>
      </c>
      <c r="H180" s="3" t="str">
        <f ca="1">IF('PR-tampon'!$E143="","",IF('PR-tampon'!$E143=0,"",IF(INDIRECT(NOM_FR&amp;ADDRESS('PR-tampon'!$E143,COLUMN(REFERENCEMENT_ISOLANT[[#Headers],[REF]])))=0,"",INDIRECT(NOM_FR&amp;ADDRESS('PR-tampon'!$E143,COLUMN(REFERENCEMENT_ISOLANT[[#Headers],[REF]]))))))</f>
        <v/>
      </c>
      <c r="I180" s="73" t="str">
        <f ca="1">IF('PR-tampon'!$E143="","",IF('PR-tampon'!$E143=0,"",IF(INDIRECT(NOM_FR&amp;ADDRESS('PR-tampon'!$E143,COLUMN(REFERENCEMENT_ISOLANT[[#Headers],[AVIS LIMITE AU / VALIDITE]])))=0,"",INDIRECT(NOM_FR&amp;ADDRESS('PR-tampon'!$E143,COLUMN(REFERENCEMENT_ISOLANT[[#Headers],[AVIS LIMITE AU / VALIDITE]]))))))</f>
        <v/>
      </c>
      <c r="J180" s="3" t="str">
        <f ca="1">IF('PR-tampon'!$E143="","",IF('PR-tampon'!$E143=0,"",IF(INDIRECT(NOM_FR&amp;ADDRESS('PR-tampon'!$E143,COLUMN(REFERENCEMENT_ISOLANT[[#Headers],[TC/TNC
dans le domaine d''emploi visé]])))=0,"",INDIRECT(NOM_FR&amp;ADDRESS('PR-tampon'!$E143,COLUMN(REFERENCEMENT_ISOLANT[[#Headers],[TC/TNC
dans le domaine d''emploi visé]]))))))</f>
        <v/>
      </c>
      <c r="K180" s="102" t="str">
        <f ca="1">IF('PR-tampon'!$E143="","",IF('PR-tampon'!$E143=0,"",IF(INDIRECT(NOM_FR&amp;ADDRESS('PR-tampon'!$E143,COLUMN(REFERENCEMENT_ISOLANT[[#Headers],[SYNTHESE DES APPLICATIONS VISEES]])))=0,"",INDIRECT(NOM_FR&amp;ADDRESS('PR-tampon'!$E143,COLUMN(REFERENCEMENT_ISOLANT[[#Headers],[SYNTHESE DES APPLICATIONS VISEES]]))))))</f>
        <v/>
      </c>
      <c r="L180" s="75" t="str">
        <f ca="1">IF('PR-tampon'!$E143="","",IF('PR-tampon'!$E143=0,"",IF(INDIRECT(NOM_FR&amp;ADDRESS('PR-tampon'!$E143,COLUMN(REFERENCEMENT_ISOLANT[[#Headers],[CONCATENATION DES OBSERVATIONS]])))=0,"",INDIRECT(NOM_FR&amp;ADDRESS('PR-tampon'!$E143,COLUMN(REFERENCEMENT_ISOLANT[[#Headers],[CONCATENATION DES OBSERVATIONS]]))))))</f>
        <v/>
      </c>
      <c r="M180" s="3" t="str">
        <f ca="1">IF('PR-tampon'!$E143="","",IF('PR-tampon'!$E143=0,"",IF(INDIRECT(NOM_FR&amp;ADDRESS('PR-tampon'!$E143,COLUMN(REFERENCEMENT_ISOLANT[[#Headers],[Hygrométrie des locaux]])))=0,"",INDIRECT(NOM_FR&amp;ADDRESS('PR-tampon'!$E143,COLUMN(REFERENCEMENT_ISOLANT[[#Headers],[Hygrométrie des locaux]]))))))</f>
        <v/>
      </c>
      <c r="N180" s="3" t="str">
        <f ca="1">IF('PR-tampon'!$E143="","",IF('PR-tampon'!$E143=0,"",IF(INDIRECT(NOM_FR&amp;ADDRESS('PR-tampon'!$E143,COLUMN(REFERENCEMENT_ISOLANT[[#Headers],[classement locaux au sens 20.1 P3]])))=0,"",INDIRECT(NOM_FR&amp;ADDRESS('PR-tampon'!$E143,COLUMN(REFERENCEMENT_ISOLANT[[#Headers],[classement locaux au sens 20.1 P3]]))))))</f>
        <v/>
      </c>
      <c r="O180" s="3" t="str">
        <f ca="1">IF('PR-tampon'!$E143="","",IF('PR-tampon'!$E143=0,"",IF(INDIRECT(NOM_FR&amp;ADDRESS('PR-tampon'!$E143,COLUMN(REFERENCEMENT_ISOLANT[[#Headers],[Climat max]])))=0,"",INDIRECT(NOM_FR&amp;ADDRESS('PR-tampon'!$E143,COLUMN(REFERENCEMENT_ISOLANT[[#Headers],[Climat max]]))))))</f>
        <v/>
      </c>
      <c r="P180" s="3" t="str">
        <f ca="1">IF('PR-tampon'!$E143="","",IF('PR-tampon'!$E143=0,"",IF(INDIRECT(NOM_FR&amp;ADDRESS('PR-tampon'!$E143,COLUMN(REFERENCEMENT_ISOLANT[[#Headers],[Locaux climatisés ou raffraichis]])))=0,"",INDIRECT(NOM_FR&amp;ADDRESS('PR-tampon'!$E143,COLUMN(REFERENCEMENT_ISOLANT[[#Headers],[Locaux climatisés ou raffraichis]]))))))</f>
        <v/>
      </c>
    </row>
    <row r="181" spans="1:16" ht="130.15" customHeight="1" x14ac:dyDescent="0.25">
      <c r="A181" s="3" t="e">
        <v>#VALUE!</v>
      </c>
      <c r="B181" s="79" t="str">
        <f ca="1">IF('PR-tampon'!$E144="","",IF('PR-tampon'!$E144=0,"",IF(INDIRECT(NOM_FR&amp;ADDRESS('PR-tampon'!$E144,COLUMN(REFERENCEMENT_ISOLANT[[#Headers],[DATE REFERENCEMENT]])))=0,"",INDIRECT(NOM_FR&amp;ADDRESS('PR-tampon'!$E144,COLUMN(REFERENCEMENT_ISOLANT[[#Headers],[DATE REFERENCEMENT]]))))))</f>
        <v/>
      </c>
      <c r="C181" s="79" t="str">
        <f ca="1">IF('PR-tampon'!$E144="","",IF('PR-tampon'!$E144=0,"",IF(INDIRECT(NOM_FR&amp;ADDRESS('PR-tampon'!$E144,COLUMN(REFERENCEMENT_ISOLANT[[#Headers],[TYPE DE PROCEDE]])))=0,"",INDIRECT(NOM_FR&amp;ADDRESS('PR-tampon'!$E144,COLUMN(REFERENCEMENT_ISOLANT[[#Headers],[TYPE DE PROCEDE]]))))))</f>
        <v/>
      </c>
      <c r="D181" s="79" t="str">
        <f ca="1">IF('PR-tampon'!$E144="","",IF('PR-tampon'!$E144=0,"",IF(INDIRECT(NOM_FR&amp;ADDRESS('PR-tampon'!$E144,COLUMN(REFERENCEMENT_ISOLANT[[#Headers],[MATIERE]])))=0,"",INDIRECT(NOM_FR&amp;ADDRESS('PR-tampon'!$E144,COLUMN(REFERENCEMENT_ISOLANT[[#Headers],[MATIERE]]))))))</f>
        <v/>
      </c>
      <c r="E181" s="3" t="str">
        <f ca="1">IF('PR-tampon'!$E144="","",IF('PR-tampon'!$E144=0,"",IF(INDIRECT(NOM_FR&amp;ADDRESS('PR-tampon'!$E144,COLUMN(REFERENCEMENT_ISOLANT[[#Headers],[NOM COMMERCIAL DU PROCEDE]])))=0,"",INDIRECT(NOM_FR&amp;ADDRESS('PR-tampon'!$E144,COLUMN(REFERENCEMENT_ISOLANT[[#Headers],[NOM COMMERCIAL DU PROCEDE]]))))))</f>
        <v/>
      </c>
      <c r="F181" s="3" t="str">
        <f ca="1">IF('PR-tampon'!$E144="","",IF('PR-tampon'!$E144=0,"",IF(INDIRECT(NOM_FR&amp;ADDRESS('PR-tampon'!$E144,COLUMN(REFERENCEMENT_ISOLANT[[#Headers],[FABRICANT / TITULAIRE / DISTRIBUTEUR]])))=0,"",INDIRECT(NOM_FR&amp;ADDRESS('PR-tampon'!$E144,COLUMN(REFERENCEMENT_ISOLANT[[#Headers],[FABRICANT / TITULAIRE / DISTRIBUTEUR]]))))))</f>
        <v/>
      </c>
      <c r="G181" s="3" t="str">
        <f ca="1">IF('PR-tampon'!$E144="","",IF('PR-tampon'!$E144=0,"",IF(INDIRECT(NOM_FR&amp;ADDRESS('PR-tampon'!$E144,COLUMN(REFERENCEMENT_ISOLANT[[#Headers],[TYPE DE DOCUMENT DE REFERENCE]])))=0,"",INDIRECT(NOM_FR&amp;ADDRESS('PR-tampon'!$E144,COLUMN(REFERENCEMENT_ISOLANT[[#Headers],[TYPE DE DOCUMENT DE REFERENCE]]))))))</f>
        <v/>
      </c>
      <c r="H181" s="3" t="str">
        <f ca="1">IF('PR-tampon'!$E144="","",IF('PR-tampon'!$E144=0,"",IF(INDIRECT(NOM_FR&amp;ADDRESS('PR-tampon'!$E144,COLUMN(REFERENCEMENT_ISOLANT[[#Headers],[REF]])))=0,"",INDIRECT(NOM_FR&amp;ADDRESS('PR-tampon'!$E144,COLUMN(REFERENCEMENT_ISOLANT[[#Headers],[REF]]))))))</f>
        <v/>
      </c>
      <c r="I181" s="73" t="str">
        <f ca="1">IF('PR-tampon'!$E144="","",IF('PR-tampon'!$E144=0,"",IF(INDIRECT(NOM_FR&amp;ADDRESS('PR-tampon'!$E144,COLUMN(REFERENCEMENT_ISOLANT[[#Headers],[AVIS LIMITE AU / VALIDITE]])))=0,"",INDIRECT(NOM_FR&amp;ADDRESS('PR-tampon'!$E144,COLUMN(REFERENCEMENT_ISOLANT[[#Headers],[AVIS LIMITE AU / VALIDITE]]))))))</f>
        <v/>
      </c>
      <c r="J181" s="3" t="str">
        <f ca="1">IF('PR-tampon'!$E144="","",IF('PR-tampon'!$E144=0,"",IF(INDIRECT(NOM_FR&amp;ADDRESS('PR-tampon'!$E144,COLUMN(REFERENCEMENT_ISOLANT[[#Headers],[TC/TNC
dans le domaine d''emploi visé]])))=0,"",INDIRECT(NOM_FR&amp;ADDRESS('PR-tampon'!$E144,COLUMN(REFERENCEMENT_ISOLANT[[#Headers],[TC/TNC
dans le domaine d''emploi visé]]))))))</f>
        <v/>
      </c>
      <c r="K181" s="102" t="str">
        <f ca="1">IF('PR-tampon'!$E144="","",IF('PR-tampon'!$E144=0,"",IF(INDIRECT(NOM_FR&amp;ADDRESS('PR-tampon'!$E144,COLUMN(REFERENCEMENT_ISOLANT[[#Headers],[SYNTHESE DES APPLICATIONS VISEES]])))=0,"",INDIRECT(NOM_FR&amp;ADDRESS('PR-tampon'!$E144,COLUMN(REFERENCEMENT_ISOLANT[[#Headers],[SYNTHESE DES APPLICATIONS VISEES]]))))))</f>
        <v/>
      </c>
      <c r="L181" s="75" t="str">
        <f ca="1">IF('PR-tampon'!$E144="","",IF('PR-tampon'!$E144=0,"",IF(INDIRECT(NOM_FR&amp;ADDRESS('PR-tampon'!$E144,COLUMN(REFERENCEMENT_ISOLANT[[#Headers],[CONCATENATION DES OBSERVATIONS]])))=0,"",INDIRECT(NOM_FR&amp;ADDRESS('PR-tampon'!$E144,COLUMN(REFERENCEMENT_ISOLANT[[#Headers],[CONCATENATION DES OBSERVATIONS]]))))))</f>
        <v/>
      </c>
      <c r="M181" s="3" t="str">
        <f ca="1">IF('PR-tampon'!$E144="","",IF('PR-tampon'!$E144=0,"",IF(INDIRECT(NOM_FR&amp;ADDRESS('PR-tampon'!$E144,COLUMN(REFERENCEMENT_ISOLANT[[#Headers],[Hygrométrie des locaux]])))=0,"",INDIRECT(NOM_FR&amp;ADDRESS('PR-tampon'!$E144,COLUMN(REFERENCEMENT_ISOLANT[[#Headers],[Hygrométrie des locaux]]))))))</f>
        <v/>
      </c>
      <c r="N181" s="3" t="str">
        <f ca="1">IF('PR-tampon'!$E144="","",IF('PR-tampon'!$E144=0,"",IF(INDIRECT(NOM_FR&amp;ADDRESS('PR-tampon'!$E144,COLUMN(REFERENCEMENT_ISOLANT[[#Headers],[classement locaux au sens 20.1 P3]])))=0,"",INDIRECT(NOM_FR&amp;ADDRESS('PR-tampon'!$E144,COLUMN(REFERENCEMENT_ISOLANT[[#Headers],[classement locaux au sens 20.1 P3]]))))))</f>
        <v/>
      </c>
      <c r="O181" s="3" t="str">
        <f ca="1">IF('PR-tampon'!$E144="","",IF('PR-tampon'!$E144=0,"",IF(INDIRECT(NOM_FR&amp;ADDRESS('PR-tampon'!$E144,COLUMN(REFERENCEMENT_ISOLANT[[#Headers],[Climat max]])))=0,"",INDIRECT(NOM_FR&amp;ADDRESS('PR-tampon'!$E144,COLUMN(REFERENCEMENT_ISOLANT[[#Headers],[Climat max]]))))))</f>
        <v/>
      </c>
      <c r="P181" s="3" t="str">
        <f ca="1">IF('PR-tampon'!$E144="","",IF('PR-tampon'!$E144=0,"",IF(INDIRECT(NOM_FR&amp;ADDRESS('PR-tampon'!$E144,COLUMN(REFERENCEMENT_ISOLANT[[#Headers],[Locaux climatisés ou raffraichis]])))=0,"",INDIRECT(NOM_FR&amp;ADDRESS('PR-tampon'!$E144,COLUMN(REFERENCEMENT_ISOLANT[[#Headers],[Locaux climatisés ou raffraichis]]))))))</f>
        <v/>
      </c>
    </row>
    <row r="182" spans="1:16" ht="130.15" customHeight="1" x14ac:dyDescent="0.25">
      <c r="A182" s="3" t="e">
        <v>#VALUE!</v>
      </c>
      <c r="B182" s="79" t="str">
        <f ca="1">IF('PR-tampon'!$E145="","",IF('PR-tampon'!$E145=0,"",IF(INDIRECT(NOM_FR&amp;ADDRESS('PR-tampon'!$E145,COLUMN(REFERENCEMENT_ISOLANT[[#Headers],[DATE REFERENCEMENT]])))=0,"",INDIRECT(NOM_FR&amp;ADDRESS('PR-tampon'!$E145,COLUMN(REFERENCEMENT_ISOLANT[[#Headers],[DATE REFERENCEMENT]]))))))</f>
        <v/>
      </c>
      <c r="C182" s="79" t="str">
        <f ca="1">IF('PR-tampon'!$E145="","",IF('PR-tampon'!$E145=0,"",IF(INDIRECT(NOM_FR&amp;ADDRESS('PR-tampon'!$E145,COLUMN(REFERENCEMENT_ISOLANT[[#Headers],[TYPE DE PROCEDE]])))=0,"",INDIRECT(NOM_FR&amp;ADDRESS('PR-tampon'!$E145,COLUMN(REFERENCEMENT_ISOLANT[[#Headers],[TYPE DE PROCEDE]]))))))</f>
        <v/>
      </c>
      <c r="D182" s="79" t="str">
        <f ca="1">IF('PR-tampon'!$E145="","",IF('PR-tampon'!$E145=0,"",IF(INDIRECT(NOM_FR&amp;ADDRESS('PR-tampon'!$E145,COLUMN(REFERENCEMENT_ISOLANT[[#Headers],[MATIERE]])))=0,"",INDIRECT(NOM_FR&amp;ADDRESS('PR-tampon'!$E145,COLUMN(REFERENCEMENT_ISOLANT[[#Headers],[MATIERE]]))))))</f>
        <v/>
      </c>
      <c r="E182" s="3" t="str">
        <f ca="1">IF('PR-tampon'!$E145="","",IF('PR-tampon'!$E145=0,"",IF(INDIRECT(NOM_FR&amp;ADDRESS('PR-tampon'!$E145,COLUMN(REFERENCEMENT_ISOLANT[[#Headers],[NOM COMMERCIAL DU PROCEDE]])))=0,"",INDIRECT(NOM_FR&amp;ADDRESS('PR-tampon'!$E145,COLUMN(REFERENCEMENT_ISOLANT[[#Headers],[NOM COMMERCIAL DU PROCEDE]]))))))</f>
        <v/>
      </c>
      <c r="F182" s="3" t="str">
        <f ca="1">IF('PR-tampon'!$E145="","",IF('PR-tampon'!$E145=0,"",IF(INDIRECT(NOM_FR&amp;ADDRESS('PR-tampon'!$E145,COLUMN(REFERENCEMENT_ISOLANT[[#Headers],[FABRICANT / TITULAIRE / DISTRIBUTEUR]])))=0,"",INDIRECT(NOM_FR&amp;ADDRESS('PR-tampon'!$E145,COLUMN(REFERENCEMENT_ISOLANT[[#Headers],[FABRICANT / TITULAIRE / DISTRIBUTEUR]]))))))</f>
        <v/>
      </c>
      <c r="G182" s="3" t="str">
        <f ca="1">IF('PR-tampon'!$E145="","",IF('PR-tampon'!$E145=0,"",IF(INDIRECT(NOM_FR&amp;ADDRESS('PR-tampon'!$E145,COLUMN(REFERENCEMENT_ISOLANT[[#Headers],[TYPE DE DOCUMENT DE REFERENCE]])))=0,"",INDIRECT(NOM_FR&amp;ADDRESS('PR-tampon'!$E145,COLUMN(REFERENCEMENT_ISOLANT[[#Headers],[TYPE DE DOCUMENT DE REFERENCE]]))))))</f>
        <v/>
      </c>
      <c r="H182" s="3" t="str">
        <f ca="1">IF('PR-tampon'!$E145="","",IF('PR-tampon'!$E145=0,"",IF(INDIRECT(NOM_FR&amp;ADDRESS('PR-tampon'!$E145,COLUMN(REFERENCEMENT_ISOLANT[[#Headers],[REF]])))=0,"",INDIRECT(NOM_FR&amp;ADDRESS('PR-tampon'!$E145,COLUMN(REFERENCEMENT_ISOLANT[[#Headers],[REF]]))))))</f>
        <v/>
      </c>
      <c r="I182" s="73" t="str">
        <f ca="1">IF('PR-tampon'!$E145="","",IF('PR-tampon'!$E145=0,"",IF(INDIRECT(NOM_FR&amp;ADDRESS('PR-tampon'!$E145,COLUMN(REFERENCEMENT_ISOLANT[[#Headers],[AVIS LIMITE AU / VALIDITE]])))=0,"",INDIRECT(NOM_FR&amp;ADDRESS('PR-tampon'!$E145,COLUMN(REFERENCEMENT_ISOLANT[[#Headers],[AVIS LIMITE AU / VALIDITE]]))))))</f>
        <v/>
      </c>
      <c r="J182" s="3" t="str">
        <f ca="1">IF('PR-tampon'!$E145="","",IF('PR-tampon'!$E145=0,"",IF(INDIRECT(NOM_FR&amp;ADDRESS('PR-tampon'!$E145,COLUMN(REFERENCEMENT_ISOLANT[[#Headers],[TC/TNC
dans le domaine d''emploi visé]])))=0,"",INDIRECT(NOM_FR&amp;ADDRESS('PR-tampon'!$E145,COLUMN(REFERENCEMENT_ISOLANT[[#Headers],[TC/TNC
dans le domaine d''emploi visé]]))))))</f>
        <v/>
      </c>
      <c r="K182" s="102" t="str">
        <f ca="1">IF('PR-tampon'!$E145="","",IF('PR-tampon'!$E145=0,"",IF(INDIRECT(NOM_FR&amp;ADDRESS('PR-tampon'!$E145,COLUMN(REFERENCEMENT_ISOLANT[[#Headers],[SYNTHESE DES APPLICATIONS VISEES]])))=0,"",INDIRECT(NOM_FR&amp;ADDRESS('PR-tampon'!$E145,COLUMN(REFERENCEMENT_ISOLANT[[#Headers],[SYNTHESE DES APPLICATIONS VISEES]]))))))</f>
        <v/>
      </c>
      <c r="L182" s="75" t="str">
        <f ca="1">IF('PR-tampon'!$E145="","",IF('PR-tampon'!$E145=0,"",IF(INDIRECT(NOM_FR&amp;ADDRESS('PR-tampon'!$E145,COLUMN(REFERENCEMENT_ISOLANT[[#Headers],[CONCATENATION DES OBSERVATIONS]])))=0,"",INDIRECT(NOM_FR&amp;ADDRESS('PR-tampon'!$E145,COLUMN(REFERENCEMENT_ISOLANT[[#Headers],[CONCATENATION DES OBSERVATIONS]]))))))</f>
        <v/>
      </c>
      <c r="M182" s="3" t="str">
        <f ca="1">IF('PR-tampon'!$E145="","",IF('PR-tampon'!$E145=0,"",IF(INDIRECT(NOM_FR&amp;ADDRESS('PR-tampon'!$E145,COLUMN(REFERENCEMENT_ISOLANT[[#Headers],[Hygrométrie des locaux]])))=0,"",INDIRECT(NOM_FR&amp;ADDRESS('PR-tampon'!$E145,COLUMN(REFERENCEMENT_ISOLANT[[#Headers],[Hygrométrie des locaux]]))))))</f>
        <v/>
      </c>
      <c r="N182" s="3" t="str">
        <f ca="1">IF('PR-tampon'!$E145="","",IF('PR-tampon'!$E145=0,"",IF(INDIRECT(NOM_FR&amp;ADDRESS('PR-tampon'!$E145,COLUMN(REFERENCEMENT_ISOLANT[[#Headers],[classement locaux au sens 20.1 P3]])))=0,"",INDIRECT(NOM_FR&amp;ADDRESS('PR-tampon'!$E145,COLUMN(REFERENCEMENT_ISOLANT[[#Headers],[classement locaux au sens 20.1 P3]]))))))</f>
        <v/>
      </c>
      <c r="O182" s="3" t="str">
        <f ca="1">IF('PR-tampon'!$E145="","",IF('PR-tampon'!$E145=0,"",IF(INDIRECT(NOM_FR&amp;ADDRESS('PR-tampon'!$E145,COLUMN(REFERENCEMENT_ISOLANT[[#Headers],[Climat max]])))=0,"",INDIRECT(NOM_FR&amp;ADDRESS('PR-tampon'!$E145,COLUMN(REFERENCEMENT_ISOLANT[[#Headers],[Climat max]]))))))</f>
        <v/>
      </c>
      <c r="P182" s="3" t="str">
        <f ca="1">IF('PR-tampon'!$E145="","",IF('PR-tampon'!$E145=0,"",IF(INDIRECT(NOM_FR&amp;ADDRESS('PR-tampon'!$E145,COLUMN(REFERENCEMENT_ISOLANT[[#Headers],[Locaux climatisés ou raffraichis]])))=0,"",INDIRECT(NOM_FR&amp;ADDRESS('PR-tampon'!$E145,COLUMN(REFERENCEMENT_ISOLANT[[#Headers],[Locaux climatisés ou raffraichis]]))))))</f>
        <v/>
      </c>
    </row>
    <row r="183" spans="1:16" ht="130.15" customHeight="1" x14ac:dyDescent="0.25">
      <c r="A183" s="3" t="e">
        <v>#VALUE!</v>
      </c>
      <c r="B183" s="79" t="str">
        <f ca="1">IF('PR-tampon'!$E146="","",IF('PR-tampon'!$E146=0,"",IF(INDIRECT(NOM_FR&amp;ADDRESS('PR-tampon'!$E146,COLUMN(REFERENCEMENT_ISOLANT[[#Headers],[DATE REFERENCEMENT]])))=0,"",INDIRECT(NOM_FR&amp;ADDRESS('PR-tampon'!$E146,COLUMN(REFERENCEMENT_ISOLANT[[#Headers],[DATE REFERENCEMENT]]))))))</f>
        <v/>
      </c>
      <c r="C183" s="79" t="str">
        <f ca="1">IF('PR-tampon'!$E146="","",IF('PR-tampon'!$E146=0,"",IF(INDIRECT(NOM_FR&amp;ADDRESS('PR-tampon'!$E146,COLUMN(REFERENCEMENT_ISOLANT[[#Headers],[TYPE DE PROCEDE]])))=0,"",INDIRECT(NOM_FR&amp;ADDRESS('PR-tampon'!$E146,COLUMN(REFERENCEMENT_ISOLANT[[#Headers],[TYPE DE PROCEDE]]))))))</f>
        <v/>
      </c>
      <c r="D183" s="79" t="str">
        <f ca="1">IF('PR-tampon'!$E146="","",IF('PR-tampon'!$E146=0,"",IF(INDIRECT(NOM_FR&amp;ADDRESS('PR-tampon'!$E146,COLUMN(REFERENCEMENT_ISOLANT[[#Headers],[MATIERE]])))=0,"",INDIRECT(NOM_FR&amp;ADDRESS('PR-tampon'!$E146,COLUMN(REFERENCEMENT_ISOLANT[[#Headers],[MATIERE]]))))))</f>
        <v/>
      </c>
      <c r="E183" s="3" t="str">
        <f ca="1">IF('PR-tampon'!$E146="","",IF('PR-tampon'!$E146=0,"",IF(INDIRECT(NOM_FR&amp;ADDRESS('PR-tampon'!$E146,COLUMN(REFERENCEMENT_ISOLANT[[#Headers],[NOM COMMERCIAL DU PROCEDE]])))=0,"",INDIRECT(NOM_FR&amp;ADDRESS('PR-tampon'!$E146,COLUMN(REFERENCEMENT_ISOLANT[[#Headers],[NOM COMMERCIAL DU PROCEDE]]))))))</f>
        <v/>
      </c>
      <c r="F183" s="3" t="str">
        <f ca="1">IF('PR-tampon'!$E146="","",IF('PR-tampon'!$E146=0,"",IF(INDIRECT(NOM_FR&amp;ADDRESS('PR-tampon'!$E146,COLUMN(REFERENCEMENT_ISOLANT[[#Headers],[FABRICANT / TITULAIRE / DISTRIBUTEUR]])))=0,"",INDIRECT(NOM_FR&amp;ADDRESS('PR-tampon'!$E146,COLUMN(REFERENCEMENT_ISOLANT[[#Headers],[FABRICANT / TITULAIRE / DISTRIBUTEUR]]))))))</f>
        <v/>
      </c>
      <c r="G183" s="3" t="str">
        <f ca="1">IF('PR-tampon'!$E146="","",IF('PR-tampon'!$E146=0,"",IF(INDIRECT(NOM_FR&amp;ADDRESS('PR-tampon'!$E146,COLUMN(REFERENCEMENT_ISOLANT[[#Headers],[TYPE DE DOCUMENT DE REFERENCE]])))=0,"",INDIRECT(NOM_FR&amp;ADDRESS('PR-tampon'!$E146,COLUMN(REFERENCEMENT_ISOLANT[[#Headers],[TYPE DE DOCUMENT DE REFERENCE]]))))))</f>
        <v/>
      </c>
      <c r="H183" s="3" t="str">
        <f ca="1">IF('PR-tampon'!$E146="","",IF('PR-tampon'!$E146=0,"",IF(INDIRECT(NOM_FR&amp;ADDRESS('PR-tampon'!$E146,COLUMN(REFERENCEMENT_ISOLANT[[#Headers],[REF]])))=0,"",INDIRECT(NOM_FR&amp;ADDRESS('PR-tampon'!$E146,COLUMN(REFERENCEMENT_ISOLANT[[#Headers],[REF]]))))))</f>
        <v/>
      </c>
      <c r="I183" s="73" t="str">
        <f ca="1">IF('PR-tampon'!$E146="","",IF('PR-tampon'!$E146=0,"",IF(INDIRECT(NOM_FR&amp;ADDRESS('PR-tampon'!$E146,COLUMN(REFERENCEMENT_ISOLANT[[#Headers],[AVIS LIMITE AU / VALIDITE]])))=0,"",INDIRECT(NOM_FR&amp;ADDRESS('PR-tampon'!$E146,COLUMN(REFERENCEMENT_ISOLANT[[#Headers],[AVIS LIMITE AU / VALIDITE]]))))))</f>
        <v/>
      </c>
      <c r="J183" s="3" t="str">
        <f ca="1">IF('PR-tampon'!$E146="","",IF('PR-tampon'!$E146=0,"",IF(INDIRECT(NOM_FR&amp;ADDRESS('PR-tampon'!$E146,COLUMN(REFERENCEMENT_ISOLANT[[#Headers],[TC/TNC
dans le domaine d''emploi visé]])))=0,"",INDIRECT(NOM_FR&amp;ADDRESS('PR-tampon'!$E146,COLUMN(REFERENCEMENT_ISOLANT[[#Headers],[TC/TNC
dans le domaine d''emploi visé]]))))))</f>
        <v/>
      </c>
      <c r="K183" s="102" t="str">
        <f ca="1">IF('PR-tampon'!$E146="","",IF('PR-tampon'!$E146=0,"",IF(INDIRECT(NOM_FR&amp;ADDRESS('PR-tampon'!$E146,COLUMN(REFERENCEMENT_ISOLANT[[#Headers],[SYNTHESE DES APPLICATIONS VISEES]])))=0,"",INDIRECT(NOM_FR&amp;ADDRESS('PR-tampon'!$E146,COLUMN(REFERENCEMENT_ISOLANT[[#Headers],[SYNTHESE DES APPLICATIONS VISEES]]))))))</f>
        <v/>
      </c>
      <c r="L183" s="75" t="str">
        <f ca="1">IF('PR-tampon'!$E146="","",IF('PR-tampon'!$E146=0,"",IF(INDIRECT(NOM_FR&amp;ADDRESS('PR-tampon'!$E146,COLUMN(REFERENCEMENT_ISOLANT[[#Headers],[CONCATENATION DES OBSERVATIONS]])))=0,"",INDIRECT(NOM_FR&amp;ADDRESS('PR-tampon'!$E146,COLUMN(REFERENCEMENT_ISOLANT[[#Headers],[CONCATENATION DES OBSERVATIONS]]))))))</f>
        <v/>
      </c>
      <c r="M183" s="3" t="str">
        <f ca="1">IF('PR-tampon'!$E146="","",IF('PR-tampon'!$E146=0,"",IF(INDIRECT(NOM_FR&amp;ADDRESS('PR-tampon'!$E146,COLUMN(REFERENCEMENT_ISOLANT[[#Headers],[Hygrométrie des locaux]])))=0,"",INDIRECT(NOM_FR&amp;ADDRESS('PR-tampon'!$E146,COLUMN(REFERENCEMENT_ISOLANT[[#Headers],[Hygrométrie des locaux]]))))))</f>
        <v/>
      </c>
      <c r="N183" s="3" t="str">
        <f ca="1">IF('PR-tampon'!$E146="","",IF('PR-tampon'!$E146=0,"",IF(INDIRECT(NOM_FR&amp;ADDRESS('PR-tampon'!$E146,COLUMN(REFERENCEMENT_ISOLANT[[#Headers],[classement locaux au sens 20.1 P3]])))=0,"",INDIRECT(NOM_FR&amp;ADDRESS('PR-tampon'!$E146,COLUMN(REFERENCEMENT_ISOLANT[[#Headers],[classement locaux au sens 20.1 P3]]))))))</f>
        <v/>
      </c>
      <c r="O183" s="3" t="str">
        <f ca="1">IF('PR-tampon'!$E146="","",IF('PR-tampon'!$E146=0,"",IF(INDIRECT(NOM_FR&amp;ADDRESS('PR-tampon'!$E146,COLUMN(REFERENCEMENT_ISOLANT[[#Headers],[Climat max]])))=0,"",INDIRECT(NOM_FR&amp;ADDRESS('PR-tampon'!$E146,COLUMN(REFERENCEMENT_ISOLANT[[#Headers],[Climat max]]))))))</f>
        <v/>
      </c>
      <c r="P183" s="3" t="str">
        <f ca="1">IF('PR-tampon'!$E146="","",IF('PR-tampon'!$E146=0,"",IF(INDIRECT(NOM_FR&amp;ADDRESS('PR-tampon'!$E146,COLUMN(REFERENCEMENT_ISOLANT[[#Headers],[Locaux climatisés ou raffraichis]])))=0,"",INDIRECT(NOM_FR&amp;ADDRESS('PR-tampon'!$E146,COLUMN(REFERENCEMENT_ISOLANT[[#Headers],[Locaux climatisés ou raffraichis]]))))))</f>
        <v/>
      </c>
    </row>
    <row r="184" spans="1:16" ht="130.15" customHeight="1" x14ac:dyDescent="0.25">
      <c r="A184" s="3" t="e">
        <v>#VALUE!</v>
      </c>
      <c r="B184" s="79" t="str">
        <f ca="1">IF('PR-tampon'!$E147="","",IF('PR-tampon'!$E147=0,"",IF(INDIRECT(NOM_FR&amp;ADDRESS('PR-tampon'!$E147,COLUMN(REFERENCEMENT_ISOLANT[[#Headers],[DATE REFERENCEMENT]])))=0,"",INDIRECT(NOM_FR&amp;ADDRESS('PR-tampon'!$E147,COLUMN(REFERENCEMENT_ISOLANT[[#Headers],[DATE REFERENCEMENT]]))))))</f>
        <v/>
      </c>
      <c r="C184" s="79" t="str">
        <f ca="1">IF('PR-tampon'!$E147="","",IF('PR-tampon'!$E147=0,"",IF(INDIRECT(NOM_FR&amp;ADDRESS('PR-tampon'!$E147,COLUMN(REFERENCEMENT_ISOLANT[[#Headers],[TYPE DE PROCEDE]])))=0,"",INDIRECT(NOM_FR&amp;ADDRESS('PR-tampon'!$E147,COLUMN(REFERENCEMENT_ISOLANT[[#Headers],[TYPE DE PROCEDE]]))))))</f>
        <v/>
      </c>
      <c r="D184" s="79" t="str">
        <f ca="1">IF('PR-tampon'!$E147="","",IF('PR-tampon'!$E147=0,"",IF(INDIRECT(NOM_FR&amp;ADDRESS('PR-tampon'!$E147,COLUMN(REFERENCEMENT_ISOLANT[[#Headers],[MATIERE]])))=0,"",INDIRECT(NOM_FR&amp;ADDRESS('PR-tampon'!$E147,COLUMN(REFERENCEMENT_ISOLANT[[#Headers],[MATIERE]]))))))</f>
        <v/>
      </c>
      <c r="E184" s="3" t="str">
        <f ca="1">IF('PR-tampon'!$E147="","",IF('PR-tampon'!$E147=0,"",IF(INDIRECT(NOM_FR&amp;ADDRESS('PR-tampon'!$E147,COLUMN(REFERENCEMENT_ISOLANT[[#Headers],[NOM COMMERCIAL DU PROCEDE]])))=0,"",INDIRECT(NOM_FR&amp;ADDRESS('PR-tampon'!$E147,COLUMN(REFERENCEMENT_ISOLANT[[#Headers],[NOM COMMERCIAL DU PROCEDE]]))))))</f>
        <v/>
      </c>
      <c r="F184" s="3" t="str">
        <f ca="1">IF('PR-tampon'!$E147="","",IF('PR-tampon'!$E147=0,"",IF(INDIRECT(NOM_FR&amp;ADDRESS('PR-tampon'!$E147,COLUMN(REFERENCEMENT_ISOLANT[[#Headers],[FABRICANT / TITULAIRE / DISTRIBUTEUR]])))=0,"",INDIRECT(NOM_FR&amp;ADDRESS('PR-tampon'!$E147,COLUMN(REFERENCEMENT_ISOLANT[[#Headers],[FABRICANT / TITULAIRE / DISTRIBUTEUR]]))))))</f>
        <v/>
      </c>
      <c r="G184" s="3" t="str">
        <f ca="1">IF('PR-tampon'!$E147="","",IF('PR-tampon'!$E147=0,"",IF(INDIRECT(NOM_FR&amp;ADDRESS('PR-tampon'!$E147,COLUMN(REFERENCEMENT_ISOLANT[[#Headers],[TYPE DE DOCUMENT DE REFERENCE]])))=0,"",INDIRECT(NOM_FR&amp;ADDRESS('PR-tampon'!$E147,COLUMN(REFERENCEMENT_ISOLANT[[#Headers],[TYPE DE DOCUMENT DE REFERENCE]]))))))</f>
        <v/>
      </c>
      <c r="H184" s="3" t="str">
        <f ca="1">IF('PR-tampon'!$E147="","",IF('PR-tampon'!$E147=0,"",IF(INDIRECT(NOM_FR&amp;ADDRESS('PR-tampon'!$E147,COLUMN(REFERENCEMENT_ISOLANT[[#Headers],[REF]])))=0,"",INDIRECT(NOM_FR&amp;ADDRESS('PR-tampon'!$E147,COLUMN(REFERENCEMENT_ISOLANT[[#Headers],[REF]]))))))</f>
        <v/>
      </c>
      <c r="I184" s="73" t="str">
        <f ca="1">IF('PR-tampon'!$E147="","",IF('PR-tampon'!$E147=0,"",IF(INDIRECT(NOM_FR&amp;ADDRESS('PR-tampon'!$E147,COLUMN(REFERENCEMENT_ISOLANT[[#Headers],[AVIS LIMITE AU / VALIDITE]])))=0,"",INDIRECT(NOM_FR&amp;ADDRESS('PR-tampon'!$E147,COLUMN(REFERENCEMENT_ISOLANT[[#Headers],[AVIS LIMITE AU / VALIDITE]]))))))</f>
        <v/>
      </c>
      <c r="J184" s="3" t="str">
        <f ca="1">IF('PR-tampon'!$E147="","",IF('PR-tampon'!$E147=0,"",IF(INDIRECT(NOM_FR&amp;ADDRESS('PR-tampon'!$E147,COLUMN(REFERENCEMENT_ISOLANT[[#Headers],[TC/TNC
dans le domaine d''emploi visé]])))=0,"",INDIRECT(NOM_FR&amp;ADDRESS('PR-tampon'!$E147,COLUMN(REFERENCEMENT_ISOLANT[[#Headers],[TC/TNC
dans le domaine d''emploi visé]]))))))</f>
        <v/>
      </c>
      <c r="K184" s="102" t="str">
        <f ca="1">IF('PR-tampon'!$E147="","",IF('PR-tampon'!$E147=0,"",IF(INDIRECT(NOM_FR&amp;ADDRESS('PR-tampon'!$E147,COLUMN(REFERENCEMENT_ISOLANT[[#Headers],[SYNTHESE DES APPLICATIONS VISEES]])))=0,"",INDIRECT(NOM_FR&amp;ADDRESS('PR-tampon'!$E147,COLUMN(REFERENCEMENT_ISOLANT[[#Headers],[SYNTHESE DES APPLICATIONS VISEES]]))))))</f>
        <v/>
      </c>
      <c r="L184" s="75" t="str">
        <f ca="1">IF('PR-tampon'!$E147="","",IF('PR-tampon'!$E147=0,"",IF(INDIRECT(NOM_FR&amp;ADDRESS('PR-tampon'!$E147,COLUMN(REFERENCEMENT_ISOLANT[[#Headers],[CONCATENATION DES OBSERVATIONS]])))=0,"",INDIRECT(NOM_FR&amp;ADDRESS('PR-tampon'!$E147,COLUMN(REFERENCEMENT_ISOLANT[[#Headers],[CONCATENATION DES OBSERVATIONS]]))))))</f>
        <v/>
      </c>
      <c r="M184" s="3" t="str">
        <f ca="1">IF('PR-tampon'!$E147="","",IF('PR-tampon'!$E147=0,"",IF(INDIRECT(NOM_FR&amp;ADDRESS('PR-tampon'!$E147,COLUMN(REFERENCEMENT_ISOLANT[[#Headers],[Hygrométrie des locaux]])))=0,"",INDIRECT(NOM_FR&amp;ADDRESS('PR-tampon'!$E147,COLUMN(REFERENCEMENT_ISOLANT[[#Headers],[Hygrométrie des locaux]]))))))</f>
        <v/>
      </c>
      <c r="N184" s="3" t="str">
        <f ca="1">IF('PR-tampon'!$E147="","",IF('PR-tampon'!$E147=0,"",IF(INDIRECT(NOM_FR&amp;ADDRESS('PR-tampon'!$E147,COLUMN(REFERENCEMENT_ISOLANT[[#Headers],[classement locaux au sens 20.1 P3]])))=0,"",INDIRECT(NOM_FR&amp;ADDRESS('PR-tampon'!$E147,COLUMN(REFERENCEMENT_ISOLANT[[#Headers],[classement locaux au sens 20.1 P3]]))))))</f>
        <v/>
      </c>
      <c r="O184" s="3" t="str">
        <f ca="1">IF('PR-tampon'!$E147="","",IF('PR-tampon'!$E147=0,"",IF(INDIRECT(NOM_FR&amp;ADDRESS('PR-tampon'!$E147,COLUMN(REFERENCEMENT_ISOLANT[[#Headers],[Climat max]])))=0,"",INDIRECT(NOM_FR&amp;ADDRESS('PR-tampon'!$E147,COLUMN(REFERENCEMENT_ISOLANT[[#Headers],[Climat max]]))))))</f>
        <v/>
      </c>
      <c r="P184" s="3" t="str">
        <f ca="1">IF('PR-tampon'!$E147="","",IF('PR-tampon'!$E147=0,"",IF(INDIRECT(NOM_FR&amp;ADDRESS('PR-tampon'!$E147,COLUMN(REFERENCEMENT_ISOLANT[[#Headers],[Locaux climatisés ou raffraichis]])))=0,"",INDIRECT(NOM_FR&amp;ADDRESS('PR-tampon'!$E147,COLUMN(REFERENCEMENT_ISOLANT[[#Headers],[Locaux climatisés ou raffraichis]]))))))</f>
        <v/>
      </c>
    </row>
    <row r="185" spans="1:16" ht="130.15" customHeight="1" x14ac:dyDescent="0.25">
      <c r="A185" s="3" t="e">
        <v>#VALUE!</v>
      </c>
      <c r="B185" s="79" t="str">
        <f ca="1">IF('PR-tampon'!$E148="","",IF('PR-tampon'!$E148=0,"",IF(INDIRECT(NOM_FR&amp;ADDRESS('PR-tampon'!$E148,COLUMN(REFERENCEMENT_ISOLANT[[#Headers],[DATE REFERENCEMENT]])))=0,"",INDIRECT(NOM_FR&amp;ADDRESS('PR-tampon'!$E148,COLUMN(REFERENCEMENT_ISOLANT[[#Headers],[DATE REFERENCEMENT]]))))))</f>
        <v/>
      </c>
      <c r="C185" s="79" t="str">
        <f ca="1">IF('PR-tampon'!$E148="","",IF('PR-tampon'!$E148=0,"",IF(INDIRECT(NOM_FR&amp;ADDRESS('PR-tampon'!$E148,COLUMN(REFERENCEMENT_ISOLANT[[#Headers],[TYPE DE PROCEDE]])))=0,"",INDIRECT(NOM_FR&amp;ADDRESS('PR-tampon'!$E148,COLUMN(REFERENCEMENT_ISOLANT[[#Headers],[TYPE DE PROCEDE]]))))))</f>
        <v/>
      </c>
      <c r="D185" s="79" t="str">
        <f ca="1">IF('PR-tampon'!$E148="","",IF('PR-tampon'!$E148=0,"",IF(INDIRECT(NOM_FR&amp;ADDRESS('PR-tampon'!$E148,COLUMN(REFERENCEMENT_ISOLANT[[#Headers],[MATIERE]])))=0,"",INDIRECT(NOM_FR&amp;ADDRESS('PR-tampon'!$E148,COLUMN(REFERENCEMENT_ISOLANT[[#Headers],[MATIERE]]))))))</f>
        <v/>
      </c>
      <c r="E185" s="3" t="str">
        <f ca="1">IF('PR-tampon'!$E148="","",IF('PR-tampon'!$E148=0,"",IF(INDIRECT(NOM_FR&amp;ADDRESS('PR-tampon'!$E148,COLUMN(REFERENCEMENT_ISOLANT[[#Headers],[NOM COMMERCIAL DU PROCEDE]])))=0,"",INDIRECT(NOM_FR&amp;ADDRESS('PR-tampon'!$E148,COLUMN(REFERENCEMENT_ISOLANT[[#Headers],[NOM COMMERCIAL DU PROCEDE]]))))))</f>
        <v/>
      </c>
      <c r="F185" s="3" t="str">
        <f ca="1">IF('PR-tampon'!$E148="","",IF('PR-tampon'!$E148=0,"",IF(INDIRECT(NOM_FR&amp;ADDRESS('PR-tampon'!$E148,COLUMN(REFERENCEMENT_ISOLANT[[#Headers],[FABRICANT / TITULAIRE / DISTRIBUTEUR]])))=0,"",INDIRECT(NOM_FR&amp;ADDRESS('PR-tampon'!$E148,COLUMN(REFERENCEMENT_ISOLANT[[#Headers],[FABRICANT / TITULAIRE / DISTRIBUTEUR]]))))))</f>
        <v/>
      </c>
      <c r="G185" s="3" t="str">
        <f ca="1">IF('PR-tampon'!$E148="","",IF('PR-tampon'!$E148=0,"",IF(INDIRECT(NOM_FR&amp;ADDRESS('PR-tampon'!$E148,COLUMN(REFERENCEMENT_ISOLANT[[#Headers],[TYPE DE DOCUMENT DE REFERENCE]])))=0,"",INDIRECT(NOM_FR&amp;ADDRESS('PR-tampon'!$E148,COLUMN(REFERENCEMENT_ISOLANT[[#Headers],[TYPE DE DOCUMENT DE REFERENCE]]))))))</f>
        <v/>
      </c>
      <c r="H185" s="3" t="str">
        <f ca="1">IF('PR-tampon'!$E148="","",IF('PR-tampon'!$E148=0,"",IF(INDIRECT(NOM_FR&amp;ADDRESS('PR-tampon'!$E148,COLUMN(REFERENCEMENT_ISOLANT[[#Headers],[REF]])))=0,"",INDIRECT(NOM_FR&amp;ADDRESS('PR-tampon'!$E148,COLUMN(REFERENCEMENT_ISOLANT[[#Headers],[REF]]))))))</f>
        <v/>
      </c>
      <c r="I185" s="73" t="str">
        <f ca="1">IF('PR-tampon'!$E148="","",IF('PR-tampon'!$E148=0,"",IF(INDIRECT(NOM_FR&amp;ADDRESS('PR-tampon'!$E148,COLUMN(REFERENCEMENT_ISOLANT[[#Headers],[AVIS LIMITE AU / VALIDITE]])))=0,"",INDIRECT(NOM_FR&amp;ADDRESS('PR-tampon'!$E148,COLUMN(REFERENCEMENT_ISOLANT[[#Headers],[AVIS LIMITE AU / VALIDITE]]))))))</f>
        <v/>
      </c>
      <c r="J185" s="3" t="str">
        <f ca="1">IF('PR-tampon'!$E148="","",IF('PR-tampon'!$E148=0,"",IF(INDIRECT(NOM_FR&amp;ADDRESS('PR-tampon'!$E148,COLUMN(REFERENCEMENT_ISOLANT[[#Headers],[TC/TNC
dans le domaine d''emploi visé]])))=0,"",INDIRECT(NOM_FR&amp;ADDRESS('PR-tampon'!$E148,COLUMN(REFERENCEMENT_ISOLANT[[#Headers],[TC/TNC
dans le domaine d''emploi visé]]))))))</f>
        <v/>
      </c>
      <c r="K185" s="102" t="str">
        <f ca="1">IF('PR-tampon'!$E148="","",IF('PR-tampon'!$E148=0,"",IF(INDIRECT(NOM_FR&amp;ADDRESS('PR-tampon'!$E148,COLUMN(REFERENCEMENT_ISOLANT[[#Headers],[SYNTHESE DES APPLICATIONS VISEES]])))=0,"",INDIRECT(NOM_FR&amp;ADDRESS('PR-tampon'!$E148,COLUMN(REFERENCEMENT_ISOLANT[[#Headers],[SYNTHESE DES APPLICATIONS VISEES]]))))))</f>
        <v/>
      </c>
      <c r="L185" s="75" t="str">
        <f ca="1">IF('PR-tampon'!$E148="","",IF('PR-tampon'!$E148=0,"",IF(INDIRECT(NOM_FR&amp;ADDRESS('PR-tampon'!$E148,COLUMN(REFERENCEMENT_ISOLANT[[#Headers],[CONCATENATION DES OBSERVATIONS]])))=0,"",INDIRECT(NOM_FR&amp;ADDRESS('PR-tampon'!$E148,COLUMN(REFERENCEMENT_ISOLANT[[#Headers],[CONCATENATION DES OBSERVATIONS]]))))))</f>
        <v/>
      </c>
      <c r="M185" s="3" t="str">
        <f ca="1">IF('PR-tampon'!$E148="","",IF('PR-tampon'!$E148=0,"",IF(INDIRECT(NOM_FR&amp;ADDRESS('PR-tampon'!$E148,COLUMN(REFERENCEMENT_ISOLANT[[#Headers],[Hygrométrie des locaux]])))=0,"",INDIRECT(NOM_FR&amp;ADDRESS('PR-tampon'!$E148,COLUMN(REFERENCEMENT_ISOLANT[[#Headers],[Hygrométrie des locaux]]))))))</f>
        <v/>
      </c>
      <c r="N185" s="3" t="str">
        <f ca="1">IF('PR-tampon'!$E148="","",IF('PR-tampon'!$E148=0,"",IF(INDIRECT(NOM_FR&amp;ADDRESS('PR-tampon'!$E148,COLUMN(REFERENCEMENT_ISOLANT[[#Headers],[classement locaux au sens 20.1 P3]])))=0,"",INDIRECT(NOM_FR&amp;ADDRESS('PR-tampon'!$E148,COLUMN(REFERENCEMENT_ISOLANT[[#Headers],[classement locaux au sens 20.1 P3]]))))))</f>
        <v/>
      </c>
      <c r="O185" s="3" t="str">
        <f ca="1">IF('PR-tampon'!$E148="","",IF('PR-tampon'!$E148=0,"",IF(INDIRECT(NOM_FR&amp;ADDRESS('PR-tampon'!$E148,COLUMN(REFERENCEMENT_ISOLANT[[#Headers],[Climat max]])))=0,"",INDIRECT(NOM_FR&amp;ADDRESS('PR-tampon'!$E148,COLUMN(REFERENCEMENT_ISOLANT[[#Headers],[Climat max]]))))))</f>
        <v/>
      </c>
      <c r="P185" s="3" t="str">
        <f ca="1">IF('PR-tampon'!$E148="","",IF('PR-tampon'!$E148=0,"",IF(INDIRECT(NOM_FR&amp;ADDRESS('PR-tampon'!$E148,COLUMN(REFERENCEMENT_ISOLANT[[#Headers],[Locaux climatisés ou raffraichis]])))=0,"",INDIRECT(NOM_FR&amp;ADDRESS('PR-tampon'!$E148,COLUMN(REFERENCEMENT_ISOLANT[[#Headers],[Locaux climatisés ou raffraichis]]))))))</f>
        <v/>
      </c>
    </row>
    <row r="186" spans="1:16" ht="130.15" customHeight="1" x14ac:dyDescent="0.25">
      <c r="A186" s="3" t="e">
        <v>#VALUE!</v>
      </c>
      <c r="B186" s="79" t="str">
        <f ca="1">IF('PR-tampon'!$E149="","",IF('PR-tampon'!$E149=0,"",IF(INDIRECT(NOM_FR&amp;ADDRESS('PR-tampon'!$E149,COLUMN(REFERENCEMENT_ISOLANT[[#Headers],[DATE REFERENCEMENT]])))=0,"",INDIRECT(NOM_FR&amp;ADDRESS('PR-tampon'!$E149,COLUMN(REFERENCEMENT_ISOLANT[[#Headers],[DATE REFERENCEMENT]]))))))</f>
        <v/>
      </c>
      <c r="C186" s="79" t="str">
        <f ca="1">IF('PR-tampon'!$E149="","",IF('PR-tampon'!$E149=0,"",IF(INDIRECT(NOM_FR&amp;ADDRESS('PR-tampon'!$E149,COLUMN(REFERENCEMENT_ISOLANT[[#Headers],[TYPE DE PROCEDE]])))=0,"",INDIRECT(NOM_FR&amp;ADDRESS('PR-tampon'!$E149,COLUMN(REFERENCEMENT_ISOLANT[[#Headers],[TYPE DE PROCEDE]]))))))</f>
        <v/>
      </c>
      <c r="D186" s="79" t="str">
        <f ca="1">IF('PR-tampon'!$E149="","",IF('PR-tampon'!$E149=0,"",IF(INDIRECT(NOM_FR&amp;ADDRESS('PR-tampon'!$E149,COLUMN(REFERENCEMENT_ISOLANT[[#Headers],[MATIERE]])))=0,"",INDIRECT(NOM_FR&amp;ADDRESS('PR-tampon'!$E149,COLUMN(REFERENCEMENT_ISOLANT[[#Headers],[MATIERE]]))))))</f>
        <v/>
      </c>
      <c r="E186" s="3" t="str">
        <f ca="1">IF('PR-tampon'!$E149="","",IF('PR-tampon'!$E149=0,"",IF(INDIRECT(NOM_FR&amp;ADDRESS('PR-tampon'!$E149,COLUMN(REFERENCEMENT_ISOLANT[[#Headers],[NOM COMMERCIAL DU PROCEDE]])))=0,"",INDIRECT(NOM_FR&amp;ADDRESS('PR-tampon'!$E149,COLUMN(REFERENCEMENT_ISOLANT[[#Headers],[NOM COMMERCIAL DU PROCEDE]]))))))</f>
        <v/>
      </c>
      <c r="F186" s="3" t="str">
        <f ca="1">IF('PR-tampon'!$E149="","",IF('PR-tampon'!$E149=0,"",IF(INDIRECT(NOM_FR&amp;ADDRESS('PR-tampon'!$E149,COLUMN(REFERENCEMENT_ISOLANT[[#Headers],[FABRICANT / TITULAIRE / DISTRIBUTEUR]])))=0,"",INDIRECT(NOM_FR&amp;ADDRESS('PR-tampon'!$E149,COLUMN(REFERENCEMENT_ISOLANT[[#Headers],[FABRICANT / TITULAIRE / DISTRIBUTEUR]]))))))</f>
        <v/>
      </c>
      <c r="G186" s="3" t="str">
        <f ca="1">IF('PR-tampon'!$E149="","",IF('PR-tampon'!$E149=0,"",IF(INDIRECT(NOM_FR&amp;ADDRESS('PR-tampon'!$E149,COLUMN(REFERENCEMENT_ISOLANT[[#Headers],[TYPE DE DOCUMENT DE REFERENCE]])))=0,"",INDIRECT(NOM_FR&amp;ADDRESS('PR-tampon'!$E149,COLUMN(REFERENCEMENT_ISOLANT[[#Headers],[TYPE DE DOCUMENT DE REFERENCE]]))))))</f>
        <v/>
      </c>
      <c r="H186" s="3" t="str">
        <f ca="1">IF('PR-tampon'!$E149="","",IF('PR-tampon'!$E149=0,"",IF(INDIRECT(NOM_FR&amp;ADDRESS('PR-tampon'!$E149,COLUMN(REFERENCEMENT_ISOLANT[[#Headers],[REF]])))=0,"",INDIRECT(NOM_FR&amp;ADDRESS('PR-tampon'!$E149,COLUMN(REFERENCEMENT_ISOLANT[[#Headers],[REF]]))))))</f>
        <v/>
      </c>
      <c r="I186" s="73" t="str">
        <f ca="1">IF('PR-tampon'!$E149="","",IF('PR-tampon'!$E149=0,"",IF(INDIRECT(NOM_FR&amp;ADDRESS('PR-tampon'!$E149,COLUMN(REFERENCEMENT_ISOLANT[[#Headers],[AVIS LIMITE AU / VALIDITE]])))=0,"",INDIRECT(NOM_FR&amp;ADDRESS('PR-tampon'!$E149,COLUMN(REFERENCEMENT_ISOLANT[[#Headers],[AVIS LIMITE AU / VALIDITE]]))))))</f>
        <v/>
      </c>
      <c r="J186" s="3" t="str">
        <f ca="1">IF('PR-tampon'!$E149="","",IF('PR-tampon'!$E149=0,"",IF(INDIRECT(NOM_FR&amp;ADDRESS('PR-tampon'!$E149,COLUMN(REFERENCEMENT_ISOLANT[[#Headers],[TC/TNC
dans le domaine d''emploi visé]])))=0,"",INDIRECT(NOM_FR&amp;ADDRESS('PR-tampon'!$E149,COLUMN(REFERENCEMENT_ISOLANT[[#Headers],[TC/TNC
dans le domaine d''emploi visé]]))))))</f>
        <v/>
      </c>
      <c r="K186" s="102" t="str">
        <f ca="1">IF('PR-tampon'!$E149="","",IF('PR-tampon'!$E149=0,"",IF(INDIRECT(NOM_FR&amp;ADDRESS('PR-tampon'!$E149,COLUMN(REFERENCEMENT_ISOLANT[[#Headers],[SYNTHESE DES APPLICATIONS VISEES]])))=0,"",INDIRECT(NOM_FR&amp;ADDRESS('PR-tampon'!$E149,COLUMN(REFERENCEMENT_ISOLANT[[#Headers],[SYNTHESE DES APPLICATIONS VISEES]]))))))</f>
        <v/>
      </c>
      <c r="L186" s="75" t="str">
        <f ca="1">IF('PR-tampon'!$E149="","",IF('PR-tampon'!$E149=0,"",IF(INDIRECT(NOM_FR&amp;ADDRESS('PR-tampon'!$E149,COLUMN(REFERENCEMENT_ISOLANT[[#Headers],[CONCATENATION DES OBSERVATIONS]])))=0,"",INDIRECT(NOM_FR&amp;ADDRESS('PR-tampon'!$E149,COLUMN(REFERENCEMENT_ISOLANT[[#Headers],[CONCATENATION DES OBSERVATIONS]]))))))</f>
        <v/>
      </c>
      <c r="M186" s="3" t="str">
        <f ca="1">IF('PR-tampon'!$E149="","",IF('PR-tampon'!$E149=0,"",IF(INDIRECT(NOM_FR&amp;ADDRESS('PR-tampon'!$E149,COLUMN(REFERENCEMENT_ISOLANT[[#Headers],[Hygrométrie des locaux]])))=0,"",INDIRECT(NOM_FR&amp;ADDRESS('PR-tampon'!$E149,COLUMN(REFERENCEMENT_ISOLANT[[#Headers],[Hygrométrie des locaux]]))))))</f>
        <v/>
      </c>
      <c r="N186" s="3" t="str">
        <f ca="1">IF('PR-tampon'!$E149="","",IF('PR-tampon'!$E149=0,"",IF(INDIRECT(NOM_FR&amp;ADDRESS('PR-tampon'!$E149,COLUMN(REFERENCEMENT_ISOLANT[[#Headers],[classement locaux au sens 20.1 P3]])))=0,"",INDIRECT(NOM_FR&amp;ADDRESS('PR-tampon'!$E149,COLUMN(REFERENCEMENT_ISOLANT[[#Headers],[classement locaux au sens 20.1 P3]]))))))</f>
        <v/>
      </c>
      <c r="O186" s="3" t="str">
        <f ca="1">IF('PR-tampon'!$E149="","",IF('PR-tampon'!$E149=0,"",IF(INDIRECT(NOM_FR&amp;ADDRESS('PR-tampon'!$E149,COLUMN(REFERENCEMENT_ISOLANT[[#Headers],[Climat max]])))=0,"",INDIRECT(NOM_FR&amp;ADDRESS('PR-tampon'!$E149,COLUMN(REFERENCEMENT_ISOLANT[[#Headers],[Climat max]]))))))</f>
        <v/>
      </c>
      <c r="P186" s="3" t="str">
        <f ca="1">IF('PR-tampon'!$E149="","",IF('PR-tampon'!$E149=0,"",IF(INDIRECT(NOM_FR&amp;ADDRESS('PR-tampon'!$E149,COLUMN(REFERENCEMENT_ISOLANT[[#Headers],[Locaux climatisés ou raffraichis]])))=0,"",INDIRECT(NOM_FR&amp;ADDRESS('PR-tampon'!$E149,COLUMN(REFERENCEMENT_ISOLANT[[#Headers],[Locaux climatisés ou raffraichis]]))))))</f>
        <v/>
      </c>
    </row>
    <row r="187" spans="1:16" ht="130.15" customHeight="1" x14ac:dyDescent="0.25">
      <c r="A187" s="3" t="e">
        <v>#VALUE!</v>
      </c>
      <c r="B187" s="79" t="str">
        <f ca="1">IF('PR-tampon'!$E150="","",IF('PR-tampon'!$E150=0,"",IF(INDIRECT(NOM_FR&amp;ADDRESS('PR-tampon'!$E150,COLUMN(REFERENCEMENT_ISOLANT[[#Headers],[DATE REFERENCEMENT]])))=0,"",INDIRECT(NOM_FR&amp;ADDRESS('PR-tampon'!$E150,COLUMN(REFERENCEMENT_ISOLANT[[#Headers],[DATE REFERENCEMENT]]))))))</f>
        <v/>
      </c>
      <c r="C187" s="79" t="str">
        <f ca="1">IF('PR-tampon'!$E150="","",IF('PR-tampon'!$E150=0,"",IF(INDIRECT(NOM_FR&amp;ADDRESS('PR-tampon'!$E150,COLUMN(REFERENCEMENT_ISOLANT[[#Headers],[TYPE DE PROCEDE]])))=0,"",INDIRECT(NOM_FR&amp;ADDRESS('PR-tampon'!$E150,COLUMN(REFERENCEMENT_ISOLANT[[#Headers],[TYPE DE PROCEDE]]))))))</f>
        <v/>
      </c>
      <c r="D187" s="79" t="str">
        <f ca="1">IF('PR-tampon'!$E150="","",IF('PR-tampon'!$E150=0,"",IF(INDIRECT(NOM_FR&amp;ADDRESS('PR-tampon'!$E150,COLUMN(REFERENCEMENT_ISOLANT[[#Headers],[MATIERE]])))=0,"",INDIRECT(NOM_FR&amp;ADDRESS('PR-tampon'!$E150,COLUMN(REFERENCEMENT_ISOLANT[[#Headers],[MATIERE]]))))))</f>
        <v/>
      </c>
      <c r="E187" s="3" t="str">
        <f ca="1">IF('PR-tampon'!$E150="","",IF('PR-tampon'!$E150=0,"",IF(INDIRECT(NOM_FR&amp;ADDRESS('PR-tampon'!$E150,COLUMN(REFERENCEMENT_ISOLANT[[#Headers],[NOM COMMERCIAL DU PROCEDE]])))=0,"",INDIRECT(NOM_FR&amp;ADDRESS('PR-tampon'!$E150,COLUMN(REFERENCEMENT_ISOLANT[[#Headers],[NOM COMMERCIAL DU PROCEDE]]))))))</f>
        <v/>
      </c>
      <c r="F187" s="3" t="str">
        <f ca="1">IF('PR-tampon'!$E150="","",IF('PR-tampon'!$E150=0,"",IF(INDIRECT(NOM_FR&amp;ADDRESS('PR-tampon'!$E150,COLUMN(REFERENCEMENT_ISOLANT[[#Headers],[FABRICANT / TITULAIRE / DISTRIBUTEUR]])))=0,"",INDIRECT(NOM_FR&amp;ADDRESS('PR-tampon'!$E150,COLUMN(REFERENCEMENT_ISOLANT[[#Headers],[FABRICANT / TITULAIRE / DISTRIBUTEUR]]))))))</f>
        <v/>
      </c>
      <c r="G187" s="3" t="str">
        <f ca="1">IF('PR-tampon'!$E150="","",IF('PR-tampon'!$E150=0,"",IF(INDIRECT(NOM_FR&amp;ADDRESS('PR-tampon'!$E150,COLUMN(REFERENCEMENT_ISOLANT[[#Headers],[TYPE DE DOCUMENT DE REFERENCE]])))=0,"",INDIRECT(NOM_FR&amp;ADDRESS('PR-tampon'!$E150,COLUMN(REFERENCEMENT_ISOLANT[[#Headers],[TYPE DE DOCUMENT DE REFERENCE]]))))))</f>
        <v/>
      </c>
      <c r="H187" s="3" t="str">
        <f ca="1">IF('PR-tampon'!$E150="","",IF('PR-tampon'!$E150=0,"",IF(INDIRECT(NOM_FR&amp;ADDRESS('PR-tampon'!$E150,COLUMN(REFERENCEMENT_ISOLANT[[#Headers],[REF]])))=0,"",INDIRECT(NOM_FR&amp;ADDRESS('PR-tampon'!$E150,COLUMN(REFERENCEMENT_ISOLANT[[#Headers],[REF]]))))))</f>
        <v/>
      </c>
      <c r="I187" s="73" t="str">
        <f ca="1">IF('PR-tampon'!$E150="","",IF('PR-tampon'!$E150=0,"",IF(INDIRECT(NOM_FR&amp;ADDRESS('PR-tampon'!$E150,COLUMN(REFERENCEMENT_ISOLANT[[#Headers],[AVIS LIMITE AU / VALIDITE]])))=0,"",INDIRECT(NOM_FR&amp;ADDRESS('PR-tampon'!$E150,COLUMN(REFERENCEMENT_ISOLANT[[#Headers],[AVIS LIMITE AU / VALIDITE]]))))))</f>
        <v/>
      </c>
      <c r="J187" s="3" t="str">
        <f ca="1">IF('PR-tampon'!$E150="","",IF('PR-tampon'!$E150=0,"",IF(INDIRECT(NOM_FR&amp;ADDRESS('PR-tampon'!$E150,COLUMN(REFERENCEMENT_ISOLANT[[#Headers],[TC/TNC
dans le domaine d''emploi visé]])))=0,"",INDIRECT(NOM_FR&amp;ADDRESS('PR-tampon'!$E150,COLUMN(REFERENCEMENT_ISOLANT[[#Headers],[TC/TNC
dans le domaine d''emploi visé]]))))))</f>
        <v/>
      </c>
      <c r="K187" s="102" t="str">
        <f ca="1">IF('PR-tampon'!$E150="","",IF('PR-tampon'!$E150=0,"",IF(INDIRECT(NOM_FR&amp;ADDRESS('PR-tampon'!$E150,COLUMN(REFERENCEMENT_ISOLANT[[#Headers],[SYNTHESE DES APPLICATIONS VISEES]])))=0,"",INDIRECT(NOM_FR&amp;ADDRESS('PR-tampon'!$E150,COLUMN(REFERENCEMENT_ISOLANT[[#Headers],[SYNTHESE DES APPLICATIONS VISEES]]))))))</f>
        <v/>
      </c>
      <c r="L187" s="75" t="str">
        <f ca="1">IF('PR-tampon'!$E150="","",IF('PR-tampon'!$E150=0,"",IF(INDIRECT(NOM_FR&amp;ADDRESS('PR-tampon'!$E150,COLUMN(REFERENCEMENT_ISOLANT[[#Headers],[CONCATENATION DES OBSERVATIONS]])))=0,"",INDIRECT(NOM_FR&amp;ADDRESS('PR-tampon'!$E150,COLUMN(REFERENCEMENT_ISOLANT[[#Headers],[CONCATENATION DES OBSERVATIONS]]))))))</f>
        <v/>
      </c>
      <c r="M187" s="3" t="str">
        <f ca="1">IF('PR-tampon'!$E150="","",IF('PR-tampon'!$E150=0,"",IF(INDIRECT(NOM_FR&amp;ADDRESS('PR-tampon'!$E150,COLUMN(REFERENCEMENT_ISOLANT[[#Headers],[Hygrométrie des locaux]])))=0,"",INDIRECT(NOM_FR&amp;ADDRESS('PR-tampon'!$E150,COLUMN(REFERENCEMENT_ISOLANT[[#Headers],[Hygrométrie des locaux]]))))))</f>
        <v/>
      </c>
      <c r="N187" s="3" t="str">
        <f ca="1">IF('PR-tampon'!$E150="","",IF('PR-tampon'!$E150=0,"",IF(INDIRECT(NOM_FR&amp;ADDRESS('PR-tampon'!$E150,COLUMN(REFERENCEMENT_ISOLANT[[#Headers],[classement locaux au sens 20.1 P3]])))=0,"",INDIRECT(NOM_FR&amp;ADDRESS('PR-tampon'!$E150,COLUMN(REFERENCEMENT_ISOLANT[[#Headers],[classement locaux au sens 20.1 P3]]))))))</f>
        <v/>
      </c>
      <c r="O187" s="3" t="str">
        <f ca="1">IF('PR-tampon'!$E150="","",IF('PR-tampon'!$E150=0,"",IF(INDIRECT(NOM_FR&amp;ADDRESS('PR-tampon'!$E150,COLUMN(REFERENCEMENT_ISOLANT[[#Headers],[Climat max]])))=0,"",INDIRECT(NOM_FR&amp;ADDRESS('PR-tampon'!$E150,COLUMN(REFERENCEMENT_ISOLANT[[#Headers],[Climat max]]))))))</f>
        <v/>
      </c>
      <c r="P187" s="3" t="str">
        <f ca="1">IF('PR-tampon'!$E150="","",IF('PR-tampon'!$E150=0,"",IF(INDIRECT(NOM_FR&amp;ADDRESS('PR-tampon'!$E150,COLUMN(REFERENCEMENT_ISOLANT[[#Headers],[Locaux climatisés ou raffraichis]])))=0,"",INDIRECT(NOM_FR&amp;ADDRESS('PR-tampon'!$E150,COLUMN(REFERENCEMENT_ISOLANT[[#Headers],[Locaux climatisés ou raffraichis]]))))))</f>
        <v/>
      </c>
    </row>
    <row r="188" spans="1:16" ht="130.15" customHeight="1" x14ac:dyDescent="0.25">
      <c r="A188" s="3" t="e">
        <v>#VALUE!</v>
      </c>
      <c r="B188" s="79" t="str">
        <f ca="1">IF('PR-tampon'!$E151="","",IF('PR-tampon'!$E151=0,"",IF(INDIRECT(NOM_FR&amp;ADDRESS('PR-tampon'!$E151,COLUMN(REFERENCEMENT_ISOLANT[[#Headers],[DATE REFERENCEMENT]])))=0,"",INDIRECT(NOM_FR&amp;ADDRESS('PR-tampon'!$E151,COLUMN(REFERENCEMENT_ISOLANT[[#Headers],[DATE REFERENCEMENT]]))))))</f>
        <v/>
      </c>
      <c r="C188" s="79" t="str">
        <f ca="1">IF('PR-tampon'!$E151="","",IF('PR-tampon'!$E151=0,"",IF(INDIRECT(NOM_FR&amp;ADDRESS('PR-tampon'!$E151,COLUMN(REFERENCEMENT_ISOLANT[[#Headers],[TYPE DE PROCEDE]])))=0,"",INDIRECT(NOM_FR&amp;ADDRESS('PR-tampon'!$E151,COLUMN(REFERENCEMENT_ISOLANT[[#Headers],[TYPE DE PROCEDE]]))))))</f>
        <v/>
      </c>
      <c r="D188" s="79" t="str">
        <f ca="1">IF('PR-tampon'!$E151="","",IF('PR-tampon'!$E151=0,"",IF(INDIRECT(NOM_FR&amp;ADDRESS('PR-tampon'!$E151,COLUMN(REFERENCEMENT_ISOLANT[[#Headers],[MATIERE]])))=0,"",INDIRECT(NOM_FR&amp;ADDRESS('PR-tampon'!$E151,COLUMN(REFERENCEMENT_ISOLANT[[#Headers],[MATIERE]]))))))</f>
        <v/>
      </c>
      <c r="E188" s="3" t="str">
        <f ca="1">IF('PR-tampon'!$E151="","",IF('PR-tampon'!$E151=0,"",IF(INDIRECT(NOM_FR&amp;ADDRESS('PR-tampon'!$E151,COLUMN(REFERENCEMENT_ISOLANT[[#Headers],[NOM COMMERCIAL DU PROCEDE]])))=0,"",INDIRECT(NOM_FR&amp;ADDRESS('PR-tampon'!$E151,COLUMN(REFERENCEMENT_ISOLANT[[#Headers],[NOM COMMERCIAL DU PROCEDE]]))))))</f>
        <v/>
      </c>
      <c r="F188" s="3" t="str">
        <f ca="1">IF('PR-tampon'!$E151="","",IF('PR-tampon'!$E151=0,"",IF(INDIRECT(NOM_FR&amp;ADDRESS('PR-tampon'!$E151,COLUMN(REFERENCEMENT_ISOLANT[[#Headers],[FABRICANT / TITULAIRE / DISTRIBUTEUR]])))=0,"",INDIRECT(NOM_FR&amp;ADDRESS('PR-tampon'!$E151,COLUMN(REFERENCEMENT_ISOLANT[[#Headers],[FABRICANT / TITULAIRE / DISTRIBUTEUR]]))))))</f>
        <v/>
      </c>
      <c r="G188" s="3" t="str">
        <f ca="1">IF('PR-tampon'!$E151="","",IF('PR-tampon'!$E151=0,"",IF(INDIRECT(NOM_FR&amp;ADDRESS('PR-tampon'!$E151,COLUMN(REFERENCEMENT_ISOLANT[[#Headers],[TYPE DE DOCUMENT DE REFERENCE]])))=0,"",INDIRECT(NOM_FR&amp;ADDRESS('PR-tampon'!$E151,COLUMN(REFERENCEMENT_ISOLANT[[#Headers],[TYPE DE DOCUMENT DE REFERENCE]]))))))</f>
        <v/>
      </c>
      <c r="H188" s="3" t="str">
        <f ca="1">IF('PR-tampon'!$E151="","",IF('PR-tampon'!$E151=0,"",IF(INDIRECT(NOM_FR&amp;ADDRESS('PR-tampon'!$E151,COLUMN(REFERENCEMENT_ISOLANT[[#Headers],[REF]])))=0,"",INDIRECT(NOM_FR&amp;ADDRESS('PR-tampon'!$E151,COLUMN(REFERENCEMENT_ISOLANT[[#Headers],[REF]]))))))</f>
        <v/>
      </c>
      <c r="I188" s="73" t="str">
        <f ca="1">IF('PR-tampon'!$E151="","",IF('PR-tampon'!$E151=0,"",IF(INDIRECT(NOM_FR&amp;ADDRESS('PR-tampon'!$E151,COLUMN(REFERENCEMENT_ISOLANT[[#Headers],[AVIS LIMITE AU / VALIDITE]])))=0,"",INDIRECT(NOM_FR&amp;ADDRESS('PR-tampon'!$E151,COLUMN(REFERENCEMENT_ISOLANT[[#Headers],[AVIS LIMITE AU / VALIDITE]]))))))</f>
        <v/>
      </c>
      <c r="J188" s="3" t="str">
        <f ca="1">IF('PR-tampon'!$E151="","",IF('PR-tampon'!$E151=0,"",IF(INDIRECT(NOM_FR&amp;ADDRESS('PR-tampon'!$E151,COLUMN(REFERENCEMENT_ISOLANT[[#Headers],[TC/TNC
dans le domaine d''emploi visé]])))=0,"",INDIRECT(NOM_FR&amp;ADDRESS('PR-tampon'!$E151,COLUMN(REFERENCEMENT_ISOLANT[[#Headers],[TC/TNC
dans le domaine d''emploi visé]]))))))</f>
        <v/>
      </c>
      <c r="K188" s="102" t="str">
        <f ca="1">IF('PR-tampon'!$E151="","",IF('PR-tampon'!$E151=0,"",IF(INDIRECT(NOM_FR&amp;ADDRESS('PR-tampon'!$E151,COLUMN(REFERENCEMENT_ISOLANT[[#Headers],[SYNTHESE DES APPLICATIONS VISEES]])))=0,"",INDIRECT(NOM_FR&amp;ADDRESS('PR-tampon'!$E151,COLUMN(REFERENCEMENT_ISOLANT[[#Headers],[SYNTHESE DES APPLICATIONS VISEES]]))))))</f>
        <v/>
      </c>
      <c r="L188" s="75" t="str">
        <f ca="1">IF('PR-tampon'!$E151="","",IF('PR-tampon'!$E151=0,"",IF(INDIRECT(NOM_FR&amp;ADDRESS('PR-tampon'!$E151,COLUMN(REFERENCEMENT_ISOLANT[[#Headers],[CONCATENATION DES OBSERVATIONS]])))=0,"",INDIRECT(NOM_FR&amp;ADDRESS('PR-tampon'!$E151,COLUMN(REFERENCEMENT_ISOLANT[[#Headers],[CONCATENATION DES OBSERVATIONS]]))))))</f>
        <v/>
      </c>
      <c r="M188" s="3" t="str">
        <f ca="1">IF('PR-tampon'!$E151="","",IF('PR-tampon'!$E151=0,"",IF(INDIRECT(NOM_FR&amp;ADDRESS('PR-tampon'!$E151,COLUMN(REFERENCEMENT_ISOLANT[[#Headers],[Hygrométrie des locaux]])))=0,"",INDIRECT(NOM_FR&amp;ADDRESS('PR-tampon'!$E151,COLUMN(REFERENCEMENT_ISOLANT[[#Headers],[Hygrométrie des locaux]]))))))</f>
        <v/>
      </c>
      <c r="N188" s="3" t="str">
        <f ca="1">IF('PR-tampon'!$E151="","",IF('PR-tampon'!$E151=0,"",IF(INDIRECT(NOM_FR&amp;ADDRESS('PR-tampon'!$E151,COLUMN(REFERENCEMENT_ISOLANT[[#Headers],[classement locaux au sens 20.1 P3]])))=0,"",INDIRECT(NOM_FR&amp;ADDRESS('PR-tampon'!$E151,COLUMN(REFERENCEMENT_ISOLANT[[#Headers],[classement locaux au sens 20.1 P3]]))))))</f>
        <v/>
      </c>
      <c r="O188" s="3" t="str">
        <f ca="1">IF('PR-tampon'!$E151="","",IF('PR-tampon'!$E151=0,"",IF(INDIRECT(NOM_FR&amp;ADDRESS('PR-tampon'!$E151,COLUMN(REFERENCEMENT_ISOLANT[[#Headers],[Climat max]])))=0,"",INDIRECT(NOM_FR&amp;ADDRESS('PR-tampon'!$E151,COLUMN(REFERENCEMENT_ISOLANT[[#Headers],[Climat max]]))))))</f>
        <v/>
      </c>
      <c r="P188" s="3" t="str">
        <f ca="1">IF('PR-tampon'!$E151="","",IF('PR-tampon'!$E151=0,"",IF(INDIRECT(NOM_FR&amp;ADDRESS('PR-tampon'!$E151,COLUMN(REFERENCEMENT_ISOLANT[[#Headers],[Locaux climatisés ou raffraichis]])))=0,"",INDIRECT(NOM_FR&amp;ADDRESS('PR-tampon'!$E151,COLUMN(REFERENCEMENT_ISOLANT[[#Headers],[Locaux climatisés ou raffraichis]]))))))</f>
        <v/>
      </c>
    </row>
    <row r="189" spans="1:16" ht="130.15" customHeight="1" x14ac:dyDescent="0.25">
      <c r="A189" s="3" t="e">
        <v>#VALUE!</v>
      </c>
      <c r="B189" s="79" t="str">
        <f ca="1">IF('PR-tampon'!$E152="","",IF('PR-tampon'!$E152=0,"",IF(INDIRECT(NOM_FR&amp;ADDRESS('PR-tampon'!$E152,COLUMN(REFERENCEMENT_ISOLANT[[#Headers],[DATE REFERENCEMENT]])))=0,"",INDIRECT(NOM_FR&amp;ADDRESS('PR-tampon'!$E152,COLUMN(REFERENCEMENT_ISOLANT[[#Headers],[DATE REFERENCEMENT]]))))))</f>
        <v/>
      </c>
      <c r="C189" s="79" t="str">
        <f ca="1">IF('PR-tampon'!$E152="","",IF('PR-tampon'!$E152=0,"",IF(INDIRECT(NOM_FR&amp;ADDRESS('PR-tampon'!$E152,COLUMN(REFERENCEMENT_ISOLANT[[#Headers],[TYPE DE PROCEDE]])))=0,"",INDIRECT(NOM_FR&amp;ADDRESS('PR-tampon'!$E152,COLUMN(REFERENCEMENT_ISOLANT[[#Headers],[TYPE DE PROCEDE]]))))))</f>
        <v/>
      </c>
      <c r="D189" s="79" t="str">
        <f ca="1">IF('PR-tampon'!$E152="","",IF('PR-tampon'!$E152=0,"",IF(INDIRECT(NOM_FR&amp;ADDRESS('PR-tampon'!$E152,COLUMN(REFERENCEMENT_ISOLANT[[#Headers],[MATIERE]])))=0,"",INDIRECT(NOM_FR&amp;ADDRESS('PR-tampon'!$E152,COLUMN(REFERENCEMENT_ISOLANT[[#Headers],[MATIERE]]))))))</f>
        <v/>
      </c>
      <c r="E189" s="3" t="str">
        <f ca="1">IF('PR-tampon'!$E152="","",IF('PR-tampon'!$E152=0,"",IF(INDIRECT(NOM_FR&amp;ADDRESS('PR-tampon'!$E152,COLUMN(REFERENCEMENT_ISOLANT[[#Headers],[NOM COMMERCIAL DU PROCEDE]])))=0,"",INDIRECT(NOM_FR&amp;ADDRESS('PR-tampon'!$E152,COLUMN(REFERENCEMENT_ISOLANT[[#Headers],[NOM COMMERCIAL DU PROCEDE]]))))))</f>
        <v/>
      </c>
      <c r="F189" s="3" t="str">
        <f ca="1">IF('PR-tampon'!$E152="","",IF('PR-tampon'!$E152=0,"",IF(INDIRECT(NOM_FR&amp;ADDRESS('PR-tampon'!$E152,COLUMN(REFERENCEMENT_ISOLANT[[#Headers],[FABRICANT / TITULAIRE / DISTRIBUTEUR]])))=0,"",INDIRECT(NOM_FR&amp;ADDRESS('PR-tampon'!$E152,COLUMN(REFERENCEMENT_ISOLANT[[#Headers],[FABRICANT / TITULAIRE / DISTRIBUTEUR]]))))))</f>
        <v/>
      </c>
      <c r="G189" s="3" t="str">
        <f ca="1">IF('PR-tampon'!$E152="","",IF('PR-tampon'!$E152=0,"",IF(INDIRECT(NOM_FR&amp;ADDRESS('PR-tampon'!$E152,COLUMN(REFERENCEMENT_ISOLANT[[#Headers],[TYPE DE DOCUMENT DE REFERENCE]])))=0,"",INDIRECT(NOM_FR&amp;ADDRESS('PR-tampon'!$E152,COLUMN(REFERENCEMENT_ISOLANT[[#Headers],[TYPE DE DOCUMENT DE REFERENCE]]))))))</f>
        <v/>
      </c>
      <c r="H189" s="3" t="str">
        <f ca="1">IF('PR-tampon'!$E152="","",IF('PR-tampon'!$E152=0,"",IF(INDIRECT(NOM_FR&amp;ADDRESS('PR-tampon'!$E152,COLUMN(REFERENCEMENT_ISOLANT[[#Headers],[REF]])))=0,"",INDIRECT(NOM_FR&amp;ADDRESS('PR-tampon'!$E152,COLUMN(REFERENCEMENT_ISOLANT[[#Headers],[REF]]))))))</f>
        <v/>
      </c>
      <c r="I189" s="73" t="str">
        <f ca="1">IF('PR-tampon'!$E152="","",IF('PR-tampon'!$E152=0,"",IF(INDIRECT(NOM_FR&amp;ADDRESS('PR-tampon'!$E152,COLUMN(REFERENCEMENT_ISOLANT[[#Headers],[AVIS LIMITE AU / VALIDITE]])))=0,"",INDIRECT(NOM_FR&amp;ADDRESS('PR-tampon'!$E152,COLUMN(REFERENCEMENT_ISOLANT[[#Headers],[AVIS LIMITE AU / VALIDITE]]))))))</f>
        <v/>
      </c>
      <c r="J189" s="3" t="str">
        <f ca="1">IF('PR-tampon'!$E152="","",IF('PR-tampon'!$E152=0,"",IF(INDIRECT(NOM_FR&amp;ADDRESS('PR-tampon'!$E152,COLUMN(REFERENCEMENT_ISOLANT[[#Headers],[TC/TNC
dans le domaine d''emploi visé]])))=0,"",INDIRECT(NOM_FR&amp;ADDRESS('PR-tampon'!$E152,COLUMN(REFERENCEMENT_ISOLANT[[#Headers],[TC/TNC
dans le domaine d''emploi visé]]))))))</f>
        <v/>
      </c>
      <c r="K189" s="102" t="str">
        <f ca="1">IF('PR-tampon'!$E152="","",IF('PR-tampon'!$E152=0,"",IF(INDIRECT(NOM_FR&amp;ADDRESS('PR-tampon'!$E152,COLUMN(REFERENCEMENT_ISOLANT[[#Headers],[SYNTHESE DES APPLICATIONS VISEES]])))=0,"",INDIRECT(NOM_FR&amp;ADDRESS('PR-tampon'!$E152,COLUMN(REFERENCEMENT_ISOLANT[[#Headers],[SYNTHESE DES APPLICATIONS VISEES]]))))))</f>
        <v/>
      </c>
      <c r="L189" s="75" t="str">
        <f ca="1">IF('PR-tampon'!$E152="","",IF('PR-tampon'!$E152=0,"",IF(INDIRECT(NOM_FR&amp;ADDRESS('PR-tampon'!$E152,COLUMN(REFERENCEMENT_ISOLANT[[#Headers],[CONCATENATION DES OBSERVATIONS]])))=0,"",INDIRECT(NOM_FR&amp;ADDRESS('PR-tampon'!$E152,COLUMN(REFERENCEMENT_ISOLANT[[#Headers],[CONCATENATION DES OBSERVATIONS]]))))))</f>
        <v/>
      </c>
      <c r="M189" s="3" t="str">
        <f ca="1">IF('PR-tampon'!$E152="","",IF('PR-tampon'!$E152=0,"",IF(INDIRECT(NOM_FR&amp;ADDRESS('PR-tampon'!$E152,COLUMN(REFERENCEMENT_ISOLANT[[#Headers],[Hygrométrie des locaux]])))=0,"",INDIRECT(NOM_FR&amp;ADDRESS('PR-tampon'!$E152,COLUMN(REFERENCEMENT_ISOLANT[[#Headers],[Hygrométrie des locaux]]))))))</f>
        <v/>
      </c>
      <c r="N189" s="3" t="str">
        <f ca="1">IF('PR-tampon'!$E152="","",IF('PR-tampon'!$E152=0,"",IF(INDIRECT(NOM_FR&amp;ADDRESS('PR-tampon'!$E152,COLUMN(REFERENCEMENT_ISOLANT[[#Headers],[classement locaux au sens 20.1 P3]])))=0,"",INDIRECT(NOM_FR&amp;ADDRESS('PR-tampon'!$E152,COLUMN(REFERENCEMENT_ISOLANT[[#Headers],[classement locaux au sens 20.1 P3]]))))))</f>
        <v/>
      </c>
      <c r="O189" s="3" t="str">
        <f ca="1">IF('PR-tampon'!$E152="","",IF('PR-tampon'!$E152=0,"",IF(INDIRECT(NOM_FR&amp;ADDRESS('PR-tampon'!$E152,COLUMN(REFERENCEMENT_ISOLANT[[#Headers],[Climat max]])))=0,"",INDIRECT(NOM_FR&amp;ADDRESS('PR-tampon'!$E152,COLUMN(REFERENCEMENT_ISOLANT[[#Headers],[Climat max]]))))))</f>
        <v/>
      </c>
      <c r="P189" s="3" t="str">
        <f ca="1">IF('PR-tampon'!$E152="","",IF('PR-tampon'!$E152=0,"",IF(INDIRECT(NOM_FR&amp;ADDRESS('PR-tampon'!$E152,COLUMN(REFERENCEMENT_ISOLANT[[#Headers],[Locaux climatisés ou raffraichis]])))=0,"",INDIRECT(NOM_FR&amp;ADDRESS('PR-tampon'!$E152,COLUMN(REFERENCEMENT_ISOLANT[[#Headers],[Locaux climatisés ou raffraichis]]))))))</f>
        <v/>
      </c>
    </row>
    <row r="190" spans="1:16" ht="130.15" customHeight="1" x14ac:dyDescent="0.25">
      <c r="A190" s="3" t="e">
        <v>#VALUE!</v>
      </c>
      <c r="B190" s="79" t="str">
        <f ca="1">IF('PR-tampon'!$E153="","",IF('PR-tampon'!$E153=0,"",IF(INDIRECT(NOM_FR&amp;ADDRESS('PR-tampon'!$E153,COLUMN(REFERENCEMENT_ISOLANT[[#Headers],[DATE REFERENCEMENT]])))=0,"",INDIRECT(NOM_FR&amp;ADDRESS('PR-tampon'!$E153,COLUMN(REFERENCEMENT_ISOLANT[[#Headers],[DATE REFERENCEMENT]]))))))</f>
        <v/>
      </c>
      <c r="C190" s="79" t="str">
        <f ca="1">IF('PR-tampon'!$E153="","",IF('PR-tampon'!$E153=0,"",IF(INDIRECT(NOM_FR&amp;ADDRESS('PR-tampon'!$E153,COLUMN(REFERENCEMENT_ISOLANT[[#Headers],[TYPE DE PROCEDE]])))=0,"",INDIRECT(NOM_FR&amp;ADDRESS('PR-tampon'!$E153,COLUMN(REFERENCEMENT_ISOLANT[[#Headers],[TYPE DE PROCEDE]]))))))</f>
        <v/>
      </c>
      <c r="D190" s="79" t="str">
        <f ca="1">IF('PR-tampon'!$E153="","",IF('PR-tampon'!$E153=0,"",IF(INDIRECT(NOM_FR&amp;ADDRESS('PR-tampon'!$E153,COLUMN(REFERENCEMENT_ISOLANT[[#Headers],[MATIERE]])))=0,"",INDIRECT(NOM_FR&amp;ADDRESS('PR-tampon'!$E153,COLUMN(REFERENCEMENT_ISOLANT[[#Headers],[MATIERE]]))))))</f>
        <v/>
      </c>
      <c r="E190" s="3" t="str">
        <f ca="1">IF('PR-tampon'!$E153="","",IF('PR-tampon'!$E153=0,"",IF(INDIRECT(NOM_FR&amp;ADDRESS('PR-tampon'!$E153,COLUMN(REFERENCEMENT_ISOLANT[[#Headers],[NOM COMMERCIAL DU PROCEDE]])))=0,"",INDIRECT(NOM_FR&amp;ADDRESS('PR-tampon'!$E153,COLUMN(REFERENCEMENT_ISOLANT[[#Headers],[NOM COMMERCIAL DU PROCEDE]]))))))</f>
        <v/>
      </c>
      <c r="F190" s="3" t="str">
        <f ca="1">IF('PR-tampon'!$E153="","",IF('PR-tampon'!$E153=0,"",IF(INDIRECT(NOM_FR&amp;ADDRESS('PR-tampon'!$E153,COLUMN(REFERENCEMENT_ISOLANT[[#Headers],[FABRICANT / TITULAIRE / DISTRIBUTEUR]])))=0,"",INDIRECT(NOM_FR&amp;ADDRESS('PR-tampon'!$E153,COLUMN(REFERENCEMENT_ISOLANT[[#Headers],[FABRICANT / TITULAIRE / DISTRIBUTEUR]]))))))</f>
        <v/>
      </c>
      <c r="G190" s="3" t="str">
        <f ca="1">IF('PR-tampon'!$E153="","",IF('PR-tampon'!$E153=0,"",IF(INDIRECT(NOM_FR&amp;ADDRESS('PR-tampon'!$E153,COLUMN(REFERENCEMENT_ISOLANT[[#Headers],[TYPE DE DOCUMENT DE REFERENCE]])))=0,"",INDIRECT(NOM_FR&amp;ADDRESS('PR-tampon'!$E153,COLUMN(REFERENCEMENT_ISOLANT[[#Headers],[TYPE DE DOCUMENT DE REFERENCE]]))))))</f>
        <v/>
      </c>
      <c r="H190" s="3" t="str">
        <f ca="1">IF('PR-tampon'!$E153="","",IF('PR-tampon'!$E153=0,"",IF(INDIRECT(NOM_FR&amp;ADDRESS('PR-tampon'!$E153,COLUMN(REFERENCEMENT_ISOLANT[[#Headers],[REF]])))=0,"",INDIRECT(NOM_FR&amp;ADDRESS('PR-tampon'!$E153,COLUMN(REFERENCEMENT_ISOLANT[[#Headers],[REF]]))))))</f>
        <v/>
      </c>
      <c r="I190" s="73" t="str">
        <f ca="1">IF('PR-tampon'!$E153="","",IF('PR-tampon'!$E153=0,"",IF(INDIRECT(NOM_FR&amp;ADDRESS('PR-tampon'!$E153,COLUMN(REFERENCEMENT_ISOLANT[[#Headers],[AVIS LIMITE AU / VALIDITE]])))=0,"",INDIRECT(NOM_FR&amp;ADDRESS('PR-tampon'!$E153,COLUMN(REFERENCEMENT_ISOLANT[[#Headers],[AVIS LIMITE AU / VALIDITE]]))))))</f>
        <v/>
      </c>
      <c r="J190" s="3" t="str">
        <f ca="1">IF('PR-tampon'!$E153="","",IF('PR-tampon'!$E153=0,"",IF(INDIRECT(NOM_FR&amp;ADDRESS('PR-tampon'!$E153,COLUMN(REFERENCEMENT_ISOLANT[[#Headers],[TC/TNC
dans le domaine d''emploi visé]])))=0,"",INDIRECT(NOM_FR&amp;ADDRESS('PR-tampon'!$E153,COLUMN(REFERENCEMENT_ISOLANT[[#Headers],[TC/TNC
dans le domaine d''emploi visé]]))))))</f>
        <v/>
      </c>
      <c r="K190" s="102" t="str">
        <f ca="1">IF('PR-tampon'!$E153="","",IF('PR-tampon'!$E153=0,"",IF(INDIRECT(NOM_FR&amp;ADDRESS('PR-tampon'!$E153,COLUMN(REFERENCEMENT_ISOLANT[[#Headers],[SYNTHESE DES APPLICATIONS VISEES]])))=0,"",INDIRECT(NOM_FR&amp;ADDRESS('PR-tampon'!$E153,COLUMN(REFERENCEMENT_ISOLANT[[#Headers],[SYNTHESE DES APPLICATIONS VISEES]]))))))</f>
        <v/>
      </c>
      <c r="L190" s="75" t="str">
        <f ca="1">IF('PR-tampon'!$E153="","",IF('PR-tampon'!$E153=0,"",IF(INDIRECT(NOM_FR&amp;ADDRESS('PR-tampon'!$E153,COLUMN(REFERENCEMENT_ISOLANT[[#Headers],[CONCATENATION DES OBSERVATIONS]])))=0,"",INDIRECT(NOM_FR&amp;ADDRESS('PR-tampon'!$E153,COLUMN(REFERENCEMENT_ISOLANT[[#Headers],[CONCATENATION DES OBSERVATIONS]]))))))</f>
        <v/>
      </c>
      <c r="M190" s="3" t="str">
        <f ca="1">IF('PR-tampon'!$E153="","",IF('PR-tampon'!$E153=0,"",IF(INDIRECT(NOM_FR&amp;ADDRESS('PR-tampon'!$E153,COLUMN(REFERENCEMENT_ISOLANT[[#Headers],[Hygrométrie des locaux]])))=0,"",INDIRECT(NOM_FR&amp;ADDRESS('PR-tampon'!$E153,COLUMN(REFERENCEMENT_ISOLANT[[#Headers],[Hygrométrie des locaux]]))))))</f>
        <v/>
      </c>
      <c r="N190" s="3" t="str">
        <f ca="1">IF('PR-tampon'!$E153="","",IF('PR-tampon'!$E153=0,"",IF(INDIRECT(NOM_FR&amp;ADDRESS('PR-tampon'!$E153,COLUMN(REFERENCEMENT_ISOLANT[[#Headers],[classement locaux au sens 20.1 P3]])))=0,"",INDIRECT(NOM_FR&amp;ADDRESS('PR-tampon'!$E153,COLUMN(REFERENCEMENT_ISOLANT[[#Headers],[classement locaux au sens 20.1 P3]]))))))</f>
        <v/>
      </c>
      <c r="O190" s="3" t="str">
        <f ca="1">IF('PR-tampon'!$E153="","",IF('PR-tampon'!$E153=0,"",IF(INDIRECT(NOM_FR&amp;ADDRESS('PR-tampon'!$E153,COLUMN(REFERENCEMENT_ISOLANT[[#Headers],[Climat max]])))=0,"",INDIRECT(NOM_FR&amp;ADDRESS('PR-tampon'!$E153,COLUMN(REFERENCEMENT_ISOLANT[[#Headers],[Climat max]]))))))</f>
        <v/>
      </c>
      <c r="P190" s="3" t="str">
        <f ca="1">IF('PR-tampon'!$E153="","",IF('PR-tampon'!$E153=0,"",IF(INDIRECT(NOM_FR&amp;ADDRESS('PR-tampon'!$E153,COLUMN(REFERENCEMENT_ISOLANT[[#Headers],[Locaux climatisés ou raffraichis]])))=0,"",INDIRECT(NOM_FR&amp;ADDRESS('PR-tampon'!$E153,COLUMN(REFERENCEMENT_ISOLANT[[#Headers],[Locaux climatisés ou raffraichis]]))))))</f>
        <v/>
      </c>
    </row>
    <row r="191" spans="1:16" ht="130.15" customHeight="1" x14ac:dyDescent="0.25">
      <c r="A191" s="3" t="e">
        <v>#VALUE!</v>
      </c>
      <c r="B191" s="79" t="str">
        <f ca="1">IF('PR-tampon'!$E154="","",IF('PR-tampon'!$E154=0,"",IF(INDIRECT(NOM_FR&amp;ADDRESS('PR-tampon'!$E154,COLUMN(REFERENCEMENT_ISOLANT[[#Headers],[DATE REFERENCEMENT]])))=0,"",INDIRECT(NOM_FR&amp;ADDRESS('PR-tampon'!$E154,COLUMN(REFERENCEMENT_ISOLANT[[#Headers],[DATE REFERENCEMENT]]))))))</f>
        <v/>
      </c>
      <c r="C191" s="79" t="str">
        <f ca="1">IF('PR-tampon'!$E154="","",IF('PR-tampon'!$E154=0,"",IF(INDIRECT(NOM_FR&amp;ADDRESS('PR-tampon'!$E154,COLUMN(REFERENCEMENT_ISOLANT[[#Headers],[TYPE DE PROCEDE]])))=0,"",INDIRECT(NOM_FR&amp;ADDRESS('PR-tampon'!$E154,COLUMN(REFERENCEMENT_ISOLANT[[#Headers],[TYPE DE PROCEDE]]))))))</f>
        <v/>
      </c>
      <c r="D191" s="79" t="str">
        <f ca="1">IF('PR-tampon'!$E154="","",IF('PR-tampon'!$E154=0,"",IF(INDIRECT(NOM_FR&amp;ADDRESS('PR-tampon'!$E154,COLUMN(REFERENCEMENT_ISOLANT[[#Headers],[MATIERE]])))=0,"",INDIRECT(NOM_FR&amp;ADDRESS('PR-tampon'!$E154,COLUMN(REFERENCEMENT_ISOLANT[[#Headers],[MATIERE]]))))))</f>
        <v/>
      </c>
      <c r="E191" s="3" t="str">
        <f ca="1">IF('PR-tampon'!$E154="","",IF('PR-tampon'!$E154=0,"",IF(INDIRECT(NOM_FR&amp;ADDRESS('PR-tampon'!$E154,COLUMN(REFERENCEMENT_ISOLANT[[#Headers],[NOM COMMERCIAL DU PROCEDE]])))=0,"",INDIRECT(NOM_FR&amp;ADDRESS('PR-tampon'!$E154,COLUMN(REFERENCEMENT_ISOLANT[[#Headers],[NOM COMMERCIAL DU PROCEDE]]))))))</f>
        <v/>
      </c>
      <c r="F191" s="3" t="str">
        <f ca="1">IF('PR-tampon'!$E154="","",IF('PR-tampon'!$E154=0,"",IF(INDIRECT(NOM_FR&amp;ADDRESS('PR-tampon'!$E154,COLUMN(REFERENCEMENT_ISOLANT[[#Headers],[FABRICANT / TITULAIRE / DISTRIBUTEUR]])))=0,"",INDIRECT(NOM_FR&amp;ADDRESS('PR-tampon'!$E154,COLUMN(REFERENCEMENT_ISOLANT[[#Headers],[FABRICANT / TITULAIRE / DISTRIBUTEUR]]))))))</f>
        <v/>
      </c>
      <c r="G191" s="3" t="str">
        <f ca="1">IF('PR-tampon'!$E154="","",IF('PR-tampon'!$E154=0,"",IF(INDIRECT(NOM_FR&amp;ADDRESS('PR-tampon'!$E154,COLUMN(REFERENCEMENT_ISOLANT[[#Headers],[TYPE DE DOCUMENT DE REFERENCE]])))=0,"",INDIRECT(NOM_FR&amp;ADDRESS('PR-tampon'!$E154,COLUMN(REFERENCEMENT_ISOLANT[[#Headers],[TYPE DE DOCUMENT DE REFERENCE]]))))))</f>
        <v/>
      </c>
      <c r="H191" s="3" t="str">
        <f ca="1">IF('PR-tampon'!$E154="","",IF('PR-tampon'!$E154=0,"",IF(INDIRECT(NOM_FR&amp;ADDRESS('PR-tampon'!$E154,COLUMN(REFERENCEMENT_ISOLANT[[#Headers],[REF]])))=0,"",INDIRECT(NOM_FR&amp;ADDRESS('PR-tampon'!$E154,COLUMN(REFERENCEMENT_ISOLANT[[#Headers],[REF]]))))))</f>
        <v/>
      </c>
      <c r="I191" s="73" t="str">
        <f ca="1">IF('PR-tampon'!$E154="","",IF('PR-tampon'!$E154=0,"",IF(INDIRECT(NOM_FR&amp;ADDRESS('PR-tampon'!$E154,COLUMN(REFERENCEMENT_ISOLANT[[#Headers],[AVIS LIMITE AU / VALIDITE]])))=0,"",INDIRECT(NOM_FR&amp;ADDRESS('PR-tampon'!$E154,COLUMN(REFERENCEMENT_ISOLANT[[#Headers],[AVIS LIMITE AU / VALIDITE]]))))))</f>
        <v/>
      </c>
      <c r="J191" s="3" t="str">
        <f ca="1">IF('PR-tampon'!$E154="","",IF('PR-tampon'!$E154=0,"",IF(INDIRECT(NOM_FR&amp;ADDRESS('PR-tampon'!$E154,COLUMN(REFERENCEMENT_ISOLANT[[#Headers],[TC/TNC
dans le domaine d''emploi visé]])))=0,"",INDIRECT(NOM_FR&amp;ADDRESS('PR-tampon'!$E154,COLUMN(REFERENCEMENT_ISOLANT[[#Headers],[TC/TNC
dans le domaine d''emploi visé]]))))))</f>
        <v/>
      </c>
      <c r="K191" s="102" t="str">
        <f ca="1">IF('PR-tampon'!$E154="","",IF('PR-tampon'!$E154=0,"",IF(INDIRECT(NOM_FR&amp;ADDRESS('PR-tampon'!$E154,COLUMN(REFERENCEMENT_ISOLANT[[#Headers],[SYNTHESE DES APPLICATIONS VISEES]])))=0,"",INDIRECT(NOM_FR&amp;ADDRESS('PR-tampon'!$E154,COLUMN(REFERENCEMENT_ISOLANT[[#Headers],[SYNTHESE DES APPLICATIONS VISEES]]))))))</f>
        <v/>
      </c>
      <c r="L191" s="75" t="str">
        <f ca="1">IF('PR-tampon'!$E154="","",IF('PR-tampon'!$E154=0,"",IF(INDIRECT(NOM_FR&amp;ADDRESS('PR-tampon'!$E154,COLUMN(REFERENCEMENT_ISOLANT[[#Headers],[CONCATENATION DES OBSERVATIONS]])))=0,"",INDIRECT(NOM_FR&amp;ADDRESS('PR-tampon'!$E154,COLUMN(REFERENCEMENT_ISOLANT[[#Headers],[CONCATENATION DES OBSERVATIONS]]))))))</f>
        <v/>
      </c>
      <c r="M191" s="3" t="str">
        <f ca="1">IF('PR-tampon'!$E154="","",IF('PR-tampon'!$E154=0,"",IF(INDIRECT(NOM_FR&amp;ADDRESS('PR-tampon'!$E154,COLUMN(REFERENCEMENT_ISOLANT[[#Headers],[Hygrométrie des locaux]])))=0,"",INDIRECT(NOM_FR&amp;ADDRESS('PR-tampon'!$E154,COLUMN(REFERENCEMENT_ISOLANT[[#Headers],[Hygrométrie des locaux]]))))))</f>
        <v/>
      </c>
      <c r="N191" s="3" t="str">
        <f ca="1">IF('PR-tampon'!$E154="","",IF('PR-tampon'!$E154=0,"",IF(INDIRECT(NOM_FR&amp;ADDRESS('PR-tampon'!$E154,COLUMN(REFERENCEMENT_ISOLANT[[#Headers],[classement locaux au sens 20.1 P3]])))=0,"",INDIRECT(NOM_FR&amp;ADDRESS('PR-tampon'!$E154,COLUMN(REFERENCEMENT_ISOLANT[[#Headers],[classement locaux au sens 20.1 P3]]))))))</f>
        <v/>
      </c>
      <c r="O191" s="3" t="str">
        <f ca="1">IF('PR-tampon'!$E154="","",IF('PR-tampon'!$E154=0,"",IF(INDIRECT(NOM_FR&amp;ADDRESS('PR-tampon'!$E154,COLUMN(REFERENCEMENT_ISOLANT[[#Headers],[Climat max]])))=0,"",INDIRECT(NOM_FR&amp;ADDRESS('PR-tampon'!$E154,COLUMN(REFERENCEMENT_ISOLANT[[#Headers],[Climat max]]))))))</f>
        <v/>
      </c>
      <c r="P191" s="3" t="str">
        <f ca="1">IF('PR-tampon'!$E154="","",IF('PR-tampon'!$E154=0,"",IF(INDIRECT(NOM_FR&amp;ADDRESS('PR-tampon'!$E154,COLUMN(REFERENCEMENT_ISOLANT[[#Headers],[Locaux climatisés ou raffraichis]])))=0,"",INDIRECT(NOM_FR&amp;ADDRESS('PR-tampon'!$E154,COLUMN(REFERENCEMENT_ISOLANT[[#Headers],[Locaux climatisés ou raffraichis]]))))))</f>
        <v/>
      </c>
    </row>
    <row r="192" spans="1:16" ht="130.15" customHeight="1" x14ac:dyDescent="0.25">
      <c r="A192" s="3" t="e">
        <v>#VALUE!</v>
      </c>
      <c r="B192" s="79" t="str">
        <f ca="1">IF('PR-tampon'!$E155="","",IF('PR-tampon'!$E155=0,"",IF(INDIRECT(NOM_FR&amp;ADDRESS('PR-tampon'!$E155,COLUMN(REFERENCEMENT_ISOLANT[[#Headers],[DATE REFERENCEMENT]])))=0,"",INDIRECT(NOM_FR&amp;ADDRESS('PR-tampon'!$E155,COLUMN(REFERENCEMENT_ISOLANT[[#Headers],[DATE REFERENCEMENT]]))))))</f>
        <v/>
      </c>
      <c r="C192" s="79" t="str">
        <f ca="1">IF('PR-tampon'!$E155="","",IF('PR-tampon'!$E155=0,"",IF(INDIRECT(NOM_FR&amp;ADDRESS('PR-tampon'!$E155,COLUMN(REFERENCEMENT_ISOLANT[[#Headers],[TYPE DE PROCEDE]])))=0,"",INDIRECT(NOM_FR&amp;ADDRESS('PR-tampon'!$E155,COLUMN(REFERENCEMENT_ISOLANT[[#Headers],[TYPE DE PROCEDE]]))))))</f>
        <v/>
      </c>
      <c r="D192" s="79" t="str">
        <f ca="1">IF('PR-tampon'!$E155="","",IF('PR-tampon'!$E155=0,"",IF(INDIRECT(NOM_FR&amp;ADDRESS('PR-tampon'!$E155,COLUMN(REFERENCEMENT_ISOLANT[[#Headers],[MATIERE]])))=0,"",INDIRECT(NOM_FR&amp;ADDRESS('PR-tampon'!$E155,COLUMN(REFERENCEMENT_ISOLANT[[#Headers],[MATIERE]]))))))</f>
        <v/>
      </c>
      <c r="E192" s="3" t="str">
        <f ca="1">IF('PR-tampon'!$E155="","",IF('PR-tampon'!$E155=0,"",IF(INDIRECT(NOM_FR&amp;ADDRESS('PR-tampon'!$E155,COLUMN(REFERENCEMENT_ISOLANT[[#Headers],[NOM COMMERCIAL DU PROCEDE]])))=0,"",INDIRECT(NOM_FR&amp;ADDRESS('PR-tampon'!$E155,COLUMN(REFERENCEMENT_ISOLANT[[#Headers],[NOM COMMERCIAL DU PROCEDE]]))))))</f>
        <v/>
      </c>
      <c r="F192" s="3" t="str">
        <f ca="1">IF('PR-tampon'!$E155="","",IF('PR-tampon'!$E155=0,"",IF(INDIRECT(NOM_FR&amp;ADDRESS('PR-tampon'!$E155,COLUMN(REFERENCEMENT_ISOLANT[[#Headers],[FABRICANT / TITULAIRE / DISTRIBUTEUR]])))=0,"",INDIRECT(NOM_FR&amp;ADDRESS('PR-tampon'!$E155,COLUMN(REFERENCEMENT_ISOLANT[[#Headers],[FABRICANT / TITULAIRE / DISTRIBUTEUR]]))))))</f>
        <v/>
      </c>
      <c r="G192" s="3" t="str">
        <f ca="1">IF('PR-tampon'!$E155="","",IF('PR-tampon'!$E155=0,"",IF(INDIRECT(NOM_FR&amp;ADDRESS('PR-tampon'!$E155,COLUMN(REFERENCEMENT_ISOLANT[[#Headers],[TYPE DE DOCUMENT DE REFERENCE]])))=0,"",INDIRECT(NOM_FR&amp;ADDRESS('PR-tampon'!$E155,COLUMN(REFERENCEMENT_ISOLANT[[#Headers],[TYPE DE DOCUMENT DE REFERENCE]]))))))</f>
        <v/>
      </c>
      <c r="H192" s="3" t="str">
        <f ca="1">IF('PR-tampon'!$E155="","",IF('PR-tampon'!$E155=0,"",IF(INDIRECT(NOM_FR&amp;ADDRESS('PR-tampon'!$E155,COLUMN(REFERENCEMENT_ISOLANT[[#Headers],[REF]])))=0,"",INDIRECT(NOM_FR&amp;ADDRESS('PR-tampon'!$E155,COLUMN(REFERENCEMENT_ISOLANT[[#Headers],[REF]]))))))</f>
        <v/>
      </c>
      <c r="I192" s="73" t="str">
        <f ca="1">IF('PR-tampon'!$E155="","",IF('PR-tampon'!$E155=0,"",IF(INDIRECT(NOM_FR&amp;ADDRESS('PR-tampon'!$E155,COLUMN(REFERENCEMENT_ISOLANT[[#Headers],[AVIS LIMITE AU / VALIDITE]])))=0,"",INDIRECT(NOM_FR&amp;ADDRESS('PR-tampon'!$E155,COLUMN(REFERENCEMENT_ISOLANT[[#Headers],[AVIS LIMITE AU / VALIDITE]]))))))</f>
        <v/>
      </c>
      <c r="J192" s="3" t="str">
        <f ca="1">IF('PR-tampon'!$E155="","",IF('PR-tampon'!$E155=0,"",IF(INDIRECT(NOM_FR&amp;ADDRESS('PR-tampon'!$E155,COLUMN(REFERENCEMENT_ISOLANT[[#Headers],[TC/TNC
dans le domaine d''emploi visé]])))=0,"",INDIRECT(NOM_FR&amp;ADDRESS('PR-tampon'!$E155,COLUMN(REFERENCEMENT_ISOLANT[[#Headers],[TC/TNC
dans le domaine d''emploi visé]]))))))</f>
        <v/>
      </c>
      <c r="K192" s="102" t="str">
        <f ca="1">IF('PR-tampon'!$E155="","",IF('PR-tampon'!$E155=0,"",IF(INDIRECT(NOM_FR&amp;ADDRESS('PR-tampon'!$E155,COLUMN(REFERENCEMENT_ISOLANT[[#Headers],[SYNTHESE DES APPLICATIONS VISEES]])))=0,"",INDIRECT(NOM_FR&amp;ADDRESS('PR-tampon'!$E155,COLUMN(REFERENCEMENT_ISOLANT[[#Headers],[SYNTHESE DES APPLICATIONS VISEES]]))))))</f>
        <v/>
      </c>
      <c r="L192" s="75" t="str">
        <f ca="1">IF('PR-tampon'!$E155="","",IF('PR-tampon'!$E155=0,"",IF(INDIRECT(NOM_FR&amp;ADDRESS('PR-tampon'!$E155,COLUMN(REFERENCEMENT_ISOLANT[[#Headers],[CONCATENATION DES OBSERVATIONS]])))=0,"",INDIRECT(NOM_FR&amp;ADDRESS('PR-tampon'!$E155,COLUMN(REFERENCEMENT_ISOLANT[[#Headers],[CONCATENATION DES OBSERVATIONS]]))))))</f>
        <v/>
      </c>
      <c r="M192" s="3" t="str">
        <f ca="1">IF('PR-tampon'!$E155="","",IF('PR-tampon'!$E155=0,"",IF(INDIRECT(NOM_FR&amp;ADDRESS('PR-tampon'!$E155,COLUMN(REFERENCEMENT_ISOLANT[[#Headers],[Hygrométrie des locaux]])))=0,"",INDIRECT(NOM_FR&amp;ADDRESS('PR-tampon'!$E155,COLUMN(REFERENCEMENT_ISOLANT[[#Headers],[Hygrométrie des locaux]]))))))</f>
        <v/>
      </c>
      <c r="N192" s="3" t="str">
        <f ca="1">IF('PR-tampon'!$E155="","",IF('PR-tampon'!$E155=0,"",IF(INDIRECT(NOM_FR&amp;ADDRESS('PR-tampon'!$E155,COLUMN(REFERENCEMENT_ISOLANT[[#Headers],[classement locaux au sens 20.1 P3]])))=0,"",INDIRECT(NOM_FR&amp;ADDRESS('PR-tampon'!$E155,COLUMN(REFERENCEMENT_ISOLANT[[#Headers],[classement locaux au sens 20.1 P3]]))))))</f>
        <v/>
      </c>
      <c r="O192" s="3" t="str">
        <f ca="1">IF('PR-tampon'!$E155="","",IF('PR-tampon'!$E155=0,"",IF(INDIRECT(NOM_FR&amp;ADDRESS('PR-tampon'!$E155,COLUMN(REFERENCEMENT_ISOLANT[[#Headers],[Climat max]])))=0,"",INDIRECT(NOM_FR&amp;ADDRESS('PR-tampon'!$E155,COLUMN(REFERENCEMENT_ISOLANT[[#Headers],[Climat max]]))))))</f>
        <v/>
      </c>
      <c r="P192" s="3" t="str">
        <f ca="1">IF('PR-tampon'!$E155="","",IF('PR-tampon'!$E155=0,"",IF(INDIRECT(NOM_FR&amp;ADDRESS('PR-tampon'!$E155,COLUMN(REFERENCEMENT_ISOLANT[[#Headers],[Locaux climatisés ou raffraichis]])))=0,"",INDIRECT(NOM_FR&amp;ADDRESS('PR-tampon'!$E155,COLUMN(REFERENCEMENT_ISOLANT[[#Headers],[Locaux climatisés ou raffraichis]]))))))</f>
        <v/>
      </c>
    </row>
    <row r="193" spans="1:16" ht="130.15" customHeight="1" x14ac:dyDescent="0.25">
      <c r="A193" s="3" t="e">
        <v>#VALUE!</v>
      </c>
      <c r="B193" s="79" t="str">
        <f ca="1">IF('PR-tampon'!$E156="","",IF('PR-tampon'!$E156=0,"",IF(INDIRECT(NOM_FR&amp;ADDRESS('PR-tampon'!$E156,COLUMN(REFERENCEMENT_ISOLANT[[#Headers],[DATE REFERENCEMENT]])))=0,"",INDIRECT(NOM_FR&amp;ADDRESS('PR-tampon'!$E156,COLUMN(REFERENCEMENT_ISOLANT[[#Headers],[DATE REFERENCEMENT]]))))))</f>
        <v/>
      </c>
      <c r="C193" s="79" t="str">
        <f ca="1">IF('PR-tampon'!$E156="","",IF('PR-tampon'!$E156=0,"",IF(INDIRECT(NOM_FR&amp;ADDRESS('PR-tampon'!$E156,COLUMN(REFERENCEMENT_ISOLANT[[#Headers],[TYPE DE PROCEDE]])))=0,"",INDIRECT(NOM_FR&amp;ADDRESS('PR-tampon'!$E156,COLUMN(REFERENCEMENT_ISOLANT[[#Headers],[TYPE DE PROCEDE]]))))))</f>
        <v/>
      </c>
      <c r="D193" s="79" t="str">
        <f ca="1">IF('PR-tampon'!$E156="","",IF('PR-tampon'!$E156=0,"",IF(INDIRECT(NOM_FR&amp;ADDRESS('PR-tampon'!$E156,COLUMN(REFERENCEMENT_ISOLANT[[#Headers],[MATIERE]])))=0,"",INDIRECT(NOM_FR&amp;ADDRESS('PR-tampon'!$E156,COLUMN(REFERENCEMENT_ISOLANT[[#Headers],[MATIERE]]))))))</f>
        <v/>
      </c>
      <c r="E193" s="3" t="str">
        <f ca="1">IF('PR-tampon'!$E156="","",IF('PR-tampon'!$E156=0,"",IF(INDIRECT(NOM_FR&amp;ADDRESS('PR-tampon'!$E156,COLUMN(REFERENCEMENT_ISOLANT[[#Headers],[NOM COMMERCIAL DU PROCEDE]])))=0,"",INDIRECT(NOM_FR&amp;ADDRESS('PR-tampon'!$E156,COLUMN(REFERENCEMENT_ISOLANT[[#Headers],[NOM COMMERCIAL DU PROCEDE]]))))))</f>
        <v/>
      </c>
      <c r="F193" s="3" t="str">
        <f ca="1">IF('PR-tampon'!$E156="","",IF('PR-tampon'!$E156=0,"",IF(INDIRECT(NOM_FR&amp;ADDRESS('PR-tampon'!$E156,COLUMN(REFERENCEMENT_ISOLANT[[#Headers],[FABRICANT / TITULAIRE / DISTRIBUTEUR]])))=0,"",INDIRECT(NOM_FR&amp;ADDRESS('PR-tampon'!$E156,COLUMN(REFERENCEMENT_ISOLANT[[#Headers],[FABRICANT / TITULAIRE / DISTRIBUTEUR]]))))))</f>
        <v/>
      </c>
      <c r="G193" s="3" t="str">
        <f ca="1">IF('PR-tampon'!$E156="","",IF('PR-tampon'!$E156=0,"",IF(INDIRECT(NOM_FR&amp;ADDRESS('PR-tampon'!$E156,COLUMN(REFERENCEMENT_ISOLANT[[#Headers],[TYPE DE DOCUMENT DE REFERENCE]])))=0,"",INDIRECT(NOM_FR&amp;ADDRESS('PR-tampon'!$E156,COLUMN(REFERENCEMENT_ISOLANT[[#Headers],[TYPE DE DOCUMENT DE REFERENCE]]))))))</f>
        <v/>
      </c>
      <c r="H193" s="3" t="str">
        <f ca="1">IF('PR-tampon'!$E156="","",IF('PR-tampon'!$E156=0,"",IF(INDIRECT(NOM_FR&amp;ADDRESS('PR-tampon'!$E156,COLUMN(REFERENCEMENT_ISOLANT[[#Headers],[REF]])))=0,"",INDIRECT(NOM_FR&amp;ADDRESS('PR-tampon'!$E156,COLUMN(REFERENCEMENT_ISOLANT[[#Headers],[REF]]))))))</f>
        <v/>
      </c>
      <c r="I193" s="73" t="str">
        <f ca="1">IF('PR-tampon'!$E156="","",IF('PR-tampon'!$E156=0,"",IF(INDIRECT(NOM_FR&amp;ADDRESS('PR-tampon'!$E156,COLUMN(REFERENCEMENT_ISOLANT[[#Headers],[AVIS LIMITE AU / VALIDITE]])))=0,"",INDIRECT(NOM_FR&amp;ADDRESS('PR-tampon'!$E156,COLUMN(REFERENCEMENT_ISOLANT[[#Headers],[AVIS LIMITE AU / VALIDITE]]))))))</f>
        <v/>
      </c>
      <c r="J193" s="3" t="str">
        <f ca="1">IF('PR-tampon'!$E156="","",IF('PR-tampon'!$E156=0,"",IF(INDIRECT(NOM_FR&amp;ADDRESS('PR-tampon'!$E156,COLUMN(REFERENCEMENT_ISOLANT[[#Headers],[TC/TNC
dans le domaine d''emploi visé]])))=0,"",INDIRECT(NOM_FR&amp;ADDRESS('PR-tampon'!$E156,COLUMN(REFERENCEMENT_ISOLANT[[#Headers],[TC/TNC
dans le domaine d''emploi visé]]))))))</f>
        <v/>
      </c>
      <c r="K193" s="102" t="str">
        <f ca="1">IF('PR-tampon'!$E156="","",IF('PR-tampon'!$E156=0,"",IF(INDIRECT(NOM_FR&amp;ADDRESS('PR-tampon'!$E156,COLUMN(REFERENCEMENT_ISOLANT[[#Headers],[SYNTHESE DES APPLICATIONS VISEES]])))=0,"",INDIRECT(NOM_FR&amp;ADDRESS('PR-tampon'!$E156,COLUMN(REFERENCEMENT_ISOLANT[[#Headers],[SYNTHESE DES APPLICATIONS VISEES]]))))))</f>
        <v/>
      </c>
      <c r="L193" s="75" t="str">
        <f ca="1">IF('PR-tampon'!$E156="","",IF('PR-tampon'!$E156=0,"",IF(INDIRECT(NOM_FR&amp;ADDRESS('PR-tampon'!$E156,COLUMN(REFERENCEMENT_ISOLANT[[#Headers],[CONCATENATION DES OBSERVATIONS]])))=0,"",INDIRECT(NOM_FR&amp;ADDRESS('PR-tampon'!$E156,COLUMN(REFERENCEMENT_ISOLANT[[#Headers],[CONCATENATION DES OBSERVATIONS]]))))))</f>
        <v/>
      </c>
      <c r="M193" s="3" t="str">
        <f ca="1">IF('PR-tampon'!$E156="","",IF('PR-tampon'!$E156=0,"",IF(INDIRECT(NOM_FR&amp;ADDRESS('PR-tampon'!$E156,COLUMN(REFERENCEMENT_ISOLANT[[#Headers],[Hygrométrie des locaux]])))=0,"",INDIRECT(NOM_FR&amp;ADDRESS('PR-tampon'!$E156,COLUMN(REFERENCEMENT_ISOLANT[[#Headers],[Hygrométrie des locaux]]))))))</f>
        <v/>
      </c>
      <c r="N193" s="3" t="str">
        <f ca="1">IF('PR-tampon'!$E156="","",IF('PR-tampon'!$E156=0,"",IF(INDIRECT(NOM_FR&amp;ADDRESS('PR-tampon'!$E156,COLUMN(REFERENCEMENT_ISOLANT[[#Headers],[classement locaux au sens 20.1 P3]])))=0,"",INDIRECT(NOM_FR&amp;ADDRESS('PR-tampon'!$E156,COLUMN(REFERENCEMENT_ISOLANT[[#Headers],[classement locaux au sens 20.1 P3]]))))))</f>
        <v/>
      </c>
      <c r="O193" s="3" t="str">
        <f ca="1">IF('PR-tampon'!$E156="","",IF('PR-tampon'!$E156=0,"",IF(INDIRECT(NOM_FR&amp;ADDRESS('PR-tampon'!$E156,COLUMN(REFERENCEMENT_ISOLANT[[#Headers],[Climat max]])))=0,"",INDIRECT(NOM_FR&amp;ADDRESS('PR-tampon'!$E156,COLUMN(REFERENCEMENT_ISOLANT[[#Headers],[Climat max]]))))))</f>
        <v/>
      </c>
      <c r="P193" s="3" t="str">
        <f ca="1">IF('PR-tampon'!$E156="","",IF('PR-tampon'!$E156=0,"",IF(INDIRECT(NOM_FR&amp;ADDRESS('PR-tampon'!$E156,COLUMN(REFERENCEMENT_ISOLANT[[#Headers],[Locaux climatisés ou raffraichis]])))=0,"",INDIRECT(NOM_FR&amp;ADDRESS('PR-tampon'!$E156,COLUMN(REFERENCEMENT_ISOLANT[[#Headers],[Locaux climatisés ou raffraichis]]))))))</f>
        <v/>
      </c>
    </row>
    <row r="194" spans="1:16" ht="130.15" customHeight="1" x14ac:dyDescent="0.25">
      <c r="A194" s="3" t="e">
        <v>#VALUE!</v>
      </c>
      <c r="B194" s="79" t="str">
        <f ca="1">IF('PR-tampon'!$E157="","",IF('PR-tampon'!$E157=0,"",IF(INDIRECT(NOM_FR&amp;ADDRESS('PR-tampon'!$E157,COLUMN(REFERENCEMENT_ISOLANT[[#Headers],[DATE REFERENCEMENT]])))=0,"",INDIRECT(NOM_FR&amp;ADDRESS('PR-tampon'!$E157,COLUMN(REFERENCEMENT_ISOLANT[[#Headers],[DATE REFERENCEMENT]]))))))</f>
        <v/>
      </c>
      <c r="C194" s="79" t="str">
        <f ca="1">IF('PR-tampon'!$E157="","",IF('PR-tampon'!$E157=0,"",IF(INDIRECT(NOM_FR&amp;ADDRESS('PR-tampon'!$E157,COLUMN(REFERENCEMENT_ISOLANT[[#Headers],[TYPE DE PROCEDE]])))=0,"",INDIRECT(NOM_FR&amp;ADDRESS('PR-tampon'!$E157,COLUMN(REFERENCEMENT_ISOLANT[[#Headers],[TYPE DE PROCEDE]]))))))</f>
        <v/>
      </c>
      <c r="D194" s="79" t="str">
        <f ca="1">IF('PR-tampon'!$E157="","",IF('PR-tampon'!$E157=0,"",IF(INDIRECT(NOM_FR&amp;ADDRESS('PR-tampon'!$E157,COLUMN(REFERENCEMENT_ISOLANT[[#Headers],[MATIERE]])))=0,"",INDIRECT(NOM_FR&amp;ADDRESS('PR-tampon'!$E157,COLUMN(REFERENCEMENT_ISOLANT[[#Headers],[MATIERE]]))))))</f>
        <v/>
      </c>
      <c r="E194" s="3" t="str">
        <f ca="1">IF('PR-tampon'!$E157="","",IF('PR-tampon'!$E157=0,"",IF(INDIRECT(NOM_FR&amp;ADDRESS('PR-tampon'!$E157,COLUMN(REFERENCEMENT_ISOLANT[[#Headers],[NOM COMMERCIAL DU PROCEDE]])))=0,"",INDIRECT(NOM_FR&amp;ADDRESS('PR-tampon'!$E157,COLUMN(REFERENCEMENT_ISOLANT[[#Headers],[NOM COMMERCIAL DU PROCEDE]]))))))</f>
        <v/>
      </c>
      <c r="F194" s="3" t="str">
        <f ca="1">IF('PR-tampon'!$E157="","",IF('PR-tampon'!$E157=0,"",IF(INDIRECT(NOM_FR&amp;ADDRESS('PR-tampon'!$E157,COLUMN(REFERENCEMENT_ISOLANT[[#Headers],[FABRICANT / TITULAIRE / DISTRIBUTEUR]])))=0,"",INDIRECT(NOM_FR&amp;ADDRESS('PR-tampon'!$E157,COLUMN(REFERENCEMENT_ISOLANT[[#Headers],[FABRICANT / TITULAIRE / DISTRIBUTEUR]]))))))</f>
        <v/>
      </c>
      <c r="G194" s="3" t="str">
        <f ca="1">IF('PR-tampon'!$E157="","",IF('PR-tampon'!$E157=0,"",IF(INDIRECT(NOM_FR&amp;ADDRESS('PR-tampon'!$E157,COLUMN(REFERENCEMENT_ISOLANT[[#Headers],[TYPE DE DOCUMENT DE REFERENCE]])))=0,"",INDIRECT(NOM_FR&amp;ADDRESS('PR-tampon'!$E157,COLUMN(REFERENCEMENT_ISOLANT[[#Headers],[TYPE DE DOCUMENT DE REFERENCE]]))))))</f>
        <v/>
      </c>
      <c r="H194" s="3" t="str">
        <f ca="1">IF('PR-tampon'!$E157="","",IF('PR-tampon'!$E157=0,"",IF(INDIRECT(NOM_FR&amp;ADDRESS('PR-tampon'!$E157,COLUMN(REFERENCEMENT_ISOLANT[[#Headers],[REF]])))=0,"",INDIRECT(NOM_FR&amp;ADDRESS('PR-tampon'!$E157,COLUMN(REFERENCEMENT_ISOLANT[[#Headers],[REF]]))))))</f>
        <v/>
      </c>
      <c r="I194" s="73" t="str">
        <f ca="1">IF('PR-tampon'!$E157="","",IF('PR-tampon'!$E157=0,"",IF(INDIRECT(NOM_FR&amp;ADDRESS('PR-tampon'!$E157,COLUMN(REFERENCEMENT_ISOLANT[[#Headers],[AVIS LIMITE AU / VALIDITE]])))=0,"",INDIRECT(NOM_FR&amp;ADDRESS('PR-tampon'!$E157,COLUMN(REFERENCEMENT_ISOLANT[[#Headers],[AVIS LIMITE AU / VALIDITE]]))))))</f>
        <v/>
      </c>
      <c r="J194" s="3" t="str">
        <f ca="1">IF('PR-tampon'!$E157="","",IF('PR-tampon'!$E157=0,"",IF(INDIRECT(NOM_FR&amp;ADDRESS('PR-tampon'!$E157,COLUMN(REFERENCEMENT_ISOLANT[[#Headers],[TC/TNC
dans le domaine d''emploi visé]])))=0,"",INDIRECT(NOM_FR&amp;ADDRESS('PR-tampon'!$E157,COLUMN(REFERENCEMENT_ISOLANT[[#Headers],[TC/TNC
dans le domaine d''emploi visé]]))))))</f>
        <v/>
      </c>
      <c r="K194" s="102" t="str">
        <f ca="1">IF('PR-tampon'!$E157="","",IF('PR-tampon'!$E157=0,"",IF(INDIRECT(NOM_FR&amp;ADDRESS('PR-tampon'!$E157,COLUMN(REFERENCEMENT_ISOLANT[[#Headers],[SYNTHESE DES APPLICATIONS VISEES]])))=0,"",INDIRECT(NOM_FR&amp;ADDRESS('PR-tampon'!$E157,COLUMN(REFERENCEMENT_ISOLANT[[#Headers],[SYNTHESE DES APPLICATIONS VISEES]]))))))</f>
        <v/>
      </c>
      <c r="L194" s="75" t="str">
        <f ca="1">IF('PR-tampon'!$E157="","",IF('PR-tampon'!$E157=0,"",IF(INDIRECT(NOM_FR&amp;ADDRESS('PR-tampon'!$E157,COLUMN(REFERENCEMENT_ISOLANT[[#Headers],[CONCATENATION DES OBSERVATIONS]])))=0,"",INDIRECT(NOM_FR&amp;ADDRESS('PR-tampon'!$E157,COLUMN(REFERENCEMENT_ISOLANT[[#Headers],[CONCATENATION DES OBSERVATIONS]]))))))</f>
        <v/>
      </c>
      <c r="M194" s="3" t="str">
        <f ca="1">IF('PR-tampon'!$E157="","",IF('PR-tampon'!$E157=0,"",IF(INDIRECT(NOM_FR&amp;ADDRESS('PR-tampon'!$E157,COLUMN(REFERENCEMENT_ISOLANT[[#Headers],[Hygrométrie des locaux]])))=0,"",INDIRECT(NOM_FR&amp;ADDRESS('PR-tampon'!$E157,COLUMN(REFERENCEMENT_ISOLANT[[#Headers],[Hygrométrie des locaux]]))))))</f>
        <v/>
      </c>
      <c r="N194" s="3" t="str">
        <f ca="1">IF('PR-tampon'!$E157="","",IF('PR-tampon'!$E157=0,"",IF(INDIRECT(NOM_FR&amp;ADDRESS('PR-tampon'!$E157,COLUMN(REFERENCEMENT_ISOLANT[[#Headers],[classement locaux au sens 20.1 P3]])))=0,"",INDIRECT(NOM_FR&amp;ADDRESS('PR-tampon'!$E157,COLUMN(REFERENCEMENT_ISOLANT[[#Headers],[classement locaux au sens 20.1 P3]]))))))</f>
        <v/>
      </c>
      <c r="O194" s="3" t="str">
        <f ca="1">IF('PR-tampon'!$E157="","",IF('PR-tampon'!$E157=0,"",IF(INDIRECT(NOM_FR&amp;ADDRESS('PR-tampon'!$E157,COLUMN(REFERENCEMENT_ISOLANT[[#Headers],[Climat max]])))=0,"",INDIRECT(NOM_FR&amp;ADDRESS('PR-tampon'!$E157,COLUMN(REFERENCEMENT_ISOLANT[[#Headers],[Climat max]]))))))</f>
        <v/>
      </c>
      <c r="P194" s="3" t="str">
        <f ca="1">IF('PR-tampon'!$E157="","",IF('PR-tampon'!$E157=0,"",IF(INDIRECT(NOM_FR&amp;ADDRESS('PR-tampon'!$E157,COLUMN(REFERENCEMENT_ISOLANT[[#Headers],[Locaux climatisés ou raffraichis]])))=0,"",INDIRECT(NOM_FR&amp;ADDRESS('PR-tampon'!$E157,COLUMN(REFERENCEMENT_ISOLANT[[#Headers],[Locaux climatisés ou raffraichis]]))))))</f>
        <v/>
      </c>
    </row>
    <row r="195" spans="1:16" ht="130.15" customHeight="1" x14ac:dyDescent="0.25">
      <c r="A195" s="3" t="e">
        <v>#VALUE!</v>
      </c>
      <c r="B195" s="79" t="str">
        <f ca="1">IF('PR-tampon'!$E158="","",IF('PR-tampon'!$E158=0,"",IF(INDIRECT(NOM_FR&amp;ADDRESS('PR-tampon'!$E158,COLUMN(REFERENCEMENT_ISOLANT[[#Headers],[DATE REFERENCEMENT]])))=0,"",INDIRECT(NOM_FR&amp;ADDRESS('PR-tampon'!$E158,COLUMN(REFERENCEMENT_ISOLANT[[#Headers],[DATE REFERENCEMENT]]))))))</f>
        <v/>
      </c>
      <c r="C195" s="79" t="str">
        <f ca="1">IF('PR-tampon'!$E158="","",IF('PR-tampon'!$E158=0,"",IF(INDIRECT(NOM_FR&amp;ADDRESS('PR-tampon'!$E158,COLUMN(REFERENCEMENT_ISOLANT[[#Headers],[TYPE DE PROCEDE]])))=0,"",INDIRECT(NOM_FR&amp;ADDRESS('PR-tampon'!$E158,COLUMN(REFERENCEMENT_ISOLANT[[#Headers],[TYPE DE PROCEDE]]))))))</f>
        <v/>
      </c>
      <c r="D195" s="79" t="str">
        <f ca="1">IF('PR-tampon'!$E158="","",IF('PR-tampon'!$E158=0,"",IF(INDIRECT(NOM_FR&amp;ADDRESS('PR-tampon'!$E158,COLUMN(REFERENCEMENT_ISOLANT[[#Headers],[MATIERE]])))=0,"",INDIRECT(NOM_FR&amp;ADDRESS('PR-tampon'!$E158,COLUMN(REFERENCEMENT_ISOLANT[[#Headers],[MATIERE]]))))))</f>
        <v/>
      </c>
      <c r="E195" s="3" t="str">
        <f ca="1">IF('PR-tampon'!$E158="","",IF('PR-tampon'!$E158=0,"",IF(INDIRECT(NOM_FR&amp;ADDRESS('PR-tampon'!$E158,COLUMN(REFERENCEMENT_ISOLANT[[#Headers],[NOM COMMERCIAL DU PROCEDE]])))=0,"",INDIRECT(NOM_FR&amp;ADDRESS('PR-tampon'!$E158,COLUMN(REFERENCEMENT_ISOLANT[[#Headers],[NOM COMMERCIAL DU PROCEDE]]))))))</f>
        <v/>
      </c>
      <c r="F195" s="3" t="str">
        <f ca="1">IF('PR-tampon'!$E158="","",IF('PR-tampon'!$E158=0,"",IF(INDIRECT(NOM_FR&amp;ADDRESS('PR-tampon'!$E158,COLUMN(REFERENCEMENT_ISOLANT[[#Headers],[FABRICANT / TITULAIRE / DISTRIBUTEUR]])))=0,"",INDIRECT(NOM_FR&amp;ADDRESS('PR-tampon'!$E158,COLUMN(REFERENCEMENT_ISOLANT[[#Headers],[FABRICANT / TITULAIRE / DISTRIBUTEUR]]))))))</f>
        <v/>
      </c>
      <c r="G195" s="3" t="str">
        <f ca="1">IF('PR-tampon'!$E158="","",IF('PR-tampon'!$E158=0,"",IF(INDIRECT(NOM_FR&amp;ADDRESS('PR-tampon'!$E158,COLUMN(REFERENCEMENT_ISOLANT[[#Headers],[TYPE DE DOCUMENT DE REFERENCE]])))=0,"",INDIRECT(NOM_FR&amp;ADDRESS('PR-tampon'!$E158,COLUMN(REFERENCEMENT_ISOLANT[[#Headers],[TYPE DE DOCUMENT DE REFERENCE]]))))))</f>
        <v/>
      </c>
      <c r="H195" s="3" t="str">
        <f ca="1">IF('PR-tampon'!$E158="","",IF('PR-tampon'!$E158=0,"",IF(INDIRECT(NOM_FR&amp;ADDRESS('PR-tampon'!$E158,COLUMN(REFERENCEMENT_ISOLANT[[#Headers],[REF]])))=0,"",INDIRECT(NOM_FR&amp;ADDRESS('PR-tampon'!$E158,COLUMN(REFERENCEMENT_ISOLANT[[#Headers],[REF]]))))))</f>
        <v/>
      </c>
      <c r="I195" s="73" t="str">
        <f ca="1">IF('PR-tampon'!$E158="","",IF('PR-tampon'!$E158=0,"",IF(INDIRECT(NOM_FR&amp;ADDRESS('PR-tampon'!$E158,COLUMN(REFERENCEMENT_ISOLANT[[#Headers],[AVIS LIMITE AU / VALIDITE]])))=0,"",INDIRECT(NOM_FR&amp;ADDRESS('PR-tampon'!$E158,COLUMN(REFERENCEMENT_ISOLANT[[#Headers],[AVIS LIMITE AU / VALIDITE]]))))))</f>
        <v/>
      </c>
      <c r="J195" s="3" t="str">
        <f ca="1">IF('PR-tampon'!$E158="","",IF('PR-tampon'!$E158=0,"",IF(INDIRECT(NOM_FR&amp;ADDRESS('PR-tampon'!$E158,COLUMN(REFERENCEMENT_ISOLANT[[#Headers],[TC/TNC
dans le domaine d''emploi visé]])))=0,"",INDIRECT(NOM_FR&amp;ADDRESS('PR-tampon'!$E158,COLUMN(REFERENCEMENT_ISOLANT[[#Headers],[TC/TNC
dans le domaine d''emploi visé]]))))))</f>
        <v/>
      </c>
      <c r="K195" s="102" t="str">
        <f ca="1">IF('PR-tampon'!$E158="","",IF('PR-tampon'!$E158=0,"",IF(INDIRECT(NOM_FR&amp;ADDRESS('PR-tampon'!$E158,COLUMN(REFERENCEMENT_ISOLANT[[#Headers],[SYNTHESE DES APPLICATIONS VISEES]])))=0,"",INDIRECT(NOM_FR&amp;ADDRESS('PR-tampon'!$E158,COLUMN(REFERENCEMENT_ISOLANT[[#Headers],[SYNTHESE DES APPLICATIONS VISEES]]))))))</f>
        <v/>
      </c>
      <c r="L195" s="75" t="str">
        <f ca="1">IF('PR-tampon'!$E158="","",IF('PR-tampon'!$E158=0,"",IF(INDIRECT(NOM_FR&amp;ADDRESS('PR-tampon'!$E158,COLUMN(REFERENCEMENT_ISOLANT[[#Headers],[CONCATENATION DES OBSERVATIONS]])))=0,"",INDIRECT(NOM_FR&amp;ADDRESS('PR-tampon'!$E158,COLUMN(REFERENCEMENT_ISOLANT[[#Headers],[CONCATENATION DES OBSERVATIONS]]))))))</f>
        <v/>
      </c>
      <c r="M195" s="3" t="str">
        <f ca="1">IF('PR-tampon'!$E158="","",IF('PR-tampon'!$E158=0,"",IF(INDIRECT(NOM_FR&amp;ADDRESS('PR-tampon'!$E158,COLUMN(REFERENCEMENT_ISOLANT[[#Headers],[Hygrométrie des locaux]])))=0,"",INDIRECT(NOM_FR&amp;ADDRESS('PR-tampon'!$E158,COLUMN(REFERENCEMENT_ISOLANT[[#Headers],[Hygrométrie des locaux]]))))))</f>
        <v/>
      </c>
      <c r="N195" s="3" t="str">
        <f ca="1">IF('PR-tampon'!$E158="","",IF('PR-tampon'!$E158=0,"",IF(INDIRECT(NOM_FR&amp;ADDRESS('PR-tampon'!$E158,COLUMN(REFERENCEMENT_ISOLANT[[#Headers],[classement locaux au sens 20.1 P3]])))=0,"",INDIRECT(NOM_FR&amp;ADDRESS('PR-tampon'!$E158,COLUMN(REFERENCEMENT_ISOLANT[[#Headers],[classement locaux au sens 20.1 P3]]))))))</f>
        <v/>
      </c>
      <c r="O195" s="3" t="str">
        <f ca="1">IF('PR-tampon'!$E158="","",IF('PR-tampon'!$E158=0,"",IF(INDIRECT(NOM_FR&amp;ADDRESS('PR-tampon'!$E158,COLUMN(REFERENCEMENT_ISOLANT[[#Headers],[Climat max]])))=0,"",INDIRECT(NOM_FR&amp;ADDRESS('PR-tampon'!$E158,COLUMN(REFERENCEMENT_ISOLANT[[#Headers],[Climat max]]))))))</f>
        <v/>
      </c>
      <c r="P195" s="3" t="str">
        <f ca="1">IF('PR-tampon'!$E158="","",IF('PR-tampon'!$E158=0,"",IF(INDIRECT(NOM_FR&amp;ADDRESS('PR-tampon'!$E158,COLUMN(REFERENCEMENT_ISOLANT[[#Headers],[Locaux climatisés ou raffraichis]])))=0,"",INDIRECT(NOM_FR&amp;ADDRESS('PR-tampon'!$E158,COLUMN(REFERENCEMENT_ISOLANT[[#Headers],[Locaux climatisés ou raffraichis]]))))))</f>
        <v/>
      </c>
    </row>
    <row r="196" spans="1:16" ht="130.15" customHeight="1" x14ac:dyDescent="0.25">
      <c r="A196" s="3" t="e">
        <v>#VALUE!</v>
      </c>
      <c r="B196" s="79" t="str">
        <f ca="1">IF('PR-tampon'!$E159="","",IF('PR-tampon'!$E159=0,"",IF(INDIRECT(NOM_FR&amp;ADDRESS('PR-tampon'!$E159,COLUMN(REFERENCEMENT_ISOLANT[[#Headers],[DATE REFERENCEMENT]])))=0,"",INDIRECT(NOM_FR&amp;ADDRESS('PR-tampon'!$E159,COLUMN(REFERENCEMENT_ISOLANT[[#Headers],[DATE REFERENCEMENT]]))))))</f>
        <v/>
      </c>
      <c r="C196" s="79" t="str">
        <f ca="1">IF('PR-tampon'!$E159="","",IF('PR-tampon'!$E159=0,"",IF(INDIRECT(NOM_FR&amp;ADDRESS('PR-tampon'!$E159,COLUMN(REFERENCEMENT_ISOLANT[[#Headers],[TYPE DE PROCEDE]])))=0,"",INDIRECT(NOM_FR&amp;ADDRESS('PR-tampon'!$E159,COLUMN(REFERENCEMENT_ISOLANT[[#Headers],[TYPE DE PROCEDE]]))))))</f>
        <v/>
      </c>
      <c r="D196" s="79" t="str">
        <f ca="1">IF('PR-tampon'!$E159="","",IF('PR-tampon'!$E159=0,"",IF(INDIRECT(NOM_FR&amp;ADDRESS('PR-tampon'!$E159,COLUMN(REFERENCEMENT_ISOLANT[[#Headers],[MATIERE]])))=0,"",INDIRECT(NOM_FR&amp;ADDRESS('PR-tampon'!$E159,COLUMN(REFERENCEMENT_ISOLANT[[#Headers],[MATIERE]]))))))</f>
        <v/>
      </c>
      <c r="E196" s="3" t="str">
        <f ca="1">IF('PR-tampon'!$E159="","",IF('PR-tampon'!$E159=0,"",IF(INDIRECT(NOM_FR&amp;ADDRESS('PR-tampon'!$E159,COLUMN(REFERENCEMENT_ISOLANT[[#Headers],[NOM COMMERCIAL DU PROCEDE]])))=0,"",INDIRECT(NOM_FR&amp;ADDRESS('PR-tampon'!$E159,COLUMN(REFERENCEMENT_ISOLANT[[#Headers],[NOM COMMERCIAL DU PROCEDE]]))))))</f>
        <v/>
      </c>
      <c r="F196" s="3" t="str">
        <f ca="1">IF('PR-tampon'!$E159="","",IF('PR-tampon'!$E159=0,"",IF(INDIRECT(NOM_FR&amp;ADDRESS('PR-tampon'!$E159,COLUMN(REFERENCEMENT_ISOLANT[[#Headers],[FABRICANT / TITULAIRE / DISTRIBUTEUR]])))=0,"",INDIRECT(NOM_FR&amp;ADDRESS('PR-tampon'!$E159,COLUMN(REFERENCEMENT_ISOLANT[[#Headers],[FABRICANT / TITULAIRE / DISTRIBUTEUR]]))))))</f>
        <v/>
      </c>
      <c r="G196" s="3" t="str">
        <f ca="1">IF('PR-tampon'!$E159="","",IF('PR-tampon'!$E159=0,"",IF(INDIRECT(NOM_FR&amp;ADDRESS('PR-tampon'!$E159,COLUMN(REFERENCEMENT_ISOLANT[[#Headers],[TYPE DE DOCUMENT DE REFERENCE]])))=0,"",INDIRECT(NOM_FR&amp;ADDRESS('PR-tampon'!$E159,COLUMN(REFERENCEMENT_ISOLANT[[#Headers],[TYPE DE DOCUMENT DE REFERENCE]]))))))</f>
        <v/>
      </c>
      <c r="H196" s="3" t="str">
        <f ca="1">IF('PR-tampon'!$E159="","",IF('PR-tampon'!$E159=0,"",IF(INDIRECT(NOM_FR&amp;ADDRESS('PR-tampon'!$E159,COLUMN(REFERENCEMENT_ISOLANT[[#Headers],[REF]])))=0,"",INDIRECT(NOM_FR&amp;ADDRESS('PR-tampon'!$E159,COLUMN(REFERENCEMENT_ISOLANT[[#Headers],[REF]]))))))</f>
        <v/>
      </c>
      <c r="I196" s="73" t="str">
        <f ca="1">IF('PR-tampon'!$E159="","",IF('PR-tampon'!$E159=0,"",IF(INDIRECT(NOM_FR&amp;ADDRESS('PR-tampon'!$E159,COLUMN(REFERENCEMENT_ISOLANT[[#Headers],[AVIS LIMITE AU / VALIDITE]])))=0,"",INDIRECT(NOM_FR&amp;ADDRESS('PR-tampon'!$E159,COLUMN(REFERENCEMENT_ISOLANT[[#Headers],[AVIS LIMITE AU / VALIDITE]]))))))</f>
        <v/>
      </c>
      <c r="J196" s="3" t="str">
        <f ca="1">IF('PR-tampon'!$E159="","",IF('PR-tampon'!$E159=0,"",IF(INDIRECT(NOM_FR&amp;ADDRESS('PR-tampon'!$E159,COLUMN(REFERENCEMENT_ISOLANT[[#Headers],[TC/TNC
dans le domaine d''emploi visé]])))=0,"",INDIRECT(NOM_FR&amp;ADDRESS('PR-tampon'!$E159,COLUMN(REFERENCEMENT_ISOLANT[[#Headers],[TC/TNC
dans le domaine d''emploi visé]]))))))</f>
        <v/>
      </c>
      <c r="K196" s="102" t="str">
        <f ca="1">IF('PR-tampon'!$E159="","",IF('PR-tampon'!$E159=0,"",IF(INDIRECT(NOM_FR&amp;ADDRESS('PR-tampon'!$E159,COLUMN(REFERENCEMENT_ISOLANT[[#Headers],[SYNTHESE DES APPLICATIONS VISEES]])))=0,"",INDIRECT(NOM_FR&amp;ADDRESS('PR-tampon'!$E159,COLUMN(REFERENCEMENT_ISOLANT[[#Headers],[SYNTHESE DES APPLICATIONS VISEES]]))))))</f>
        <v/>
      </c>
      <c r="L196" s="75" t="str">
        <f ca="1">IF('PR-tampon'!$E159="","",IF('PR-tampon'!$E159=0,"",IF(INDIRECT(NOM_FR&amp;ADDRESS('PR-tampon'!$E159,COLUMN(REFERENCEMENT_ISOLANT[[#Headers],[CONCATENATION DES OBSERVATIONS]])))=0,"",INDIRECT(NOM_FR&amp;ADDRESS('PR-tampon'!$E159,COLUMN(REFERENCEMENT_ISOLANT[[#Headers],[CONCATENATION DES OBSERVATIONS]]))))))</f>
        <v/>
      </c>
      <c r="M196" s="3" t="str">
        <f ca="1">IF('PR-tampon'!$E159="","",IF('PR-tampon'!$E159=0,"",IF(INDIRECT(NOM_FR&amp;ADDRESS('PR-tampon'!$E159,COLUMN(REFERENCEMENT_ISOLANT[[#Headers],[Hygrométrie des locaux]])))=0,"",INDIRECT(NOM_FR&amp;ADDRESS('PR-tampon'!$E159,COLUMN(REFERENCEMENT_ISOLANT[[#Headers],[Hygrométrie des locaux]]))))))</f>
        <v/>
      </c>
      <c r="N196" s="3" t="str">
        <f ca="1">IF('PR-tampon'!$E159="","",IF('PR-tampon'!$E159=0,"",IF(INDIRECT(NOM_FR&amp;ADDRESS('PR-tampon'!$E159,COLUMN(REFERENCEMENT_ISOLANT[[#Headers],[classement locaux au sens 20.1 P3]])))=0,"",INDIRECT(NOM_FR&amp;ADDRESS('PR-tampon'!$E159,COLUMN(REFERENCEMENT_ISOLANT[[#Headers],[classement locaux au sens 20.1 P3]]))))))</f>
        <v/>
      </c>
      <c r="O196" s="3" t="str">
        <f ca="1">IF('PR-tampon'!$E159="","",IF('PR-tampon'!$E159=0,"",IF(INDIRECT(NOM_FR&amp;ADDRESS('PR-tampon'!$E159,COLUMN(REFERENCEMENT_ISOLANT[[#Headers],[Climat max]])))=0,"",INDIRECT(NOM_FR&amp;ADDRESS('PR-tampon'!$E159,COLUMN(REFERENCEMENT_ISOLANT[[#Headers],[Climat max]]))))))</f>
        <v/>
      </c>
      <c r="P196" s="3" t="str">
        <f ca="1">IF('PR-tampon'!$E159="","",IF('PR-tampon'!$E159=0,"",IF(INDIRECT(NOM_FR&amp;ADDRESS('PR-tampon'!$E159,COLUMN(REFERENCEMENT_ISOLANT[[#Headers],[Locaux climatisés ou raffraichis]])))=0,"",INDIRECT(NOM_FR&amp;ADDRESS('PR-tampon'!$E159,COLUMN(REFERENCEMENT_ISOLANT[[#Headers],[Locaux climatisés ou raffraichis]]))))))</f>
        <v/>
      </c>
    </row>
    <row r="197" spans="1:16" ht="130.15" customHeight="1" x14ac:dyDescent="0.25">
      <c r="A197" s="3" t="e">
        <v>#VALUE!</v>
      </c>
      <c r="B197" s="79" t="str">
        <f ca="1">IF('PR-tampon'!$E160="","",IF('PR-tampon'!$E160=0,"",IF(INDIRECT(NOM_FR&amp;ADDRESS('PR-tampon'!$E160,COLUMN(REFERENCEMENT_ISOLANT[[#Headers],[DATE REFERENCEMENT]])))=0,"",INDIRECT(NOM_FR&amp;ADDRESS('PR-tampon'!$E160,COLUMN(REFERENCEMENT_ISOLANT[[#Headers],[DATE REFERENCEMENT]]))))))</f>
        <v/>
      </c>
      <c r="C197" s="79" t="str">
        <f ca="1">IF('PR-tampon'!$E160="","",IF('PR-tampon'!$E160=0,"",IF(INDIRECT(NOM_FR&amp;ADDRESS('PR-tampon'!$E160,COLUMN(REFERENCEMENT_ISOLANT[[#Headers],[TYPE DE PROCEDE]])))=0,"",INDIRECT(NOM_FR&amp;ADDRESS('PR-tampon'!$E160,COLUMN(REFERENCEMENT_ISOLANT[[#Headers],[TYPE DE PROCEDE]]))))))</f>
        <v/>
      </c>
      <c r="D197" s="79" t="str">
        <f ca="1">IF('PR-tampon'!$E160="","",IF('PR-tampon'!$E160=0,"",IF(INDIRECT(NOM_FR&amp;ADDRESS('PR-tampon'!$E160,COLUMN(REFERENCEMENT_ISOLANT[[#Headers],[MATIERE]])))=0,"",INDIRECT(NOM_FR&amp;ADDRESS('PR-tampon'!$E160,COLUMN(REFERENCEMENT_ISOLANT[[#Headers],[MATIERE]]))))))</f>
        <v/>
      </c>
      <c r="E197" s="3" t="str">
        <f ca="1">IF('PR-tampon'!$E160="","",IF('PR-tampon'!$E160=0,"",IF(INDIRECT(NOM_FR&amp;ADDRESS('PR-tampon'!$E160,COLUMN(REFERENCEMENT_ISOLANT[[#Headers],[NOM COMMERCIAL DU PROCEDE]])))=0,"",INDIRECT(NOM_FR&amp;ADDRESS('PR-tampon'!$E160,COLUMN(REFERENCEMENT_ISOLANT[[#Headers],[NOM COMMERCIAL DU PROCEDE]]))))))</f>
        <v/>
      </c>
      <c r="F197" s="3" t="str">
        <f ca="1">IF('PR-tampon'!$E160="","",IF('PR-tampon'!$E160=0,"",IF(INDIRECT(NOM_FR&amp;ADDRESS('PR-tampon'!$E160,COLUMN(REFERENCEMENT_ISOLANT[[#Headers],[FABRICANT / TITULAIRE / DISTRIBUTEUR]])))=0,"",INDIRECT(NOM_FR&amp;ADDRESS('PR-tampon'!$E160,COLUMN(REFERENCEMENT_ISOLANT[[#Headers],[FABRICANT / TITULAIRE / DISTRIBUTEUR]]))))))</f>
        <v/>
      </c>
      <c r="G197" s="3" t="str">
        <f ca="1">IF('PR-tampon'!$E160="","",IF('PR-tampon'!$E160=0,"",IF(INDIRECT(NOM_FR&amp;ADDRESS('PR-tampon'!$E160,COLUMN(REFERENCEMENT_ISOLANT[[#Headers],[TYPE DE DOCUMENT DE REFERENCE]])))=0,"",INDIRECT(NOM_FR&amp;ADDRESS('PR-tampon'!$E160,COLUMN(REFERENCEMENT_ISOLANT[[#Headers],[TYPE DE DOCUMENT DE REFERENCE]]))))))</f>
        <v/>
      </c>
      <c r="H197" s="3" t="str">
        <f ca="1">IF('PR-tampon'!$E160="","",IF('PR-tampon'!$E160=0,"",IF(INDIRECT(NOM_FR&amp;ADDRESS('PR-tampon'!$E160,COLUMN(REFERENCEMENT_ISOLANT[[#Headers],[REF]])))=0,"",INDIRECT(NOM_FR&amp;ADDRESS('PR-tampon'!$E160,COLUMN(REFERENCEMENT_ISOLANT[[#Headers],[REF]]))))))</f>
        <v/>
      </c>
      <c r="I197" s="73" t="str">
        <f ca="1">IF('PR-tampon'!$E160="","",IF('PR-tampon'!$E160=0,"",IF(INDIRECT(NOM_FR&amp;ADDRESS('PR-tampon'!$E160,COLUMN(REFERENCEMENT_ISOLANT[[#Headers],[AVIS LIMITE AU / VALIDITE]])))=0,"",INDIRECT(NOM_FR&amp;ADDRESS('PR-tampon'!$E160,COLUMN(REFERENCEMENT_ISOLANT[[#Headers],[AVIS LIMITE AU / VALIDITE]]))))))</f>
        <v/>
      </c>
      <c r="J197" s="3" t="str">
        <f ca="1">IF('PR-tampon'!$E160="","",IF('PR-tampon'!$E160=0,"",IF(INDIRECT(NOM_FR&amp;ADDRESS('PR-tampon'!$E160,COLUMN(REFERENCEMENT_ISOLANT[[#Headers],[TC/TNC
dans le domaine d''emploi visé]])))=0,"",INDIRECT(NOM_FR&amp;ADDRESS('PR-tampon'!$E160,COLUMN(REFERENCEMENT_ISOLANT[[#Headers],[TC/TNC
dans le domaine d''emploi visé]]))))))</f>
        <v/>
      </c>
      <c r="K197" s="102" t="str">
        <f ca="1">IF('PR-tampon'!$E160="","",IF('PR-tampon'!$E160=0,"",IF(INDIRECT(NOM_FR&amp;ADDRESS('PR-tampon'!$E160,COLUMN(REFERENCEMENT_ISOLANT[[#Headers],[SYNTHESE DES APPLICATIONS VISEES]])))=0,"",INDIRECT(NOM_FR&amp;ADDRESS('PR-tampon'!$E160,COLUMN(REFERENCEMENT_ISOLANT[[#Headers],[SYNTHESE DES APPLICATIONS VISEES]]))))))</f>
        <v/>
      </c>
      <c r="L197" s="75" t="str">
        <f ca="1">IF('PR-tampon'!$E160="","",IF('PR-tampon'!$E160=0,"",IF(INDIRECT(NOM_FR&amp;ADDRESS('PR-tampon'!$E160,COLUMN(REFERENCEMENT_ISOLANT[[#Headers],[CONCATENATION DES OBSERVATIONS]])))=0,"",INDIRECT(NOM_FR&amp;ADDRESS('PR-tampon'!$E160,COLUMN(REFERENCEMENT_ISOLANT[[#Headers],[CONCATENATION DES OBSERVATIONS]]))))))</f>
        <v/>
      </c>
      <c r="M197" s="3" t="str">
        <f ca="1">IF('PR-tampon'!$E160="","",IF('PR-tampon'!$E160=0,"",IF(INDIRECT(NOM_FR&amp;ADDRESS('PR-tampon'!$E160,COLUMN(REFERENCEMENT_ISOLANT[[#Headers],[Hygrométrie des locaux]])))=0,"",INDIRECT(NOM_FR&amp;ADDRESS('PR-tampon'!$E160,COLUMN(REFERENCEMENT_ISOLANT[[#Headers],[Hygrométrie des locaux]]))))))</f>
        <v/>
      </c>
      <c r="N197" s="3" t="str">
        <f ca="1">IF('PR-tampon'!$E160="","",IF('PR-tampon'!$E160=0,"",IF(INDIRECT(NOM_FR&amp;ADDRESS('PR-tampon'!$E160,COLUMN(REFERENCEMENT_ISOLANT[[#Headers],[classement locaux au sens 20.1 P3]])))=0,"",INDIRECT(NOM_FR&amp;ADDRESS('PR-tampon'!$E160,COLUMN(REFERENCEMENT_ISOLANT[[#Headers],[classement locaux au sens 20.1 P3]]))))))</f>
        <v/>
      </c>
      <c r="O197" s="3" t="str">
        <f ca="1">IF('PR-tampon'!$E160="","",IF('PR-tampon'!$E160=0,"",IF(INDIRECT(NOM_FR&amp;ADDRESS('PR-tampon'!$E160,COLUMN(REFERENCEMENT_ISOLANT[[#Headers],[Climat max]])))=0,"",INDIRECT(NOM_FR&amp;ADDRESS('PR-tampon'!$E160,COLUMN(REFERENCEMENT_ISOLANT[[#Headers],[Climat max]]))))))</f>
        <v/>
      </c>
      <c r="P197" s="3" t="str">
        <f ca="1">IF('PR-tampon'!$E160="","",IF('PR-tampon'!$E160=0,"",IF(INDIRECT(NOM_FR&amp;ADDRESS('PR-tampon'!$E160,COLUMN(REFERENCEMENT_ISOLANT[[#Headers],[Locaux climatisés ou raffraichis]])))=0,"",INDIRECT(NOM_FR&amp;ADDRESS('PR-tampon'!$E160,COLUMN(REFERENCEMENT_ISOLANT[[#Headers],[Locaux climatisés ou raffraichis]]))))))</f>
        <v/>
      </c>
    </row>
    <row r="198" spans="1:16" ht="130.15" customHeight="1" x14ac:dyDescent="0.25">
      <c r="A198" s="3" t="e">
        <v>#VALUE!</v>
      </c>
      <c r="B198" s="79" t="str">
        <f ca="1">IF('PR-tampon'!$E161="","",IF('PR-tampon'!$E161=0,"",IF(INDIRECT(NOM_FR&amp;ADDRESS('PR-tampon'!$E161,COLUMN(REFERENCEMENT_ISOLANT[[#Headers],[DATE REFERENCEMENT]])))=0,"",INDIRECT(NOM_FR&amp;ADDRESS('PR-tampon'!$E161,COLUMN(REFERENCEMENT_ISOLANT[[#Headers],[DATE REFERENCEMENT]]))))))</f>
        <v/>
      </c>
      <c r="C198" s="79" t="str">
        <f ca="1">IF('PR-tampon'!$E161="","",IF('PR-tampon'!$E161=0,"",IF(INDIRECT(NOM_FR&amp;ADDRESS('PR-tampon'!$E161,COLUMN(REFERENCEMENT_ISOLANT[[#Headers],[TYPE DE PROCEDE]])))=0,"",INDIRECT(NOM_FR&amp;ADDRESS('PR-tampon'!$E161,COLUMN(REFERENCEMENT_ISOLANT[[#Headers],[TYPE DE PROCEDE]]))))))</f>
        <v/>
      </c>
      <c r="D198" s="79" t="str">
        <f ca="1">IF('PR-tampon'!$E161="","",IF('PR-tampon'!$E161=0,"",IF(INDIRECT(NOM_FR&amp;ADDRESS('PR-tampon'!$E161,COLUMN(REFERENCEMENT_ISOLANT[[#Headers],[MATIERE]])))=0,"",INDIRECT(NOM_FR&amp;ADDRESS('PR-tampon'!$E161,COLUMN(REFERENCEMENT_ISOLANT[[#Headers],[MATIERE]]))))))</f>
        <v/>
      </c>
      <c r="E198" s="3" t="str">
        <f ca="1">IF('PR-tampon'!$E161="","",IF('PR-tampon'!$E161=0,"",IF(INDIRECT(NOM_FR&amp;ADDRESS('PR-tampon'!$E161,COLUMN(REFERENCEMENT_ISOLANT[[#Headers],[NOM COMMERCIAL DU PROCEDE]])))=0,"",INDIRECT(NOM_FR&amp;ADDRESS('PR-tampon'!$E161,COLUMN(REFERENCEMENT_ISOLANT[[#Headers],[NOM COMMERCIAL DU PROCEDE]]))))))</f>
        <v/>
      </c>
      <c r="F198" s="3" t="str">
        <f ca="1">IF('PR-tampon'!$E161="","",IF('PR-tampon'!$E161=0,"",IF(INDIRECT(NOM_FR&amp;ADDRESS('PR-tampon'!$E161,COLUMN(REFERENCEMENT_ISOLANT[[#Headers],[FABRICANT / TITULAIRE / DISTRIBUTEUR]])))=0,"",INDIRECT(NOM_FR&amp;ADDRESS('PR-tampon'!$E161,COLUMN(REFERENCEMENT_ISOLANT[[#Headers],[FABRICANT / TITULAIRE / DISTRIBUTEUR]]))))))</f>
        <v/>
      </c>
      <c r="G198" s="3" t="str">
        <f ca="1">IF('PR-tampon'!$E161="","",IF('PR-tampon'!$E161=0,"",IF(INDIRECT(NOM_FR&amp;ADDRESS('PR-tampon'!$E161,COLUMN(REFERENCEMENT_ISOLANT[[#Headers],[TYPE DE DOCUMENT DE REFERENCE]])))=0,"",INDIRECT(NOM_FR&amp;ADDRESS('PR-tampon'!$E161,COLUMN(REFERENCEMENT_ISOLANT[[#Headers],[TYPE DE DOCUMENT DE REFERENCE]]))))))</f>
        <v/>
      </c>
      <c r="H198" s="3" t="str">
        <f ca="1">IF('PR-tampon'!$E161="","",IF('PR-tampon'!$E161=0,"",IF(INDIRECT(NOM_FR&amp;ADDRESS('PR-tampon'!$E161,COLUMN(REFERENCEMENT_ISOLANT[[#Headers],[REF]])))=0,"",INDIRECT(NOM_FR&amp;ADDRESS('PR-tampon'!$E161,COLUMN(REFERENCEMENT_ISOLANT[[#Headers],[REF]]))))))</f>
        <v/>
      </c>
      <c r="I198" s="73" t="str">
        <f ca="1">IF('PR-tampon'!$E161="","",IF('PR-tampon'!$E161=0,"",IF(INDIRECT(NOM_FR&amp;ADDRESS('PR-tampon'!$E161,COLUMN(REFERENCEMENT_ISOLANT[[#Headers],[AVIS LIMITE AU / VALIDITE]])))=0,"",INDIRECT(NOM_FR&amp;ADDRESS('PR-tampon'!$E161,COLUMN(REFERENCEMENT_ISOLANT[[#Headers],[AVIS LIMITE AU / VALIDITE]]))))))</f>
        <v/>
      </c>
      <c r="J198" s="3" t="str">
        <f ca="1">IF('PR-tampon'!$E161="","",IF('PR-tampon'!$E161=0,"",IF(INDIRECT(NOM_FR&amp;ADDRESS('PR-tampon'!$E161,COLUMN(REFERENCEMENT_ISOLANT[[#Headers],[TC/TNC
dans le domaine d''emploi visé]])))=0,"",INDIRECT(NOM_FR&amp;ADDRESS('PR-tampon'!$E161,COLUMN(REFERENCEMENT_ISOLANT[[#Headers],[TC/TNC
dans le domaine d''emploi visé]]))))))</f>
        <v/>
      </c>
      <c r="K198" s="102" t="str">
        <f ca="1">IF('PR-tampon'!$E161="","",IF('PR-tampon'!$E161=0,"",IF(INDIRECT(NOM_FR&amp;ADDRESS('PR-tampon'!$E161,COLUMN(REFERENCEMENT_ISOLANT[[#Headers],[SYNTHESE DES APPLICATIONS VISEES]])))=0,"",INDIRECT(NOM_FR&amp;ADDRESS('PR-tampon'!$E161,COLUMN(REFERENCEMENT_ISOLANT[[#Headers],[SYNTHESE DES APPLICATIONS VISEES]]))))))</f>
        <v/>
      </c>
      <c r="L198" s="75" t="str">
        <f ca="1">IF('PR-tampon'!$E161="","",IF('PR-tampon'!$E161=0,"",IF(INDIRECT(NOM_FR&amp;ADDRESS('PR-tampon'!$E161,COLUMN(REFERENCEMENT_ISOLANT[[#Headers],[CONCATENATION DES OBSERVATIONS]])))=0,"",INDIRECT(NOM_FR&amp;ADDRESS('PR-tampon'!$E161,COLUMN(REFERENCEMENT_ISOLANT[[#Headers],[CONCATENATION DES OBSERVATIONS]]))))))</f>
        <v/>
      </c>
      <c r="M198" s="3" t="str">
        <f ca="1">IF('PR-tampon'!$E161="","",IF('PR-tampon'!$E161=0,"",IF(INDIRECT(NOM_FR&amp;ADDRESS('PR-tampon'!$E161,COLUMN(REFERENCEMENT_ISOLANT[[#Headers],[Hygrométrie des locaux]])))=0,"",INDIRECT(NOM_FR&amp;ADDRESS('PR-tampon'!$E161,COLUMN(REFERENCEMENT_ISOLANT[[#Headers],[Hygrométrie des locaux]]))))))</f>
        <v/>
      </c>
      <c r="N198" s="3" t="str">
        <f ca="1">IF('PR-tampon'!$E161="","",IF('PR-tampon'!$E161=0,"",IF(INDIRECT(NOM_FR&amp;ADDRESS('PR-tampon'!$E161,COLUMN(REFERENCEMENT_ISOLANT[[#Headers],[classement locaux au sens 20.1 P3]])))=0,"",INDIRECT(NOM_FR&amp;ADDRESS('PR-tampon'!$E161,COLUMN(REFERENCEMENT_ISOLANT[[#Headers],[classement locaux au sens 20.1 P3]]))))))</f>
        <v/>
      </c>
      <c r="O198" s="3" t="str">
        <f ca="1">IF('PR-tampon'!$E161="","",IF('PR-tampon'!$E161=0,"",IF(INDIRECT(NOM_FR&amp;ADDRESS('PR-tampon'!$E161,COLUMN(REFERENCEMENT_ISOLANT[[#Headers],[Climat max]])))=0,"",INDIRECT(NOM_FR&amp;ADDRESS('PR-tampon'!$E161,COLUMN(REFERENCEMENT_ISOLANT[[#Headers],[Climat max]]))))))</f>
        <v/>
      </c>
      <c r="P198" s="3" t="str">
        <f ca="1">IF('PR-tampon'!$E161="","",IF('PR-tampon'!$E161=0,"",IF(INDIRECT(NOM_FR&amp;ADDRESS('PR-tampon'!$E161,COLUMN(REFERENCEMENT_ISOLANT[[#Headers],[Locaux climatisés ou raffraichis]])))=0,"",INDIRECT(NOM_FR&amp;ADDRESS('PR-tampon'!$E161,COLUMN(REFERENCEMENT_ISOLANT[[#Headers],[Locaux climatisés ou raffraichis]]))))))</f>
        <v/>
      </c>
    </row>
    <row r="199" spans="1:16" ht="130.15" customHeight="1" x14ac:dyDescent="0.25">
      <c r="A199" s="3" t="e">
        <v>#VALUE!</v>
      </c>
      <c r="B199" s="79" t="str">
        <f ca="1">IF('PR-tampon'!$E162="","",IF('PR-tampon'!$E162=0,"",IF(INDIRECT(NOM_FR&amp;ADDRESS('PR-tampon'!$E162,COLUMN(REFERENCEMENT_ISOLANT[[#Headers],[DATE REFERENCEMENT]])))=0,"",INDIRECT(NOM_FR&amp;ADDRESS('PR-tampon'!$E162,COLUMN(REFERENCEMENT_ISOLANT[[#Headers],[DATE REFERENCEMENT]]))))))</f>
        <v/>
      </c>
      <c r="C199" s="79" t="str">
        <f ca="1">IF('PR-tampon'!$E162="","",IF('PR-tampon'!$E162=0,"",IF(INDIRECT(NOM_FR&amp;ADDRESS('PR-tampon'!$E162,COLUMN(REFERENCEMENT_ISOLANT[[#Headers],[TYPE DE PROCEDE]])))=0,"",INDIRECT(NOM_FR&amp;ADDRESS('PR-tampon'!$E162,COLUMN(REFERENCEMENT_ISOLANT[[#Headers],[TYPE DE PROCEDE]]))))))</f>
        <v/>
      </c>
      <c r="D199" s="79" t="str">
        <f ca="1">IF('PR-tampon'!$E162="","",IF('PR-tampon'!$E162=0,"",IF(INDIRECT(NOM_FR&amp;ADDRESS('PR-tampon'!$E162,COLUMN(REFERENCEMENT_ISOLANT[[#Headers],[MATIERE]])))=0,"",INDIRECT(NOM_FR&amp;ADDRESS('PR-tampon'!$E162,COLUMN(REFERENCEMENT_ISOLANT[[#Headers],[MATIERE]]))))))</f>
        <v/>
      </c>
      <c r="E199" s="3" t="str">
        <f ca="1">IF('PR-tampon'!$E162="","",IF('PR-tampon'!$E162=0,"",IF(INDIRECT(NOM_FR&amp;ADDRESS('PR-tampon'!$E162,COLUMN(REFERENCEMENT_ISOLANT[[#Headers],[NOM COMMERCIAL DU PROCEDE]])))=0,"",INDIRECT(NOM_FR&amp;ADDRESS('PR-tampon'!$E162,COLUMN(REFERENCEMENT_ISOLANT[[#Headers],[NOM COMMERCIAL DU PROCEDE]]))))))</f>
        <v/>
      </c>
      <c r="F199" s="3" t="str">
        <f ca="1">IF('PR-tampon'!$E162="","",IF('PR-tampon'!$E162=0,"",IF(INDIRECT(NOM_FR&amp;ADDRESS('PR-tampon'!$E162,COLUMN(REFERENCEMENT_ISOLANT[[#Headers],[FABRICANT / TITULAIRE / DISTRIBUTEUR]])))=0,"",INDIRECT(NOM_FR&amp;ADDRESS('PR-tampon'!$E162,COLUMN(REFERENCEMENT_ISOLANT[[#Headers],[FABRICANT / TITULAIRE / DISTRIBUTEUR]]))))))</f>
        <v/>
      </c>
      <c r="G199" s="3" t="str">
        <f ca="1">IF('PR-tampon'!$E162="","",IF('PR-tampon'!$E162=0,"",IF(INDIRECT(NOM_FR&amp;ADDRESS('PR-tampon'!$E162,COLUMN(REFERENCEMENT_ISOLANT[[#Headers],[TYPE DE DOCUMENT DE REFERENCE]])))=0,"",INDIRECT(NOM_FR&amp;ADDRESS('PR-tampon'!$E162,COLUMN(REFERENCEMENT_ISOLANT[[#Headers],[TYPE DE DOCUMENT DE REFERENCE]]))))))</f>
        <v/>
      </c>
      <c r="H199" s="3" t="str">
        <f ca="1">IF('PR-tampon'!$E162="","",IF('PR-tampon'!$E162=0,"",IF(INDIRECT(NOM_FR&amp;ADDRESS('PR-tampon'!$E162,COLUMN(REFERENCEMENT_ISOLANT[[#Headers],[REF]])))=0,"",INDIRECT(NOM_FR&amp;ADDRESS('PR-tampon'!$E162,COLUMN(REFERENCEMENT_ISOLANT[[#Headers],[REF]]))))))</f>
        <v/>
      </c>
      <c r="I199" s="73" t="str">
        <f ca="1">IF('PR-tampon'!$E162="","",IF('PR-tampon'!$E162=0,"",IF(INDIRECT(NOM_FR&amp;ADDRESS('PR-tampon'!$E162,COLUMN(REFERENCEMENT_ISOLANT[[#Headers],[AVIS LIMITE AU / VALIDITE]])))=0,"",INDIRECT(NOM_FR&amp;ADDRESS('PR-tampon'!$E162,COLUMN(REFERENCEMENT_ISOLANT[[#Headers],[AVIS LIMITE AU / VALIDITE]]))))))</f>
        <v/>
      </c>
      <c r="J199" s="3" t="str">
        <f ca="1">IF('PR-tampon'!$E162="","",IF('PR-tampon'!$E162=0,"",IF(INDIRECT(NOM_FR&amp;ADDRESS('PR-tampon'!$E162,COLUMN(REFERENCEMENT_ISOLANT[[#Headers],[TC/TNC
dans le domaine d''emploi visé]])))=0,"",INDIRECT(NOM_FR&amp;ADDRESS('PR-tampon'!$E162,COLUMN(REFERENCEMENT_ISOLANT[[#Headers],[TC/TNC
dans le domaine d''emploi visé]]))))))</f>
        <v/>
      </c>
      <c r="K199" s="102" t="str">
        <f ca="1">IF('PR-tampon'!$E162="","",IF('PR-tampon'!$E162=0,"",IF(INDIRECT(NOM_FR&amp;ADDRESS('PR-tampon'!$E162,COLUMN(REFERENCEMENT_ISOLANT[[#Headers],[SYNTHESE DES APPLICATIONS VISEES]])))=0,"",INDIRECT(NOM_FR&amp;ADDRESS('PR-tampon'!$E162,COLUMN(REFERENCEMENT_ISOLANT[[#Headers],[SYNTHESE DES APPLICATIONS VISEES]]))))))</f>
        <v/>
      </c>
      <c r="L199" s="75" t="str">
        <f ca="1">IF('PR-tampon'!$E162="","",IF('PR-tampon'!$E162=0,"",IF(INDIRECT(NOM_FR&amp;ADDRESS('PR-tampon'!$E162,COLUMN(REFERENCEMENT_ISOLANT[[#Headers],[CONCATENATION DES OBSERVATIONS]])))=0,"",INDIRECT(NOM_FR&amp;ADDRESS('PR-tampon'!$E162,COLUMN(REFERENCEMENT_ISOLANT[[#Headers],[CONCATENATION DES OBSERVATIONS]]))))))</f>
        <v/>
      </c>
      <c r="M199" s="3" t="str">
        <f ca="1">IF('PR-tampon'!$E162="","",IF('PR-tampon'!$E162=0,"",IF(INDIRECT(NOM_FR&amp;ADDRESS('PR-tampon'!$E162,COLUMN(REFERENCEMENT_ISOLANT[[#Headers],[Hygrométrie des locaux]])))=0,"",INDIRECT(NOM_FR&amp;ADDRESS('PR-tampon'!$E162,COLUMN(REFERENCEMENT_ISOLANT[[#Headers],[Hygrométrie des locaux]]))))))</f>
        <v/>
      </c>
      <c r="N199" s="3" t="str">
        <f ca="1">IF('PR-tampon'!$E162="","",IF('PR-tampon'!$E162=0,"",IF(INDIRECT(NOM_FR&amp;ADDRESS('PR-tampon'!$E162,COLUMN(REFERENCEMENT_ISOLANT[[#Headers],[classement locaux au sens 20.1 P3]])))=0,"",INDIRECT(NOM_FR&amp;ADDRESS('PR-tampon'!$E162,COLUMN(REFERENCEMENT_ISOLANT[[#Headers],[classement locaux au sens 20.1 P3]]))))))</f>
        <v/>
      </c>
      <c r="O199" s="3" t="str">
        <f ca="1">IF('PR-tampon'!$E162="","",IF('PR-tampon'!$E162=0,"",IF(INDIRECT(NOM_FR&amp;ADDRESS('PR-tampon'!$E162,COLUMN(REFERENCEMENT_ISOLANT[[#Headers],[Climat max]])))=0,"",INDIRECT(NOM_FR&amp;ADDRESS('PR-tampon'!$E162,COLUMN(REFERENCEMENT_ISOLANT[[#Headers],[Climat max]]))))))</f>
        <v/>
      </c>
      <c r="P199" s="3" t="str">
        <f ca="1">IF('PR-tampon'!$E162="","",IF('PR-tampon'!$E162=0,"",IF(INDIRECT(NOM_FR&amp;ADDRESS('PR-tampon'!$E162,COLUMN(REFERENCEMENT_ISOLANT[[#Headers],[Locaux climatisés ou raffraichis]])))=0,"",INDIRECT(NOM_FR&amp;ADDRESS('PR-tampon'!$E162,COLUMN(REFERENCEMENT_ISOLANT[[#Headers],[Locaux climatisés ou raffraichis]]))))))</f>
        <v/>
      </c>
    </row>
    <row r="200" spans="1:16" ht="130.15" customHeight="1" x14ac:dyDescent="0.25">
      <c r="A200" s="3" t="e">
        <v>#VALUE!</v>
      </c>
      <c r="B200" s="79" t="str">
        <f ca="1">IF('PR-tampon'!$E163="","",IF('PR-tampon'!$E163=0,"",IF(INDIRECT(NOM_FR&amp;ADDRESS('PR-tampon'!$E163,COLUMN(REFERENCEMENT_ISOLANT[[#Headers],[DATE REFERENCEMENT]])))=0,"",INDIRECT(NOM_FR&amp;ADDRESS('PR-tampon'!$E163,COLUMN(REFERENCEMENT_ISOLANT[[#Headers],[DATE REFERENCEMENT]]))))))</f>
        <v/>
      </c>
      <c r="C200" s="79" t="str">
        <f ca="1">IF('PR-tampon'!$E163="","",IF('PR-tampon'!$E163=0,"",IF(INDIRECT(NOM_FR&amp;ADDRESS('PR-tampon'!$E163,COLUMN(REFERENCEMENT_ISOLANT[[#Headers],[TYPE DE PROCEDE]])))=0,"",INDIRECT(NOM_FR&amp;ADDRESS('PR-tampon'!$E163,COLUMN(REFERENCEMENT_ISOLANT[[#Headers],[TYPE DE PROCEDE]]))))))</f>
        <v/>
      </c>
      <c r="D200" s="79" t="str">
        <f ca="1">IF('PR-tampon'!$E163="","",IF('PR-tampon'!$E163=0,"",IF(INDIRECT(NOM_FR&amp;ADDRESS('PR-tampon'!$E163,COLUMN(REFERENCEMENT_ISOLANT[[#Headers],[MATIERE]])))=0,"",INDIRECT(NOM_FR&amp;ADDRESS('PR-tampon'!$E163,COLUMN(REFERENCEMENT_ISOLANT[[#Headers],[MATIERE]]))))))</f>
        <v/>
      </c>
      <c r="E200" s="3" t="str">
        <f ca="1">IF('PR-tampon'!$E163="","",IF('PR-tampon'!$E163=0,"",IF(INDIRECT(NOM_FR&amp;ADDRESS('PR-tampon'!$E163,COLUMN(REFERENCEMENT_ISOLANT[[#Headers],[NOM COMMERCIAL DU PROCEDE]])))=0,"",INDIRECT(NOM_FR&amp;ADDRESS('PR-tampon'!$E163,COLUMN(REFERENCEMENT_ISOLANT[[#Headers],[NOM COMMERCIAL DU PROCEDE]]))))))</f>
        <v/>
      </c>
      <c r="F200" s="3" t="str">
        <f ca="1">IF('PR-tampon'!$E163="","",IF('PR-tampon'!$E163=0,"",IF(INDIRECT(NOM_FR&amp;ADDRESS('PR-tampon'!$E163,COLUMN(REFERENCEMENT_ISOLANT[[#Headers],[FABRICANT / TITULAIRE / DISTRIBUTEUR]])))=0,"",INDIRECT(NOM_FR&amp;ADDRESS('PR-tampon'!$E163,COLUMN(REFERENCEMENT_ISOLANT[[#Headers],[FABRICANT / TITULAIRE / DISTRIBUTEUR]]))))))</f>
        <v/>
      </c>
      <c r="G200" s="3" t="str">
        <f ca="1">IF('PR-tampon'!$E163="","",IF('PR-tampon'!$E163=0,"",IF(INDIRECT(NOM_FR&amp;ADDRESS('PR-tampon'!$E163,COLUMN(REFERENCEMENT_ISOLANT[[#Headers],[TYPE DE DOCUMENT DE REFERENCE]])))=0,"",INDIRECT(NOM_FR&amp;ADDRESS('PR-tampon'!$E163,COLUMN(REFERENCEMENT_ISOLANT[[#Headers],[TYPE DE DOCUMENT DE REFERENCE]]))))))</f>
        <v/>
      </c>
      <c r="H200" s="3" t="str">
        <f ca="1">IF('PR-tampon'!$E163="","",IF('PR-tampon'!$E163=0,"",IF(INDIRECT(NOM_FR&amp;ADDRESS('PR-tampon'!$E163,COLUMN(REFERENCEMENT_ISOLANT[[#Headers],[REF]])))=0,"",INDIRECT(NOM_FR&amp;ADDRESS('PR-tampon'!$E163,COLUMN(REFERENCEMENT_ISOLANT[[#Headers],[REF]]))))))</f>
        <v/>
      </c>
      <c r="I200" s="73" t="str">
        <f ca="1">IF('PR-tampon'!$E163="","",IF('PR-tampon'!$E163=0,"",IF(INDIRECT(NOM_FR&amp;ADDRESS('PR-tampon'!$E163,COLUMN(REFERENCEMENT_ISOLANT[[#Headers],[AVIS LIMITE AU / VALIDITE]])))=0,"",INDIRECT(NOM_FR&amp;ADDRESS('PR-tampon'!$E163,COLUMN(REFERENCEMENT_ISOLANT[[#Headers],[AVIS LIMITE AU / VALIDITE]]))))))</f>
        <v/>
      </c>
      <c r="J200" s="3" t="str">
        <f ca="1">IF('PR-tampon'!$E163="","",IF('PR-tampon'!$E163=0,"",IF(INDIRECT(NOM_FR&amp;ADDRESS('PR-tampon'!$E163,COLUMN(REFERENCEMENT_ISOLANT[[#Headers],[TC/TNC
dans le domaine d''emploi visé]])))=0,"",INDIRECT(NOM_FR&amp;ADDRESS('PR-tampon'!$E163,COLUMN(REFERENCEMENT_ISOLANT[[#Headers],[TC/TNC
dans le domaine d''emploi visé]]))))))</f>
        <v/>
      </c>
      <c r="K200" s="102" t="str">
        <f ca="1">IF('PR-tampon'!$E163="","",IF('PR-tampon'!$E163=0,"",IF(INDIRECT(NOM_FR&amp;ADDRESS('PR-tampon'!$E163,COLUMN(REFERENCEMENT_ISOLANT[[#Headers],[SYNTHESE DES APPLICATIONS VISEES]])))=0,"",INDIRECT(NOM_FR&amp;ADDRESS('PR-tampon'!$E163,COLUMN(REFERENCEMENT_ISOLANT[[#Headers],[SYNTHESE DES APPLICATIONS VISEES]]))))))</f>
        <v/>
      </c>
      <c r="L200" s="75" t="str">
        <f ca="1">IF('PR-tampon'!$E163="","",IF('PR-tampon'!$E163=0,"",IF(INDIRECT(NOM_FR&amp;ADDRESS('PR-tampon'!$E163,COLUMN(REFERENCEMENT_ISOLANT[[#Headers],[CONCATENATION DES OBSERVATIONS]])))=0,"",INDIRECT(NOM_FR&amp;ADDRESS('PR-tampon'!$E163,COLUMN(REFERENCEMENT_ISOLANT[[#Headers],[CONCATENATION DES OBSERVATIONS]]))))))</f>
        <v/>
      </c>
      <c r="M200" s="3" t="str">
        <f ca="1">IF('PR-tampon'!$E163="","",IF('PR-tampon'!$E163=0,"",IF(INDIRECT(NOM_FR&amp;ADDRESS('PR-tampon'!$E163,COLUMN(REFERENCEMENT_ISOLANT[[#Headers],[Hygrométrie des locaux]])))=0,"",INDIRECT(NOM_FR&amp;ADDRESS('PR-tampon'!$E163,COLUMN(REFERENCEMENT_ISOLANT[[#Headers],[Hygrométrie des locaux]]))))))</f>
        <v/>
      </c>
      <c r="N200" s="3" t="str">
        <f ca="1">IF('PR-tampon'!$E163="","",IF('PR-tampon'!$E163=0,"",IF(INDIRECT(NOM_FR&amp;ADDRESS('PR-tampon'!$E163,COLUMN(REFERENCEMENT_ISOLANT[[#Headers],[classement locaux au sens 20.1 P3]])))=0,"",INDIRECT(NOM_FR&amp;ADDRESS('PR-tampon'!$E163,COLUMN(REFERENCEMENT_ISOLANT[[#Headers],[classement locaux au sens 20.1 P3]]))))))</f>
        <v/>
      </c>
      <c r="O200" s="3" t="str">
        <f ca="1">IF('PR-tampon'!$E163="","",IF('PR-tampon'!$E163=0,"",IF(INDIRECT(NOM_FR&amp;ADDRESS('PR-tampon'!$E163,COLUMN(REFERENCEMENT_ISOLANT[[#Headers],[Climat max]])))=0,"",INDIRECT(NOM_FR&amp;ADDRESS('PR-tampon'!$E163,COLUMN(REFERENCEMENT_ISOLANT[[#Headers],[Climat max]]))))))</f>
        <v/>
      </c>
      <c r="P200" s="3" t="str">
        <f ca="1">IF('PR-tampon'!$E163="","",IF('PR-tampon'!$E163=0,"",IF(INDIRECT(NOM_FR&amp;ADDRESS('PR-tampon'!$E163,COLUMN(REFERENCEMENT_ISOLANT[[#Headers],[Locaux climatisés ou raffraichis]])))=0,"",INDIRECT(NOM_FR&amp;ADDRESS('PR-tampon'!$E163,COLUMN(REFERENCEMENT_ISOLANT[[#Headers],[Locaux climatisés ou raffraichis]]))))))</f>
        <v/>
      </c>
    </row>
    <row r="201" spans="1:16" ht="130.15" customHeight="1" x14ac:dyDescent="0.25">
      <c r="A201" s="3" t="e">
        <v>#VALUE!</v>
      </c>
      <c r="B201" s="79" t="str">
        <f ca="1">IF('PR-tampon'!$E164="","",IF('PR-tampon'!$E164=0,"",IF(INDIRECT(NOM_FR&amp;ADDRESS('PR-tampon'!$E164,COLUMN(REFERENCEMENT_ISOLANT[[#Headers],[DATE REFERENCEMENT]])))=0,"",INDIRECT(NOM_FR&amp;ADDRESS('PR-tampon'!$E164,COLUMN(REFERENCEMENT_ISOLANT[[#Headers],[DATE REFERENCEMENT]]))))))</f>
        <v/>
      </c>
      <c r="C201" s="79" t="str">
        <f ca="1">IF('PR-tampon'!$E164="","",IF('PR-tampon'!$E164=0,"",IF(INDIRECT(NOM_FR&amp;ADDRESS('PR-tampon'!$E164,COLUMN(REFERENCEMENT_ISOLANT[[#Headers],[TYPE DE PROCEDE]])))=0,"",INDIRECT(NOM_FR&amp;ADDRESS('PR-tampon'!$E164,COLUMN(REFERENCEMENT_ISOLANT[[#Headers],[TYPE DE PROCEDE]]))))))</f>
        <v/>
      </c>
      <c r="D201" s="79" t="str">
        <f ca="1">IF('PR-tampon'!$E164="","",IF('PR-tampon'!$E164=0,"",IF(INDIRECT(NOM_FR&amp;ADDRESS('PR-tampon'!$E164,COLUMN(REFERENCEMENT_ISOLANT[[#Headers],[MATIERE]])))=0,"",INDIRECT(NOM_FR&amp;ADDRESS('PR-tampon'!$E164,COLUMN(REFERENCEMENT_ISOLANT[[#Headers],[MATIERE]]))))))</f>
        <v/>
      </c>
      <c r="E201" s="3" t="str">
        <f ca="1">IF('PR-tampon'!$E164="","",IF('PR-tampon'!$E164=0,"",IF(INDIRECT(NOM_FR&amp;ADDRESS('PR-tampon'!$E164,COLUMN(REFERENCEMENT_ISOLANT[[#Headers],[NOM COMMERCIAL DU PROCEDE]])))=0,"",INDIRECT(NOM_FR&amp;ADDRESS('PR-tampon'!$E164,COLUMN(REFERENCEMENT_ISOLANT[[#Headers],[NOM COMMERCIAL DU PROCEDE]]))))))</f>
        <v/>
      </c>
      <c r="F201" s="3" t="str">
        <f ca="1">IF('PR-tampon'!$E164="","",IF('PR-tampon'!$E164=0,"",IF(INDIRECT(NOM_FR&amp;ADDRESS('PR-tampon'!$E164,COLUMN(REFERENCEMENT_ISOLANT[[#Headers],[FABRICANT / TITULAIRE / DISTRIBUTEUR]])))=0,"",INDIRECT(NOM_FR&amp;ADDRESS('PR-tampon'!$E164,COLUMN(REFERENCEMENT_ISOLANT[[#Headers],[FABRICANT / TITULAIRE / DISTRIBUTEUR]]))))))</f>
        <v/>
      </c>
      <c r="G201" s="3" t="str">
        <f ca="1">IF('PR-tampon'!$E164="","",IF('PR-tampon'!$E164=0,"",IF(INDIRECT(NOM_FR&amp;ADDRESS('PR-tampon'!$E164,COLUMN(REFERENCEMENT_ISOLANT[[#Headers],[TYPE DE DOCUMENT DE REFERENCE]])))=0,"",INDIRECT(NOM_FR&amp;ADDRESS('PR-tampon'!$E164,COLUMN(REFERENCEMENT_ISOLANT[[#Headers],[TYPE DE DOCUMENT DE REFERENCE]]))))))</f>
        <v/>
      </c>
      <c r="H201" s="3" t="str">
        <f ca="1">IF('PR-tampon'!$E164="","",IF('PR-tampon'!$E164=0,"",IF(INDIRECT(NOM_FR&amp;ADDRESS('PR-tampon'!$E164,COLUMN(REFERENCEMENT_ISOLANT[[#Headers],[REF]])))=0,"",INDIRECT(NOM_FR&amp;ADDRESS('PR-tampon'!$E164,COLUMN(REFERENCEMENT_ISOLANT[[#Headers],[REF]]))))))</f>
        <v/>
      </c>
      <c r="I201" s="73" t="str">
        <f ca="1">IF('PR-tampon'!$E164="","",IF('PR-tampon'!$E164=0,"",IF(INDIRECT(NOM_FR&amp;ADDRESS('PR-tampon'!$E164,COLUMN(REFERENCEMENT_ISOLANT[[#Headers],[AVIS LIMITE AU / VALIDITE]])))=0,"",INDIRECT(NOM_FR&amp;ADDRESS('PR-tampon'!$E164,COLUMN(REFERENCEMENT_ISOLANT[[#Headers],[AVIS LIMITE AU / VALIDITE]]))))))</f>
        <v/>
      </c>
      <c r="J201" s="3" t="str">
        <f ca="1">IF('PR-tampon'!$E164="","",IF('PR-tampon'!$E164=0,"",IF(INDIRECT(NOM_FR&amp;ADDRESS('PR-tampon'!$E164,COLUMN(REFERENCEMENT_ISOLANT[[#Headers],[TC/TNC
dans le domaine d''emploi visé]])))=0,"",INDIRECT(NOM_FR&amp;ADDRESS('PR-tampon'!$E164,COLUMN(REFERENCEMENT_ISOLANT[[#Headers],[TC/TNC
dans le domaine d''emploi visé]]))))))</f>
        <v/>
      </c>
      <c r="K201" s="102" t="str">
        <f ca="1">IF('PR-tampon'!$E164="","",IF('PR-tampon'!$E164=0,"",IF(INDIRECT(NOM_FR&amp;ADDRESS('PR-tampon'!$E164,COLUMN(REFERENCEMENT_ISOLANT[[#Headers],[SYNTHESE DES APPLICATIONS VISEES]])))=0,"",INDIRECT(NOM_FR&amp;ADDRESS('PR-tampon'!$E164,COLUMN(REFERENCEMENT_ISOLANT[[#Headers],[SYNTHESE DES APPLICATIONS VISEES]]))))))</f>
        <v/>
      </c>
      <c r="L201" s="75" t="str">
        <f ca="1">IF('PR-tampon'!$E164="","",IF('PR-tampon'!$E164=0,"",IF(INDIRECT(NOM_FR&amp;ADDRESS('PR-tampon'!$E164,COLUMN(REFERENCEMENT_ISOLANT[[#Headers],[CONCATENATION DES OBSERVATIONS]])))=0,"",INDIRECT(NOM_FR&amp;ADDRESS('PR-tampon'!$E164,COLUMN(REFERENCEMENT_ISOLANT[[#Headers],[CONCATENATION DES OBSERVATIONS]]))))))</f>
        <v/>
      </c>
      <c r="M201" s="3" t="str">
        <f ca="1">IF('PR-tampon'!$E164="","",IF('PR-tampon'!$E164=0,"",IF(INDIRECT(NOM_FR&amp;ADDRESS('PR-tampon'!$E164,COLUMN(REFERENCEMENT_ISOLANT[[#Headers],[Hygrométrie des locaux]])))=0,"",INDIRECT(NOM_FR&amp;ADDRESS('PR-tampon'!$E164,COLUMN(REFERENCEMENT_ISOLANT[[#Headers],[Hygrométrie des locaux]]))))))</f>
        <v/>
      </c>
      <c r="N201" s="3" t="str">
        <f ca="1">IF('PR-tampon'!$E164="","",IF('PR-tampon'!$E164=0,"",IF(INDIRECT(NOM_FR&amp;ADDRESS('PR-tampon'!$E164,COLUMN(REFERENCEMENT_ISOLANT[[#Headers],[classement locaux au sens 20.1 P3]])))=0,"",INDIRECT(NOM_FR&amp;ADDRESS('PR-tampon'!$E164,COLUMN(REFERENCEMENT_ISOLANT[[#Headers],[classement locaux au sens 20.1 P3]]))))))</f>
        <v/>
      </c>
      <c r="O201" s="3" t="str">
        <f ca="1">IF('PR-tampon'!$E164="","",IF('PR-tampon'!$E164=0,"",IF(INDIRECT(NOM_FR&amp;ADDRESS('PR-tampon'!$E164,COLUMN(REFERENCEMENT_ISOLANT[[#Headers],[Climat max]])))=0,"",INDIRECT(NOM_FR&amp;ADDRESS('PR-tampon'!$E164,COLUMN(REFERENCEMENT_ISOLANT[[#Headers],[Climat max]]))))))</f>
        <v/>
      </c>
      <c r="P201" s="3" t="str">
        <f ca="1">IF('PR-tampon'!$E164="","",IF('PR-tampon'!$E164=0,"",IF(INDIRECT(NOM_FR&amp;ADDRESS('PR-tampon'!$E164,COLUMN(REFERENCEMENT_ISOLANT[[#Headers],[Locaux climatisés ou raffraichis]])))=0,"",INDIRECT(NOM_FR&amp;ADDRESS('PR-tampon'!$E164,COLUMN(REFERENCEMENT_ISOLANT[[#Headers],[Locaux climatisés ou raffraichis]]))))))</f>
        <v/>
      </c>
    </row>
    <row r="202" spans="1:16" ht="130.15" customHeight="1" x14ac:dyDescent="0.25">
      <c r="A202" s="3" t="e">
        <v>#VALUE!</v>
      </c>
      <c r="B202" s="79" t="str">
        <f ca="1">IF('PR-tampon'!$E165="","",IF('PR-tampon'!$E165=0,"",IF(INDIRECT(NOM_FR&amp;ADDRESS('PR-tampon'!$E165,COLUMN(REFERENCEMENT_ISOLANT[[#Headers],[DATE REFERENCEMENT]])))=0,"",INDIRECT(NOM_FR&amp;ADDRESS('PR-tampon'!$E165,COLUMN(REFERENCEMENT_ISOLANT[[#Headers],[DATE REFERENCEMENT]]))))))</f>
        <v/>
      </c>
      <c r="C202" s="79" t="str">
        <f ca="1">IF('PR-tampon'!$E165="","",IF('PR-tampon'!$E165=0,"",IF(INDIRECT(NOM_FR&amp;ADDRESS('PR-tampon'!$E165,COLUMN(REFERENCEMENT_ISOLANT[[#Headers],[TYPE DE PROCEDE]])))=0,"",INDIRECT(NOM_FR&amp;ADDRESS('PR-tampon'!$E165,COLUMN(REFERENCEMENT_ISOLANT[[#Headers],[TYPE DE PROCEDE]]))))))</f>
        <v/>
      </c>
      <c r="D202" s="79" t="str">
        <f ca="1">IF('PR-tampon'!$E165="","",IF('PR-tampon'!$E165=0,"",IF(INDIRECT(NOM_FR&amp;ADDRESS('PR-tampon'!$E165,COLUMN(REFERENCEMENT_ISOLANT[[#Headers],[MATIERE]])))=0,"",INDIRECT(NOM_FR&amp;ADDRESS('PR-tampon'!$E165,COLUMN(REFERENCEMENT_ISOLANT[[#Headers],[MATIERE]]))))))</f>
        <v/>
      </c>
      <c r="E202" s="3" t="str">
        <f ca="1">IF('PR-tampon'!$E165="","",IF('PR-tampon'!$E165=0,"",IF(INDIRECT(NOM_FR&amp;ADDRESS('PR-tampon'!$E165,COLUMN(REFERENCEMENT_ISOLANT[[#Headers],[NOM COMMERCIAL DU PROCEDE]])))=0,"",INDIRECT(NOM_FR&amp;ADDRESS('PR-tampon'!$E165,COLUMN(REFERENCEMENT_ISOLANT[[#Headers],[NOM COMMERCIAL DU PROCEDE]]))))))</f>
        <v/>
      </c>
      <c r="F202" s="3" t="str">
        <f ca="1">IF('PR-tampon'!$E165="","",IF('PR-tampon'!$E165=0,"",IF(INDIRECT(NOM_FR&amp;ADDRESS('PR-tampon'!$E165,COLUMN(REFERENCEMENT_ISOLANT[[#Headers],[FABRICANT / TITULAIRE / DISTRIBUTEUR]])))=0,"",INDIRECT(NOM_FR&amp;ADDRESS('PR-tampon'!$E165,COLUMN(REFERENCEMENT_ISOLANT[[#Headers],[FABRICANT / TITULAIRE / DISTRIBUTEUR]]))))))</f>
        <v/>
      </c>
      <c r="G202" s="3" t="str">
        <f ca="1">IF('PR-tampon'!$E165="","",IF('PR-tampon'!$E165=0,"",IF(INDIRECT(NOM_FR&amp;ADDRESS('PR-tampon'!$E165,COLUMN(REFERENCEMENT_ISOLANT[[#Headers],[TYPE DE DOCUMENT DE REFERENCE]])))=0,"",INDIRECT(NOM_FR&amp;ADDRESS('PR-tampon'!$E165,COLUMN(REFERENCEMENT_ISOLANT[[#Headers],[TYPE DE DOCUMENT DE REFERENCE]]))))))</f>
        <v/>
      </c>
      <c r="H202" s="3" t="str">
        <f ca="1">IF('PR-tampon'!$E165="","",IF('PR-tampon'!$E165=0,"",IF(INDIRECT(NOM_FR&amp;ADDRESS('PR-tampon'!$E165,COLUMN(REFERENCEMENT_ISOLANT[[#Headers],[REF]])))=0,"",INDIRECT(NOM_FR&amp;ADDRESS('PR-tampon'!$E165,COLUMN(REFERENCEMENT_ISOLANT[[#Headers],[REF]]))))))</f>
        <v/>
      </c>
      <c r="I202" s="73" t="str">
        <f ca="1">IF('PR-tampon'!$E165="","",IF('PR-tampon'!$E165=0,"",IF(INDIRECT(NOM_FR&amp;ADDRESS('PR-tampon'!$E165,COLUMN(REFERENCEMENT_ISOLANT[[#Headers],[AVIS LIMITE AU / VALIDITE]])))=0,"",INDIRECT(NOM_FR&amp;ADDRESS('PR-tampon'!$E165,COLUMN(REFERENCEMENT_ISOLANT[[#Headers],[AVIS LIMITE AU / VALIDITE]]))))))</f>
        <v/>
      </c>
      <c r="J202" s="3" t="str">
        <f ca="1">IF('PR-tampon'!$E165="","",IF('PR-tampon'!$E165=0,"",IF(INDIRECT(NOM_FR&amp;ADDRESS('PR-tampon'!$E165,COLUMN(REFERENCEMENT_ISOLANT[[#Headers],[TC/TNC
dans le domaine d''emploi visé]])))=0,"",INDIRECT(NOM_FR&amp;ADDRESS('PR-tampon'!$E165,COLUMN(REFERENCEMENT_ISOLANT[[#Headers],[TC/TNC
dans le domaine d''emploi visé]]))))))</f>
        <v/>
      </c>
      <c r="K202" s="102" t="str">
        <f ca="1">IF('PR-tampon'!$E165="","",IF('PR-tampon'!$E165=0,"",IF(INDIRECT(NOM_FR&amp;ADDRESS('PR-tampon'!$E165,COLUMN(REFERENCEMENT_ISOLANT[[#Headers],[SYNTHESE DES APPLICATIONS VISEES]])))=0,"",INDIRECT(NOM_FR&amp;ADDRESS('PR-tampon'!$E165,COLUMN(REFERENCEMENT_ISOLANT[[#Headers],[SYNTHESE DES APPLICATIONS VISEES]]))))))</f>
        <v/>
      </c>
      <c r="L202" s="75" t="str">
        <f ca="1">IF('PR-tampon'!$E165="","",IF('PR-tampon'!$E165=0,"",IF(INDIRECT(NOM_FR&amp;ADDRESS('PR-tampon'!$E165,COLUMN(REFERENCEMENT_ISOLANT[[#Headers],[CONCATENATION DES OBSERVATIONS]])))=0,"",INDIRECT(NOM_FR&amp;ADDRESS('PR-tampon'!$E165,COLUMN(REFERENCEMENT_ISOLANT[[#Headers],[CONCATENATION DES OBSERVATIONS]]))))))</f>
        <v/>
      </c>
      <c r="M202" s="3" t="str">
        <f ca="1">IF('PR-tampon'!$E165="","",IF('PR-tampon'!$E165=0,"",IF(INDIRECT(NOM_FR&amp;ADDRESS('PR-tampon'!$E165,COLUMN(REFERENCEMENT_ISOLANT[[#Headers],[Hygrométrie des locaux]])))=0,"",INDIRECT(NOM_FR&amp;ADDRESS('PR-tampon'!$E165,COLUMN(REFERENCEMENT_ISOLANT[[#Headers],[Hygrométrie des locaux]]))))))</f>
        <v/>
      </c>
      <c r="N202" s="3" t="str">
        <f ca="1">IF('PR-tampon'!$E165="","",IF('PR-tampon'!$E165=0,"",IF(INDIRECT(NOM_FR&amp;ADDRESS('PR-tampon'!$E165,COLUMN(REFERENCEMENT_ISOLANT[[#Headers],[classement locaux au sens 20.1 P3]])))=0,"",INDIRECT(NOM_FR&amp;ADDRESS('PR-tampon'!$E165,COLUMN(REFERENCEMENT_ISOLANT[[#Headers],[classement locaux au sens 20.1 P3]]))))))</f>
        <v/>
      </c>
      <c r="O202" s="3" t="str">
        <f ca="1">IF('PR-tampon'!$E165="","",IF('PR-tampon'!$E165=0,"",IF(INDIRECT(NOM_FR&amp;ADDRESS('PR-tampon'!$E165,COLUMN(REFERENCEMENT_ISOLANT[[#Headers],[Climat max]])))=0,"",INDIRECT(NOM_FR&amp;ADDRESS('PR-tampon'!$E165,COLUMN(REFERENCEMENT_ISOLANT[[#Headers],[Climat max]]))))))</f>
        <v/>
      </c>
      <c r="P202" s="3" t="str">
        <f ca="1">IF('PR-tampon'!$E165="","",IF('PR-tampon'!$E165=0,"",IF(INDIRECT(NOM_FR&amp;ADDRESS('PR-tampon'!$E165,COLUMN(REFERENCEMENT_ISOLANT[[#Headers],[Locaux climatisés ou raffraichis]])))=0,"",INDIRECT(NOM_FR&amp;ADDRESS('PR-tampon'!$E165,COLUMN(REFERENCEMENT_ISOLANT[[#Headers],[Locaux climatisés ou raffraichis]]))))))</f>
        <v/>
      </c>
    </row>
    <row r="203" spans="1:16" ht="130.15" customHeight="1" x14ac:dyDescent="0.25">
      <c r="A203" s="3" t="e">
        <v>#VALUE!</v>
      </c>
      <c r="B203" s="79" t="str">
        <f ca="1">IF('PR-tampon'!$E166="","",IF('PR-tampon'!$E166=0,"",IF(INDIRECT(NOM_FR&amp;ADDRESS('PR-tampon'!$E166,COLUMN(REFERENCEMENT_ISOLANT[[#Headers],[DATE REFERENCEMENT]])))=0,"",INDIRECT(NOM_FR&amp;ADDRESS('PR-tampon'!$E166,COLUMN(REFERENCEMENT_ISOLANT[[#Headers],[DATE REFERENCEMENT]]))))))</f>
        <v/>
      </c>
      <c r="C203" s="79" t="str">
        <f ca="1">IF('PR-tampon'!$E166="","",IF('PR-tampon'!$E166=0,"",IF(INDIRECT(NOM_FR&amp;ADDRESS('PR-tampon'!$E166,COLUMN(REFERENCEMENT_ISOLANT[[#Headers],[TYPE DE PROCEDE]])))=0,"",INDIRECT(NOM_FR&amp;ADDRESS('PR-tampon'!$E166,COLUMN(REFERENCEMENT_ISOLANT[[#Headers],[TYPE DE PROCEDE]]))))))</f>
        <v/>
      </c>
      <c r="D203" s="79" t="str">
        <f ca="1">IF('PR-tampon'!$E166="","",IF('PR-tampon'!$E166=0,"",IF(INDIRECT(NOM_FR&amp;ADDRESS('PR-tampon'!$E166,COLUMN(REFERENCEMENT_ISOLANT[[#Headers],[MATIERE]])))=0,"",INDIRECT(NOM_FR&amp;ADDRESS('PR-tampon'!$E166,COLUMN(REFERENCEMENT_ISOLANT[[#Headers],[MATIERE]]))))))</f>
        <v/>
      </c>
      <c r="E203" s="3" t="str">
        <f ca="1">IF('PR-tampon'!$E166="","",IF('PR-tampon'!$E166=0,"",IF(INDIRECT(NOM_FR&amp;ADDRESS('PR-tampon'!$E166,COLUMN(REFERENCEMENT_ISOLANT[[#Headers],[NOM COMMERCIAL DU PROCEDE]])))=0,"",INDIRECT(NOM_FR&amp;ADDRESS('PR-tampon'!$E166,COLUMN(REFERENCEMENT_ISOLANT[[#Headers],[NOM COMMERCIAL DU PROCEDE]]))))))</f>
        <v/>
      </c>
      <c r="F203" s="3" t="str">
        <f ca="1">IF('PR-tampon'!$E166="","",IF('PR-tampon'!$E166=0,"",IF(INDIRECT(NOM_FR&amp;ADDRESS('PR-tampon'!$E166,COLUMN(REFERENCEMENT_ISOLANT[[#Headers],[FABRICANT / TITULAIRE / DISTRIBUTEUR]])))=0,"",INDIRECT(NOM_FR&amp;ADDRESS('PR-tampon'!$E166,COLUMN(REFERENCEMENT_ISOLANT[[#Headers],[FABRICANT / TITULAIRE / DISTRIBUTEUR]]))))))</f>
        <v/>
      </c>
      <c r="G203" s="3" t="str">
        <f ca="1">IF('PR-tampon'!$E166="","",IF('PR-tampon'!$E166=0,"",IF(INDIRECT(NOM_FR&amp;ADDRESS('PR-tampon'!$E166,COLUMN(REFERENCEMENT_ISOLANT[[#Headers],[TYPE DE DOCUMENT DE REFERENCE]])))=0,"",INDIRECT(NOM_FR&amp;ADDRESS('PR-tampon'!$E166,COLUMN(REFERENCEMENT_ISOLANT[[#Headers],[TYPE DE DOCUMENT DE REFERENCE]]))))))</f>
        <v/>
      </c>
      <c r="H203" s="3" t="str">
        <f ca="1">IF('PR-tampon'!$E166="","",IF('PR-tampon'!$E166=0,"",IF(INDIRECT(NOM_FR&amp;ADDRESS('PR-tampon'!$E166,COLUMN(REFERENCEMENT_ISOLANT[[#Headers],[REF]])))=0,"",INDIRECT(NOM_FR&amp;ADDRESS('PR-tampon'!$E166,COLUMN(REFERENCEMENT_ISOLANT[[#Headers],[REF]]))))))</f>
        <v/>
      </c>
      <c r="I203" s="73" t="str">
        <f ca="1">IF('PR-tampon'!$E166="","",IF('PR-tampon'!$E166=0,"",IF(INDIRECT(NOM_FR&amp;ADDRESS('PR-tampon'!$E166,COLUMN(REFERENCEMENT_ISOLANT[[#Headers],[AVIS LIMITE AU / VALIDITE]])))=0,"",INDIRECT(NOM_FR&amp;ADDRESS('PR-tampon'!$E166,COLUMN(REFERENCEMENT_ISOLANT[[#Headers],[AVIS LIMITE AU / VALIDITE]]))))))</f>
        <v/>
      </c>
      <c r="J203" s="3" t="str">
        <f ca="1">IF('PR-tampon'!$E166="","",IF('PR-tampon'!$E166=0,"",IF(INDIRECT(NOM_FR&amp;ADDRESS('PR-tampon'!$E166,COLUMN(REFERENCEMENT_ISOLANT[[#Headers],[TC/TNC
dans le domaine d''emploi visé]])))=0,"",INDIRECT(NOM_FR&amp;ADDRESS('PR-tampon'!$E166,COLUMN(REFERENCEMENT_ISOLANT[[#Headers],[TC/TNC
dans le domaine d''emploi visé]]))))))</f>
        <v/>
      </c>
      <c r="K203" s="102" t="str">
        <f ca="1">IF('PR-tampon'!$E166="","",IF('PR-tampon'!$E166=0,"",IF(INDIRECT(NOM_FR&amp;ADDRESS('PR-tampon'!$E166,COLUMN(REFERENCEMENT_ISOLANT[[#Headers],[SYNTHESE DES APPLICATIONS VISEES]])))=0,"",INDIRECT(NOM_FR&amp;ADDRESS('PR-tampon'!$E166,COLUMN(REFERENCEMENT_ISOLANT[[#Headers],[SYNTHESE DES APPLICATIONS VISEES]]))))))</f>
        <v/>
      </c>
      <c r="L203" s="75" t="str">
        <f ca="1">IF('PR-tampon'!$E166="","",IF('PR-tampon'!$E166=0,"",IF(INDIRECT(NOM_FR&amp;ADDRESS('PR-tampon'!$E166,COLUMN(REFERENCEMENT_ISOLANT[[#Headers],[CONCATENATION DES OBSERVATIONS]])))=0,"",INDIRECT(NOM_FR&amp;ADDRESS('PR-tampon'!$E166,COLUMN(REFERENCEMENT_ISOLANT[[#Headers],[CONCATENATION DES OBSERVATIONS]]))))))</f>
        <v/>
      </c>
      <c r="M203" s="3" t="str">
        <f ca="1">IF('PR-tampon'!$E166="","",IF('PR-tampon'!$E166=0,"",IF(INDIRECT(NOM_FR&amp;ADDRESS('PR-tampon'!$E166,COLUMN(REFERENCEMENT_ISOLANT[[#Headers],[Hygrométrie des locaux]])))=0,"",INDIRECT(NOM_FR&amp;ADDRESS('PR-tampon'!$E166,COLUMN(REFERENCEMENT_ISOLANT[[#Headers],[Hygrométrie des locaux]]))))))</f>
        <v/>
      </c>
      <c r="N203" s="3" t="str">
        <f ca="1">IF('PR-tampon'!$E166="","",IF('PR-tampon'!$E166=0,"",IF(INDIRECT(NOM_FR&amp;ADDRESS('PR-tampon'!$E166,COLUMN(REFERENCEMENT_ISOLANT[[#Headers],[classement locaux au sens 20.1 P3]])))=0,"",INDIRECT(NOM_FR&amp;ADDRESS('PR-tampon'!$E166,COLUMN(REFERENCEMENT_ISOLANT[[#Headers],[classement locaux au sens 20.1 P3]]))))))</f>
        <v/>
      </c>
      <c r="O203" s="3" t="str">
        <f ca="1">IF('PR-tampon'!$E166="","",IF('PR-tampon'!$E166=0,"",IF(INDIRECT(NOM_FR&amp;ADDRESS('PR-tampon'!$E166,COLUMN(REFERENCEMENT_ISOLANT[[#Headers],[Climat max]])))=0,"",INDIRECT(NOM_FR&amp;ADDRESS('PR-tampon'!$E166,COLUMN(REFERENCEMENT_ISOLANT[[#Headers],[Climat max]]))))))</f>
        <v/>
      </c>
      <c r="P203" s="3" t="str">
        <f ca="1">IF('PR-tampon'!$E166="","",IF('PR-tampon'!$E166=0,"",IF(INDIRECT(NOM_FR&amp;ADDRESS('PR-tampon'!$E166,COLUMN(REFERENCEMENT_ISOLANT[[#Headers],[Locaux climatisés ou raffraichis]])))=0,"",INDIRECT(NOM_FR&amp;ADDRESS('PR-tampon'!$E166,COLUMN(REFERENCEMENT_ISOLANT[[#Headers],[Locaux climatisés ou raffraichis]]))))))</f>
        <v/>
      </c>
    </row>
    <row r="204" spans="1:16" ht="130.15" customHeight="1" x14ac:dyDescent="0.25">
      <c r="A204" s="3" t="e">
        <v>#VALUE!</v>
      </c>
      <c r="B204" s="79" t="str">
        <f ca="1">IF('PR-tampon'!$E167="","",IF('PR-tampon'!$E167=0,"",IF(INDIRECT(NOM_FR&amp;ADDRESS('PR-tampon'!$E167,COLUMN(REFERENCEMENT_ISOLANT[[#Headers],[DATE REFERENCEMENT]])))=0,"",INDIRECT(NOM_FR&amp;ADDRESS('PR-tampon'!$E167,COLUMN(REFERENCEMENT_ISOLANT[[#Headers],[DATE REFERENCEMENT]]))))))</f>
        <v/>
      </c>
      <c r="C204" s="79" t="str">
        <f ca="1">IF('PR-tampon'!$E167="","",IF('PR-tampon'!$E167=0,"",IF(INDIRECT(NOM_FR&amp;ADDRESS('PR-tampon'!$E167,COLUMN(REFERENCEMENT_ISOLANT[[#Headers],[TYPE DE PROCEDE]])))=0,"",INDIRECT(NOM_FR&amp;ADDRESS('PR-tampon'!$E167,COLUMN(REFERENCEMENT_ISOLANT[[#Headers],[TYPE DE PROCEDE]]))))))</f>
        <v/>
      </c>
      <c r="D204" s="79" t="str">
        <f ca="1">IF('PR-tampon'!$E167="","",IF('PR-tampon'!$E167=0,"",IF(INDIRECT(NOM_FR&amp;ADDRESS('PR-tampon'!$E167,COLUMN(REFERENCEMENT_ISOLANT[[#Headers],[MATIERE]])))=0,"",INDIRECT(NOM_FR&amp;ADDRESS('PR-tampon'!$E167,COLUMN(REFERENCEMENT_ISOLANT[[#Headers],[MATIERE]]))))))</f>
        <v/>
      </c>
      <c r="E204" s="3" t="str">
        <f ca="1">IF('PR-tampon'!$E167="","",IF('PR-tampon'!$E167=0,"",IF(INDIRECT(NOM_FR&amp;ADDRESS('PR-tampon'!$E167,COLUMN(REFERENCEMENT_ISOLANT[[#Headers],[NOM COMMERCIAL DU PROCEDE]])))=0,"",INDIRECT(NOM_FR&amp;ADDRESS('PR-tampon'!$E167,COLUMN(REFERENCEMENT_ISOLANT[[#Headers],[NOM COMMERCIAL DU PROCEDE]]))))))</f>
        <v/>
      </c>
      <c r="F204" s="3" t="str">
        <f ca="1">IF('PR-tampon'!$E167="","",IF('PR-tampon'!$E167=0,"",IF(INDIRECT(NOM_FR&amp;ADDRESS('PR-tampon'!$E167,COLUMN(REFERENCEMENT_ISOLANT[[#Headers],[FABRICANT / TITULAIRE / DISTRIBUTEUR]])))=0,"",INDIRECT(NOM_FR&amp;ADDRESS('PR-tampon'!$E167,COLUMN(REFERENCEMENT_ISOLANT[[#Headers],[FABRICANT / TITULAIRE / DISTRIBUTEUR]]))))))</f>
        <v/>
      </c>
      <c r="G204" s="3" t="str">
        <f ca="1">IF('PR-tampon'!$E167="","",IF('PR-tampon'!$E167=0,"",IF(INDIRECT(NOM_FR&amp;ADDRESS('PR-tampon'!$E167,COLUMN(REFERENCEMENT_ISOLANT[[#Headers],[TYPE DE DOCUMENT DE REFERENCE]])))=0,"",INDIRECT(NOM_FR&amp;ADDRESS('PR-tampon'!$E167,COLUMN(REFERENCEMENT_ISOLANT[[#Headers],[TYPE DE DOCUMENT DE REFERENCE]]))))))</f>
        <v/>
      </c>
      <c r="H204" s="3" t="str">
        <f ca="1">IF('PR-tampon'!$E167="","",IF('PR-tampon'!$E167=0,"",IF(INDIRECT(NOM_FR&amp;ADDRESS('PR-tampon'!$E167,COLUMN(REFERENCEMENT_ISOLANT[[#Headers],[REF]])))=0,"",INDIRECT(NOM_FR&amp;ADDRESS('PR-tampon'!$E167,COLUMN(REFERENCEMENT_ISOLANT[[#Headers],[REF]]))))))</f>
        <v/>
      </c>
      <c r="I204" s="73" t="str">
        <f ca="1">IF('PR-tampon'!$E167="","",IF('PR-tampon'!$E167=0,"",IF(INDIRECT(NOM_FR&amp;ADDRESS('PR-tampon'!$E167,COLUMN(REFERENCEMENT_ISOLANT[[#Headers],[AVIS LIMITE AU / VALIDITE]])))=0,"",INDIRECT(NOM_FR&amp;ADDRESS('PR-tampon'!$E167,COLUMN(REFERENCEMENT_ISOLANT[[#Headers],[AVIS LIMITE AU / VALIDITE]]))))))</f>
        <v/>
      </c>
      <c r="J204" s="3" t="str">
        <f ca="1">IF('PR-tampon'!$E167="","",IF('PR-tampon'!$E167=0,"",IF(INDIRECT(NOM_FR&amp;ADDRESS('PR-tampon'!$E167,COLUMN(REFERENCEMENT_ISOLANT[[#Headers],[TC/TNC
dans le domaine d''emploi visé]])))=0,"",INDIRECT(NOM_FR&amp;ADDRESS('PR-tampon'!$E167,COLUMN(REFERENCEMENT_ISOLANT[[#Headers],[TC/TNC
dans le domaine d''emploi visé]]))))))</f>
        <v/>
      </c>
      <c r="K204" s="102" t="str">
        <f ca="1">IF('PR-tampon'!$E167="","",IF('PR-tampon'!$E167=0,"",IF(INDIRECT(NOM_FR&amp;ADDRESS('PR-tampon'!$E167,COLUMN(REFERENCEMENT_ISOLANT[[#Headers],[SYNTHESE DES APPLICATIONS VISEES]])))=0,"",INDIRECT(NOM_FR&amp;ADDRESS('PR-tampon'!$E167,COLUMN(REFERENCEMENT_ISOLANT[[#Headers],[SYNTHESE DES APPLICATIONS VISEES]]))))))</f>
        <v/>
      </c>
      <c r="L204" s="75" t="str">
        <f ca="1">IF('PR-tampon'!$E167="","",IF('PR-tampon'!$E167=0,"",IF(INDIRECT(NOM_FR&amp;ADDRESS('PR-tampon'!$E167,COLUMN(REFERENCEMENT_ISOLANT[[#Headers],[CONCATENATION DES OBSERVATIONS]])))=0,"",INDIRECT(NOM_FR&amp;ADDRESS('PR-tampon'!$E167,COLUMN(REFERENCEMENT_ISOLANT[[#Headers],[CONCATENATION DES OBSERVATIONS]]))))))</f>
        <v/>
      </c>
      <c r="M204" s="3" t="str">
        <f ca="1">IF('PR-tampon'!$E167="","",IF('PR-tampon'!$E167=0,"",IF(INDIRECT(NOM_FR&amp;ADDRESS('PR-tampon'!$E167,COLUMN(REFERENCEMENT_ISOLANT[[#Headers],[Hygrométrie des locaux]])))=0,"",INDIRECT(NOM_FR&amp;ADDRESS('PR-tampon'!$E167,COLUMN(REFERENCEMENT_ISOLANT[[#Headers],[Hygrométrie des locaux]]))))))</f>
        <v/>
      </c>
      <c r="N204" s="3" t="str">
        <f ca="1">IF('PR-tampon'!$E167="","",IF('PR-tampon'!$E167=0,"",IF(INDIRECT(NOM_FR&amp;ADDRESS('PR-tampon'!$E167,COLUMN(REFERENCEMENT_ISOLANT[[#Headers],[classement locaux au sens 20.1 P3]])))=0,"",INDIRECT(NOM_FR&amp;ADDRESS('PR-tampon'!$E167,COLUMN(REFERENCEMENT_ISOLANT[[#Headers],[classement locaux au sens 20.1 P3]]))))))</f>
        <v/>
      </c>
      <c r="O204" s="3" t="str">
        <f ca="1">IF('PR-tampon'!$E167="","",IF('PR-tampon'!$E167=0,"",IF(INDIRECT(NOM_FR&amp;ADDRESS('PR-tampon'!$E167,COLUMN(REFERENCEMENT_ISOLANT[[#Headers],[Climat max]])))=0,"",INDIRECT(NOM_FR&amp;ADDRESS('PR-tampon'!$E167,COLUMN(REFERENCEMENT_ISOLANT[[#Headers],[Climat max]]))))))</f>
        <v/>
      </c>
      <c r="P204" s="3" t="str">
        <f ca="1">IF('PR-tampon'!$E167="","",IF('PR-tampon'!$E167=0,"",IF(INDIRECT(NOM_FR&amp;ADDRESS('PR-tampon'!$E167,COLUMN(REFERENCEMENT_ISOLANT[[#Headers],[Locaux climatisés ou raffraichis]])))=0,"",INDIRECT(NOM_FR&amp;ADDRESS('PR-tampon'!$E167,COLUMN(REFERENCEMENT_ISOLANT[[#Headers],[Locaux climatisés ou raffraichis]]))))))</f>
        <v/>
      </c>
    </row>
    <row r="205" spans="1:16" ht="130.15" customHeight="1" x14ac:dyDescent="0.25">
      <c r="A205" s="3" t="e">
        <v>#VALUE!</v>
      </c>
      <c r="B205" s="79" t="str">
        <f ca="1">IF('PR-tampon'!$E168="","",IF('PR-tampon'!$E168=0,"",IF(INDIRECT(NOM_FR&amp;ADDRESS('PR-tampon'!$E168,COLUMN(REFERENCEMENT_ISOLANT[[#Headers],[DATE REFERENCEMENT]])))=0,"",INDIRECT(NOM_FR&amp;ADDRESS('PR-tampon'!$E168,COLUMN(REFERENCEMENT_ISOLANT[[#Headers],[DATE REFERENCEMENT]]))))))</f>
        <v/>
      </c>
      <c r="C205" s="79" t="str">
        <f ca="1">IF('PR-tampon'!$E168="","",IF('PR-tampon'!$E168=0,"",IF(INDIRECT(NOM_FR&amp;ADDRESS('PR-tampon'!$E168,COLUMN(REFERENCEMENT_ISOLANT[[#Headers],[TYPE DE PROCEDE]])))=0,"",INDIRECT(NOM_FR&amp;ADDRESS('PR-tampon'!$E168,COLUMN(REFERENCEMENT_ISOLANT[[#Headers],[TYPE DE PROCEDE]]))))))</f>
        <v/>
      </c>
      <c r="D205" s="79" t="str">
        <f ca="1">IF('PR-tampon'!$E168="","",IF('PR-tampon'!$E168=0,"",IF(INDIRECT(NOM_FR&amp;ADDRESS('PR-tampon'!$E168,COLUMN(REFERENCEMENT_ISOLANT[[#Headers],[MATIERE]])))=0,"",INDIRECT(NOM_FR&amp;ADDRESS('PR-tampon'!$E168,COLUMN(REFERENCEMENT_ISOLANT[[#Headers],[MATIERE]]))))))</f>
        <v/>
      </c>
      <c r="E205" s="3" t="str">
        <f ca="1">IF('PR-tampon'!$E168="","",IF('PR-tampon'!$E168=0,"",IF(INDIRECT(NOM_FR&amp;ADDRESS('PR-tampon'!$E168,COLUMN(REFERENCEMENT_ISOLANT[[#Headers],[NOM COMMERCIAL DU PROCEDE]])))=0,"",INDIRECT(NOM_FR&amp;ADDRESS('PR-tampon'!$E168,COLUMN(REFERENCEMENT_ISOLANT[[#Headers],[NOM COMMERCIAL DU PROCEDE]]))))))</f>
        <v/>
      </c>
      <c r="F205" s="3" t="str">
        <f ca="1">IF('PR-tampon'!$E168="","",IF('PR-tampon'!$E168=0,"",IF(INDIRECT(NOM_FR&amp;ADDRESS('PR-tampon'!$E168,COLUMN(REFERENCEMENT_ISOLANT[[#Headers],[FABRICANT / TITULAIRE / DISTRIBUTEUR]])))=0,"",INDIRECT(NOM_FR&amp;ADDRESS('PR-tampon'!$E168,COLUMN(REFERENCEMENT_ISOLANT[[#Headers],[FABRICANT / TITULAIRE / DISTRIBUTEUR]]))))))</f>
        <v/>
      </c>
      <c r="G205" s="3" t="str">
        <f ca="1">IF('PR-tampon'!$E168="","",IF('PR-tampon'!$E168=0,"",IF(INDIRECT(NOM_FR&amp;ADDRESS('PR-tampon'!$E168,COLUMN(REFERENCEMENT_ISOLANT[[#Headers],[TYPE DE DOCUMENT DE REFERENCE]])))=0,"",INDIRECT(NOM_FR&amp;ADDRESS('PR-tampon'!$E168,COLUMN(REFERENCEMENT_ISOLANT[[#Headers],[TYPE DE DOCUMENT DE REFERENCE]]))))))</f>
        <v/>
      </c>
      <c r="H205" s="3" t="str">
        <f ca="1">IF('PR-tampon'!$E168="","",IF('PR-tampon'!$E168=0,"",IF(INDIRECT(NOM_FR&amp;ADDRESS('PR-tampon'!$E168,COLUMN(REFERENCEMENT_ISOLANT[[#Headers],[REF]])))=0,"",INDIRECT(NOM_FR&amp;ADDRESS('PR-tampon'!$E168,COLUMN(REFERENCEMENT_ISOLANT[[#Headers],[REF]]))))))</f>
        <v/>
      </c>
      <c r="I205" s="73" t="str">
        <f ca="1">IF('PR-tampon'!$E168="","",IF('PR-tampon'!$E168=0,"",IF(INDIRECT(NOM_FR&amp;ADDRESS('PR-tampon'!$E168,COLUMN(REFERENCEMENT_ISOLANT[[#Headers],[AVIS LIMITE AU / VALIDITE]])))=0,"",INDIRECT(NOM_FR&amp;ADDRESS('PR-tampon'!$E168,COLUMN(REFERENCEMENT_ISOLANT[[#Headers],[AVIS LIMITE AU / VALIDITE]]))))))</f>
        <v/>
      </c>
      <c r="J205" s="3" t="str">
        <f ca="1">IF('PR-tampon'!$E168="","",IF('PR-tampon'!$E168=0,"",IF(INDIRECT(NOM_FR&amp;ADDRESS('PR-tampon'!$E168,COLUMN(REFERENCEMENT_ISOLANT[[#Headers],[TC/TNC
dans le domaine d''emploi visé]])))=0,"",INDIRECT(NOM_FR&amp;ADDRESS('PR-tampon'!$E168,COLUMN(REFERENCEMENT_ISOLANT[[#Headers],[TC/TNC
dans le domaine d''emploi visé]]))))))</f>
        <v/>
      </c>
      <c r="K205" s="102" t="str">
        <f ca="1">IF('PR-tampon'!$E168="","",IF('PR-tampon'!$E168=0,"",IF(INDIRECT(NOM_FR&amp;ADDRESS('PR-tampon'!$E168,COLUMN(REFERENCEMENT_ISOLANT[[#Headers],[SYNTHESE DES APPLICATIONS VISEES]])))=0,"",INDIRECT(NOM_FR&amp;ADDRESS('PR-tampon'!$E168,COLUMN(REFERENCEMENT_ISOLANT[[#Headers],[SYNTHESE DES APPLICATIONS VISEES]]))))))</f>
        <v/>
      </c>
      <c r="L205" s="75" t="str">
        <f ca="1">IF('PR-tampon'!$E168="","",IF('PR-tampon'!$E168=0,"",IF(INDIRECT(NOM_FR&amp;ADDRESS('PR-tampon'!$E168,COLUMN(REFERENCEMENT_ISOLANT[[#Headers],[CONCATENATION DES OBSERVATIONS]])))=0,"",INDIRECT(NOM_FR&amp;ADDRESS('PR-tampon'!$E168,COLUMN(REFERENCEMENT_ISOLANT[[#Headers],[CONCATENATION DES OBSERVATIONS]]))))))</f>
        <v/>
      </c>
      <c r="M205" s="3" t="str">
        <f ca="1">IF('PR-tampon'!$E168="","",IF('PR-tampon'!$E168=0,"",IF(INDIRECT(NOM_FR&amp;ADDRESS('PR-tampon'!$E168,COLUMN(REFERENCEMENT_ISOLANT[[#Headers],[Hygrométrie des locaux]])))=0,"",INDIRECT(NOM_FR&amp;ADDRESS('PR-tampon'!$E168,COLUMN(REFERENCEMENT_ISOLANT[[#Headers],[Hygrométrie des locaux]]))))))</f>
        <v/>
      </c>
      <c r="N205" s="3" t="str">
        <f ca="1">IF('PR-tampon'!$E168="","",IF('PR-tampon'!$E168=0,"",IF(INDIRECT(NOM_FR&amp;ADDRESS('PR-tampon'!$E168,COLUMN(REFERENCEMENT_ISOLANT[[#Headers],[classement locaux au sens 20.1 P3]])))=0,"",INDIRECT(NOM_FR&amp;ADDRESS('PR-tampon'!$E168,COLUMN(REFERENCEMENT_ISOLANT[[#Headers],[classement locaux au sens 20.1 P3]]))))))</f>
        <v/>
      </c>
      <c r="O205" s="3" t="str">
        <f ca="1">IF('PR-tampon'!$E168="","",IF('PR-tampon'!$E168=0,"",IF(INDIRECT(NOM_FR&amp;ADDRESS('PR-tampon'!$E168,COLUMN(REFERENCEMENT_ISOLANT[[#Headers],[Climat max]])))=0,"",INDIRECT(NOM_FR&amp;ADDRESS('PR-tampon'!$E168,COLUMN(REFERENCEMENT_ISOLANT[[#Headers],[Climat max]]))))))</f>
        <v/>
      </c>
      <c r="P205" s="3" t="str">
        <f ca="1">IF('PR-tampon'!$E168="","",IF('PR-tampon'!$E168=0,"",IF(INDIRECT(NOM_FR&amp;ADDRESS('PR-tampon'!$E168,COLUMN(REFERENCEMENT_ISOLANT[[#Headers],[Locaux climatisés ou raffraichis]])))=0,"",INDIRECT(NOM_FR&amp;ADDRESS('PR-tampon'!$E168,COLUMN(REFERENCEMENT_ISOLANT[[#Headers],[Locaux climatisés ou raffraichis]]))))))</f>
        <v/>
      </c>
    </row>
    <row r="206" spans="1:16" ht="130.15" customHeight="1" x14ac:dyDescent="0.25">
      <c r="A206" s="3" t="e">
        <v>#VALUE!</v>
      </c>
      <c r="B206" s="79" t="str">
        <f ca="1">IF('PR-tampon'!$E169="","",IF('PR-tampon'!$E169=0,"",IF(INDIRECT(NOM_FR&amp;ADDRESS('PR-tampon'!$E169,COLUMN(REFERENCEMENT_ISOLANT[[#Headers],[DATE REFERENCEMENT]])))=0,"",INDIRECT(NOM_FR&amp;ADDRESS('PR-tampon'!$E169,COLUMN(REFERENCEMENT_ISOLANT[[#Headers],[DATE REFERENCEMENT]]))))))</f>
        <v/>
      </c>
      <c r="C206" s="79" t="str">
        <f ca="1">IF('PR-tampon'!$E169="","",IF('PR-tampon'!$E169=0,"",IF(INDIRECT(NOM_FR&amp;ADDRESS('PR-tampon'!$E169,COLUMN(REFERENCEMENT_ISOLANT[[#Headers],[TYPE DE PROCEDE]])))=0,"",INDIRECT(NOM_FR&amp;ADDRESS('PR-tampon'!$E169,COLUMN(REFERENCEMENT_ISOLANT[[#Headers],[TYPE DE PROCEDE]]))))))</f>
        <v/>
      </c>
      <c r="D206" s="79" t="str">
        <f ca="1">IF('PR-tampon'!$E169="","",IF('PR-tampon'!$E169=0,"",IF(INDIRECT(NOM_FR&amp;ADDRESS('PR-tampon'!$E169,COLUMN(REFERENCEMENT_ISOLANT[[#Headers],[MATIERE]])))=0,"",INDIRECT(NOM_FR&amp;ADDRESS('PR-tampon'!$E169,COLUMN(REFERENCEMENT_ISOLANT[[#Headers],[MATIERE]]))))))</f>
        <v/>
      </c>
      <c r="E206" s="3" t="str">
        <f ca="1">IF('PR-tampon'!$E169="","",IF('PR-tampon'!$E169=0,"",IF(INDIRECT(NOM_FR&amp;ADDRESS('PR-tampon'!$E169,COLUMN(REFERENCEMENT_ISOLANT[[#Headers],[NOM COMMERCIAL DU PROCEDE]])))=0,"",INDIRECT(NOM_FR&amp;ADDRESS('PR-tampon'!$E169,COLUMN(REFERENCEMENT_ISOLANT[[#Headers],[NOM COMMERCIAL DU PROCEDE]]))))))</f>
        <v/>
      </c>
      <c r="F206" s="3" t="str">
        <f ca="1">IF('PR-tampon'!$E169="","",IF('PR-tampon'!$E169=0,"",IF(INDIRECT(NOM_FR&amp;ADDRESS('PR-tampon'!$E169,COLUMN(REFERENCEMENT_ISOLANT[[#Headers],[FABRICANT / TITULAIRE / DISTRIBUTEUR]])))=0,"",INDIRECT(NOM_FR&amp;ADDRESS('PR-tampon'!$E169,COLUMN(REFERENCEMENT_ISOLANT[[#Headers],[FABRICANT / TITULAIRE / DISTRIBUTEUR]]))))))</f>
        <v/>
      </c>
      <c r="G206" s="3" t="str">
        <f ca="1">IF('PR-tampon'!$E169="","",IF('PR-tampon'!$E169=0,"",IF(INDIRECT(NOM_FR&amp;ADDRESS('PR-tampon'!$E169,COLUMN(REFERENCEMENT_ISOLANT[[#Headers],[TYPE DE DOCUMENT DE REFERENCE]])))=0,"",INDIRECT(NOM_FR&amp;ADDRESS('PR-tampon'!$E169,COLUMN(REFERENCEMENT_ISOLANT[[#Headers],[TYPE DE DOCUMENT DE REFERENCE]]))))))</f>
        <v/>
      </c>
      <c r="H206" s="3" t="str">
        <f ca="1">IF('PR-tampon'!$E169="","",IF('PR-tampon'!$E169=0,"",IF(INDIRECT(NOM_FR&amp;ADDRESS('PR-tampon'!$E169,COLUMN(REFERENCEMENT_ISOLANT[[#Headers],[REF]])))=0,"",INDIRECT(NOM_FR&amp;ADDRESS('PR-tampon'!$E169,COLUMN(REFERENCEMENT_ISOLANT[[#Headers],[REF]]))))))</f>
        <v/>
      </c>
      <c r="I206" s="73" t="str">
        <f ca="1">IF('PR-tampon'!$E169="","",IF('PR-tampon'!$E169=0,"",IF(INDIRECT(NOM_FR&amp;ADDRESS('PR-tampon'!$E169,COLUMN(REFERENCEMENT_ISOLANT[[#Headers],[AVIS LIMITE AU / VALIDITE]])))=0,"",INDIRECT(NOM_FR&amp;ADDRESS('PR-tampon'!$E169,COLUMN(REFERENCEMENT_ISOLANT[[#Headers],[AVIS LIMITE AU / VALIDITE]]))))))</f>
        <v/>
      </c>
      <c r="J206" s="3" t="str">
        <f ca="1">IF('PR-tampon'!$E169="","",IF('PR-tampon'!$E169=0,"",IF(INDIRECT(NOM_FR&amp;ADDRESS('PR-tampon'!$E169,COLUMN(REFERENCEMENT_ISOLANT[[#Headers],[TC/TNC
dans le domaine d''emploi visé]])))=0,"",INDIRECT(NOM_FR&amp;ADDRESS('PR-tampon'!$E169,COLUMN(REFERENCEMENT_ISOLANT[[#Headers],[TC/TNC
dans le domaine d''emploi visé]]))))))</f>
        <v/>
      </c>
      <c r="K206" s="102" t="str">
        <f ca="1">IF('PR-tampon'!$E169="","",IF('PR-tampon'!$E169=0,"",IF(INDIRECT(NOM_FR&amp;ADDRESS('PR-tampon'!$E169,COLUMN(REFERENCEMENT_ISOLANT[[#Headers],[SYNTHESE DES APPLICATIONS VISEES]])))=0,"",INDIRECT(NOM_FR&amp;ADDRESS('PR-tampon'!$E169,COLUMN(REFERENCEMENT_ISOLANT[[#Headers],[SYNTHESE DES APPLICATIONS VISEES]]))))))</f>
        <v/>
      </c>
      <c r="L206" s="75" t="str">
        <f ca="1">IF('PR-tampon'!$E169="","",IF('PR-tampon'!$E169=0,"",IF(INDIRECT(NOM_FR&amp;ADDRESS('PR-tampon'!$E169,COLUMN(REFERENCEMENT_ISOLANT[[#Headers],[CONCATENATION DES OBSERVATIONS]])))=0,"",INDIRECT(NOM_FR&amp;ADDRESS('PR-tampon'!$E169,COLUMN(REFERENCEMENT_ISOLANT[[#Headers],[CONCATENATION DES OBSERVATIONS]]))))))</f>
        <v/>
      </c>
      <c r="M206" s="3" t="str">
        <f ca="1">IF('PR-tampon'!$E169="","",IF('PR-tampon'!$E169=0,"",IF(INDIRECT(NOM_FR&amp;ADDRESS('PR-tampon'!$E169,COLUMN(REFERENCEMENT_ISOLANT[[#Headers],[Hygrométrie des locaux]])))=0,"",INDIRECT(NOM_FR&amp;ADDRESS('PR-tampon'!$E169,COLUMN(REFERENCEMENT_ISOLANT[[#Headers],[Hygrométrie des locaux]]))))))</f>
        <v/>
      </c>
      <c r="N206" s="3" t="str">
        <f ca="1">IF('PR-tampon'!$E169="","",IF('PR-tampon'!$E169=0,"",IF(INDIRECT(NOM_FR&amp;ADDRESS('PR-tampon'!$E169,COLUMN(REFERENCEMENT_ISOLANT[[#Headers],[classement locaux au sens 20.1 P3]])))=0,"",INDIRECT(NOM_FR&amp;ADDRESS('PR-tampon'!$E169,COLUMN(REFERENCEMENT_ISOLANT[[#Headers],[classement locaux au sens 20.1 P3]]))))))</f>
        <v/>
      </c>
      <c r="O206" s="3" t="str">
        <f ca="1">IF('PR-tampon'!$E169="","",IF('PR-tampon'!$E169=0,"",IF(INDIRECT(NOM_FR&amp;ADDRESS('PR-tampon'!$E169,COLUMN(REFERENCEMENT_ISOLANT[[#Headers],[Climat max]])))=0,"",INDIRECT(NOM_FR&amp;ADDRESS('PR-tampon'!$E169,COLUMN(REFERENCEMENT_ISOLANT[[#Headers],[Climat max]]))))))</f>
        <v/>
      </c>
      <c r="P206" s="3" t="str">
        <f ca="1">IF('PR-tampon'!$E169="","",IF('PR-tampon'!$E169=0,"",IF(INDIRECT(NOM_FR&amp;ADDRESS('PR-tampon'!$E169,COLUMN(REFERENCEMENT_ISOLANT[[#Headers],[Locaux climatisés ou raffraichis]])))=0,"",INDIRECT(NOM_FR&amp;ADDRESS('PR-tampon'!$E169,COLUMN(REFERENCEMENT_ISOLANT[[#Headers],[Locaux climatisés ou raffraichis]]))))))</f>
        <v/>
      </c>
    </row>
    <row r="207" spans="1:16" ht="130.15" customHeight="1" x14ac:dyDescent="0.25">
      <c r="A207" s="3" t="e">
        <v>#VALUE!</v>
      </c>
      <c r="B207" s="79" t="str">
        <f ca="1">IF('PR-tampon'!$E170="","",IF('PR-tampon'!$E170=0,"",IF(INDIRECT(NOM_FR&amp;ADDRESS('PR-tampon'!$E170,COLUMN(REFERENCEMENT_ISOLANT[[#Headers],[DATE REFERENCEMENT]])))=0,"",INDIRECT(NOM_FR&amp;ADDRESS('PR-tampon'!$E170,COLUMN(REFERENCEMENT_ISOLANT[[#Headers],[DATE REFERENCEMENT]]))))))</f>
        <v/>
      </c>
      <c r="C207" s="79" t="str">
        <f ca="1">IF('PR-tampon'!$E170="","",IF('PR-tampon'!$E170=0,"",IF(INDIRECT(NOM_FR&amp;ADDRESS('PR-tampon'!$E170,COLUMN(REFERENCEMENT_ISOLANT[[#Headers],[TYPE DE PROCEDE]])))=0,"",INDIRECT(NOM_FR&amp;ADDRESS('PR-tampon'!$E170,COLUMN(REFERENCEMENT_ISOLANT[[#Headers],[TYPE DE PROCEDE]]))))))</f>
        <v/>
      </c>
      <c r="D207" s="79" t="str">
        <f ca="1">IF('PR-tampon'!$E170="","",IF('PR-tampon'!$E170=0,"",IF(INDIRECT(NOM_FR&amp;ADDRESS('PR-tampon'!$E170,COLUMN(REFERENCEMENT_ISOLANT[[#Headers],[MATIERE]])))=0,"",INDIRECT(NOM_FR&amp;ADDRESS('PR-tampon'!$E170,COLUMN(REFERENCEMENT_ISOLANT[[#Headers],[MATIERE]]))))))</f>
        <v/>
      </c>
      <c r="E207" s="3" t="str">
        <f ca="1">IF('PR-tampon'!$E170="","",IF('PR-tampon'!$E170=0,"",IF(INDIRECT(NOM_FR&amp;ADDRESS('PR-tampon'!$E170,COLUMN(REFERENCEMENT_ISOLANT[[#Headers],[NOM COMMERCIAL DU PROCEDE]])))=0,"",INDIRECT(NOM_FR&amp;ADDRESS('PR-tampon'!$E170,COLUMN(REFERENCEMENT_ISOLANT[[#Headers],[NOM COMMERCIAL DU PROCEDE]]))))))</f>
        <v/>
      </c>
      <c r="F207" s="3" t="str">
        <f ca="1">IF('PR-tampon'!$E170="","",IF('PR-tampon'!$E170=0,"",IF(INDIRECT(NOM_FR&amp;ADDRESS('PR-tampon'!$E170,COLUMN(REFERENCEMENT_ISOLANT[[#Headers],[FABRICANT / TITULAIRE / DISTRIBUTEUR]])))=0,"",INDIRECT(NOM_FR&amp;ADDRESS('PR-tampon'!$E170,COLUMN(REFERENCEMENT_ISOLANT[[#Headers],[FABRICANT / TITULAIRE / DISTRIBUTEUR]]))))))</f>
        <v/>
      </c>
      <c r="G207" s="3" t="str">
        <f ca="1">IF('PR-tampon'!$E170="","",IF('PR-tampon'!$E170=0,"",IF(INDIRECT(NOM_FR&amp;ADDRESS('PR-tampon'!$E170,COLUMN(REFERENCEMENT_ISOLANT[[#Headers],[TYPE DE DOCUMENT DE REFERENCE]])))=0,"",INDIRECT(NOM_FR&amp;ADDRESS('PR-tampon'!$E170,COLUMN(REFERENCEMENT_ISOLANT[[#Headers],[TYPE DE DOCUMENT DE REFERENCE]]))))))</f>
        <v/>
      </c>
      <c r="H207" s="3" t="str">
        <f ca="1">IF('PR-tampon'!$E170="","",IF('PR-tampon'!$E170=0,"",IF(INDIRECT(NOM_FR&amp;ADDRESS('PR-tampon'!$E170,COLUMN(REFERENCEMENT_ISOLANT[[#Headers],[REF]])))=0,"",INDIRECT(NOM_FR&amp;ADDRESS('PR-tampon'!$E170,COLUMN(REFERENCEMENT_ISOLANT[[#Headers],[REF]]))))))</f>
        <v/>
      </c>
      <c r="I207" s="73" t="str">
        <f ca="1">IF('PR-tampon'!$E170="","",IF('PR-tampon'!$E170=0,"",IF(INDIRECT(NOM_FR&amp;ADDRESS('PR-tampon'!$E170,COLUMN(REFERENCEMENT_ISOLANT[[#Headers],[AVIS LIMITE AU / VALIDITE]])))=0,"",INDIRECT(NOM_FR&amp;ADDRESS('PR-tampon'!$E170,COLUMN(REFERENCEMENT_ISOLANT[[#Headers],[AVIS LIMITE AU / VALIDITE]]))))))</f>
        <v/>
      </c>
      <c r="J207" s="3" t="str">
        <f ca="1">IF('PR-tampon'!$E170="","",IF('PR-tampon'!$E170=0,"",IF(INDIRECT(NOM_FR&amp;ADDRESS('PR-tampon'!$E170,COLUMN(REFERENCEMENT_ISOLANT[[#Headers],[TC/TNC
dans le domaine d''emploi visé]])))=0,"",INDIRECT(NOM_FR&amp;ADDRESS('PR-tampon'!$E170,COLUMN(REFERENCEMENT_ISOLANT[[#Headers],[TC/TNC
dans le domaine d''emploi visé]]))))))</f>
        <v/>
      </c>
      <c r="K207" s="102" t="str">
        <f ca="1">IF('PR-tampon'!$E170="","",IF('PR-tampon'!$E170=0,"",IF(INDIRECT(NOM_FR&amp;ADDRESS('PR-tampon'!$E170,COLUMN(REFERENCEMENT_ISOLANT[[#Headers],[SYNTHESE DES APPLICATIONS VISEES]])))=0,"",INDIRECT(NOM_FR&amp;ADDRESS('PR-tampon'!$E170,COLUMN(REFERENCEMENT_ISOLANT[[#Headers],[SYNTHESE DES APPLICATIONS VISEES]]))))))</f>
        <v/>
      </c>
      <c r="L207" s="75" t="str">
        <f ca="1">IF('PR-tampon'!$E170="","",IF('PR-tampon'!$E170=0,"",IF(INDIRECT(NOM_FR&amp;ADDRESS('PR-tampon'!$E170,COLUMN(REFERENCEMENT_ISOLANT[[#Headers],[CONCATENATION DES OBSERVATIONS]])))=0,"",INDIRECT(NOM_FR&amp;ADDRESS('PR-tampon'!$E170,COLUMN(REFERENCEMENT_ISOLANT[[#Headers],[CONCATENATION DES OBSERVATIONS]]))))))</f>
        <v/>
      </c>
      <c r="M207" s="3" t="str">
        <f ca="1">IF('PR-tampon'!$E170="","",IF('PR-tampon'!$E170=0,"",IF(INDIRECT(NOM_FR&amp;ADDRESS('PR-tampon'!$E170,COLUMN(REFERENCEMENT_ISOLANT[[#Headers],[Hygrométrie des locaux]])))=0,"",INDIRECT(NOM_FR&amp;ADDRESS('PR-tampon'!$E170,COLUMN(REFERENCEMENT_ISOLANT[[#Headers],[Hygrométrie des locaux]]))))))</f>
        <v/>
      </c>
      <c r="N207" s="3" t="str">
        <f ca="1">IF('PR-tampon'!$E170="","",IF('PR-tampon'!$E170=0,"",IF(INDIRECT(NOM_FR&amp;ADDRESS('PR-tampon'!$E170,COLUMN(REFERENCEMENT_ISOLANT[[#Headers],[classement locaux au sens 20.1 P3]])))=0,"",INDIRECT(NOM_FR&amp;ADDRESS('PR-tampon'!$E170,COLUMN(REFERENCEMENT_ISOLANT[[#Headers],[classement locaux au sens 20.1 P3]]))))))</f>
        <v/>
      </c>
      <c r="O207" s="3" t="str">
        <f ca="1">IF('PR-tampon'!$E170="","",IF('PR-tampon'!$E170=0,"",IF(INDIRECT(NOM_FR&amp;ADDRESS('PR-tampon'!$E170,COLUMN(REFERENCEMENT_ISOLANT[[#Headers],[Climat max]])))=0,"",INDIRECT(NOM_FR&amp;ADDRESS('PR-tampon'!$E170,COLUMN(REFERENCEMENT_ISOLANT[[#Headers],[Climat max]]))))))</f>
        <v/>
      </c>
      <c r="P207" s="3" t="str">
        <f ca="1">IF('PR-tampon'!$E170="","",IF('PR-tampon'!$E170=0,"",IF(INDIRECT(NOM_FR&amp;ADDRESS('PR-tampon'!$E170,COLUMN(REFERENCEMENT_ISOLANT[[#Headers],[Locaux climatisés ou raffraichis]])))=0,"",INDIRECT(NOM_FR&amp;ADDRESS('PR-tampon'!$E170,COLUMN(REFERENCEMENT_ISOLANT[[#Headers],[Locaux climatisés ou raffraichis]]))))))</f>
        <v/>
      </c>
    </row>
    <row r="208" spans="1:16" ht="130.15" customHeight="1" x14ac:dyDescent="0.25">
      <c r="A208" s="3" t="e">
        <v>#VALUE!</v>
      </c>
      <c r="B208" s="79" t="str">
        <f ca="1">IF('PR-tampon'!$E171="","",IF('PR-tampon'!$E171=0,"",IF(INDIRECT(NOM_FR&amp;ADDRESS('PR-tampon'!$E171,COLUMN(REFERENCEMENT_ISOLANT[[#Headers],[DATE REFERENCEMENT]])))=0,"",INDIRECT(NOM_FR&amp;ADDRESS('PR-tampon'!$E171,COLUMN(REFERENCEMENT_ISOLANT[[#Headers],[DATE REFERENCEMENT]]))))))</f>
        <v/>
      </c>
      <c r="C208" s="79" t="str">
        <f ca="1">IF('PR-tampon'!$E171="","",IF('PR-tampon'!$E171=0,"",IF(INDIRECT(NOM_FR&amp;ADDRESS('PR-tampon'!$E171,COLUMN(REFERENCEMENT_ISOLANT[[#Headers],[TYPE DE PROCEDE]])))=0,"",INDIRECT(NOM_FR&amp;ADDRESS('PR-tampon'!$E171,COLUMN(REFERENCEMENT_ISOLANT[[#Headers],[TYPE DE PROCEDE]]))))))</f>
        <v/>
      </c>
      <c r="D208" s="79" t="str">
        <f ca="1">IF('PR-tampon'!$E171="","",IF('PR-tampon'!$E171=0,"",IF(INDIRECT(NOM_FR&amp;ADDRESS('PR-tampon'!$E171,COLUMN(REFERENCEMENT_ISOLANT[[#Headers],[MATIERE]])))=0,"",INDIRECT(NOM_FR&amp;ADDRESS('PR-tampon'!$E171,COLUMN(REFERENCEMENT_ISOLANT[[#Headers],[MATIERE]]))))))</f>
        <v/>
      </c>
      <c r="E208" s="3" t="str">
        <f ca="1">IF('PR-tampon'!$E171="","",IF('PR-tampon'!$E171=0,"",IF(INDIRECT(NOM_FR&amp;ADDRESS('PR-tampon'!$E171,COLUMN(REFERENCEMENT_ISOLANT[[#Headers],[NOM COMMERCIAL DU PROCEDE]])))=0,"",INDIRECT(NOM_FR&amp;ADDRESS('PR-tampon'!$E171,COLUMN(REFERENCEMENT_ISOLANT[[#Headers],[NOM COMMERCIAL DU PROCEDE]]))))))</f>
        <v/>
      </c>
      <c r="F208" s="3" t="str">
        <f ca="1">IF('PR-tampon'!$E171="","",IF('PR-tampon'!$E171=0,"",IF(INDIRECT(NOM_FR&amp;ADDRESS('PR-tampon'!$E171,COLUMN(REFERENCEMENT_ISOLANT[[#Headers],[FABRICANT / TITULAIRE / DISTRIBUTEUR]])))=0,"",INDIRECT(NOM_FR&amp;ADDRESS('PR-tampon'!$E171,COLUMN(REFERENCEMENT_ISOLANT[[#Headers],[FABRICANT / TITULAIRE / DISTRIBUTEUR]]))))))</f>
        <v/>
      </c>
      <c r="G208" s="3" t="str">
        <f ca="1">IF('PR-tampon'!$E171="","",IF('PR-tampon'!$E171=0,"",IF(INDIRECT(NOM_FR&amp;ADDRESS('PR-tampon'!$E171,COLUMN(REFERENCEMENT_ISOLANT[[#Headers],[TYPE DE DOCUMENT DE REFERENCE]])))=0,"",INDIRECT(NOM_FR&amp;ADDRESS('PR-tampon'!$E171,COLUMN(REFERENCEMENT_ISOLANT[[#Headers],[TYPE DE DOCUMENT DE REFERENCE]]))))))</f>
        <v/>
      </c>
      <c r="H208" s="3" t="str">
        <f ca="1">IF('PR-tampon'!$E171="","",IF('PR-tampon'!$E171=0,"",IF(INDIRECT(NOM_FR&amp;ADDRESS('PR-tampon'!$E171,COLUMN(REFERENCEMENT_ISOLANT[[#Headers],[REF]])))=0,"",INDIRECT(NOM_FR&amp;ADDRESS('PR-tampon'!$E171,COLUMN(REFERENCEMENT_ISOLANT[[#Headers],[REF]]))))))</f>
        <v/>
      </c>
      <c r="I208" s="73" t="str">
        <f ca="1">IF('PR-tampon'!$E171="","",IF('PR-tampon'!$E171=0,"",IF(INDIRECT(NOM_FR&amp;ADDRESS('PR-tampon'!$E171,COLUMN(REFERENCEMENT_ISOLANT[[#Headers],[AVIS LIMITE AU / VALIDITE]])))=0,"",INDIRECT(NOM_FR&amp;ADDRESS('PR-tampon'!$E171,COLUMN(REFERENCEMENT_ISOLANT[[#Headers],[AVIS LIMITE AU / VALIDITE]]))))))</f>
        <v/>
      </c>
      <c r="J208" s="3" t="str">
        <f ca="1">IF('PR-tampon'!$E171="","",IF('PR-tampon'!$E171=0,"",IF(INDIRECT(NOM_FR&amp;ADDRESS('PR-tampon'!$E171,COLUMN(REFERENCEMENT_ISOLANT[[#Headers],[TC/TNC
dans le domaine d''emploi visé]])))=0,"",INDIRECT(NOM_FR&amp;ADDRESS('PR-tampon'!$E171,COLUMN(REFERENCEMENT_ISOLANT[[#Headers],[TC/TNC
dans le domaine d''emploi visé]]))))))</f>
        <v/>
      </c>
      <c r="K208" s="102" t="str">
        <f ca="1">IF('PR-tampon'!$E171="","",IF('PR-tampon'!$E171=0,"",IF(INDIRECT(NOM_FR&amp;ADDRESS('PR-tampon'!$E171,COLUMN(REFERENCEMENT_ISOLANT[[#Headers],[SYNTHESE DES APPLICATIONS VISEES]])))=0,"",INDIRECT(NOM_FR&amp;ADDRESS('PR-tampon'!$E171,COLUMN(REFERENCEMENT_ISOLANT[[#Headers],[SYNTHESE DES APPLICATIONS VISEES]]))))))</f>
        <v/>
      </c>
      <c r="L208" s="75" t="str">
        <f ca="1">IF('PR-tampon'!$E171="","",IF('PR-tampon'!$E171=0,"",IF(INDIRECT(NOM_FR&amp;ADDRESS('PR-tampon'!$E171,COLUMN(REFERENCEMENT_ISOLANT[[#Headers],[CONCATENATION DES OBSERVATIONS]])))=0,"",INDIRECT(NOM_FR&amp;ADDRESS('PR-tampon'!$E171,COLUMN(REFERENCEMENT_ISOLANT[[#Headers],[CONCATENATION DES OBSERVATIONS]]))))))</f>
        <v/>
      </c>
      <c r="M208" s="3" t="str">
        <f ca="1">IF('PR-tampon'!$E171="","",IF('PR-tampon'!$E171=0,"",IF(INDIRECT(NOM_FR&amp;ADDRESS('PR-tampon'!$E171,COLUMN(REFERENCEMENT_ISOLANT[[#Headers],[Hygrométrie des locaux]])))=0,"",INDIRECT(NOM_FR&amp;ADDRESS('PR-tampon'!$E171,COLUMN(REFERENCEMENT_ISOLANT[[#Headers],[Hygrométrie des locaux]]))))))</f>
        <v/>
      </c>
      <c r="N208" s="3" t="str">
        <f ca="1">IF('PR-tampon'!$E171="","",IF('PR-tampon'!$E171=0,"",IF(INDIRECT(NOM_FR&amp;ADDRESS('PR-tampon'!$E171,COLUMN(REFERENCEMENT_ISOLANT[[#Headers],[classement locaux au sens 20.1 P3]])))=0,"",INDIRECT(NOM_FR&amp;ADDRESS('PR-tampon'!$E171,COLUMN(REFERENCEMENT_ISOLANT[[#Headers],[classement locaux au sens 20.1 P3]]))))))</f>
        <v/>
      </c>
      <c r="O208" s="3" t="str">
        <f ca="1">IF('PR-tampon'!$E171="","",IF('PR-tampon'!$E171=0,"",IF(INDIRECT(NOM_FR&amp;ADDRESS('PR-tampon'!$E171,COLUMN(REFERENCEMENT_ISOLANT[[#Headers],[Climat max]])))=0,"",INDIRECT(NOM_FR&amp;ADDRESS('PR-tampon'!$E171,COLUMN(REFERENCEMENT_ISOLANT[[#Headers],[Climat max]]))))))</f>
        <v/>
      </c>
      <c r="P208" s="3" t="str">
        <f ca="1">IF('PR-tampon'!$E171="","",IF('PR-tampon'!$E171=0,"",IF(INDIRECT(NOM_FR&amp;ADDRESS('PR-tampon'!$E171,COLUMN(REFERENCEMENT_ISOLANT[[#Headers],[Locaux climatisés ou raffraichis]])))=0,"",INDIRECT(NOM_FR&amp;ADDRESS('PR-tampon'!$E171,COLUMN(REFERENCEMENT_ISOLANT[[#Headers],[Locaux climatisés ou raffraichis]]))))))</f>
        <v/>
      </c>
    </row>
    <row r="209" spans="1:16" ht="130.15" customHeight="1" x14ac:dyDescent="0.25">
      <c r="A209" s="3" t="e">
        <v>#VALUE!</v>
      </c>
      <c r="B209" s="79" t="str">
        <f ca="1">IF('PR-tampon'!$E172="","",IF('PR-tampon'!$E172=0,"",IF(INDIRECT(NOM_FR&amp;ADDRESS('PR-tampon'!$E172,COLUMN(REFERENCEMENT_ISOLANT[[#Headers],[DATE REFERENCEMENT]])))=0,"",INDIRECT(NOM_FR&amp;ADDRESS('PR-tampon'!$E172,COLUMN(REFERENCEMENT_ISOLANT[[#Headers],[DATE REFERENCEMENT]]))))))</f>
        <v/>
      </c>
      <c r="C209" s="79" t="str">
        <f ca="1">IF('PR-tampon'!$E172="","",IF('PR-tampon'!$E172=0,"",IF(INDIRECT(NOM_FR&amp;ADDRESS('PR-tampon'!$E172,COLUMN(REFERENCEMENT_ISOLANT[[#Headers],[TYPE DE PROCEDE]])))=0,"",INDIRECT(NOM_FR&amp;ADDRESS('PR-tampon'!$E172,COLUMN(REFERENCEMENT_ISOLANT[[#Headers],[TYPE DE PROCEDE]]))))))</f>
        <v/>
      </c>
      <c r="D209" s="79" t="str">
        <f ca="1">IF('PR-tampon'!$E172="","",IF('PR-tampon'!$E172=0,"",IF(INDIRECT(NOM_FR&amp;ADDRESS('PR-tampon'!$E172,COLUMN(REFERENCEMENT_ISOLANT[[#Headers],[MATIERE]])))=0,"",INDIRECT(NOM_FR&amp;ADDRESS('PR-tampon'!$E172,COLUMN(REFERENCEMENT_ISOLANT[[#Headers],[MATIERE]]))))))</f>
        <v/>
      </c>
      <c r="E209" s="3" t="str">
        <f ca="1">IF('PR-tampon'!$E172="","",IF('PR-tampon'!$E172=0,"",IF(INDIRECT(NOM_FR&amp;ADDRESS('PR-tampon'!$E172,COLUMN(REFERENCEMENT_ISOLANT[[#Headers],[NOM COMMERCIAL DU PROCEDE]])))=0,"",INDIRECT(NOM_FR&amp;ADDRESS('PR-tampon'!$E172,COLUMN(REFERENCEMENT_ISOLANT[[#Headers],[NOM COMMERCIAL DU PROCEDE]]))))))</f>
        <v/>
      </c>
      <c r="F209" s="3" t="str">
        <f ca="1">IF('PR-tampon'!$E172="","",IF('PR-tampon'!$E172=0,"",IF(INDIRECT(NOM_FR&amp;ADDRESS('PR-tampon'!$E172,COLUMN(REFERENCEMENT_ISOLANT[[#Headers],[FABRICANT / TITULAIRE / DISTRIBUTEUR]])))=0,"",INDIRECT(NOM_FR&amp;ADDRESS('PR-tampon'!$E172,COLUMN(REFERENCEMENT_ISOLANT[[#Headers],[FABRICANT / TITULAIRE / DISTRIBUTEUR]]))))))</f>
        <v/>
      </c>
      <c r="G209" s="3" t="str">
        <f ca="1">IF('PR-tampon'!$E172="","",IF('PR-tampon'!$E172=0,"",IF(INDIRECT(NOM_FR&amp;ADDRESS('PR-tampon'!$E172,COLUMN(REFERENCEMENT_ISOLANT[[#Headers],[TYPE DE DOCUMENT DE REFERENCE]])))=0,"",INDIRECT(NOM_FR&amp;ADDRESS('PR-tampon'!$E172,COLUMN(REFERENCEMENT_ISOLANT[[#Headers],[TYPE DE DOCUMENT DE REFERENCE]]))))))</f>
        <v/>
      </c>
      <c r="H209" s="3" t="str">
        <f ca="1">IF('PR-tampon'!$E172="","",IF('PR-tampon'!$E172=0,"",IF(INDIRECT(NOM_FR&amp;ADDRESS('PR-tampon'!$E172,COLUMN(REFERENCEMENT_ISOLANT[[#Headers],[REF]])))=0,"",INDIRECT(NOM_FR&amp;ADDRESS('PR-tampon'!$E172,COLUMN(REFERENCEMENT_ISOLANT[[#Headers],[REF]]))))))</f>
        <v/>
      </c>
      <c r="I209" s="73" t="str">
        <f ca="1">IF('PR-tampon'!$E172="","",IF('PR-tampon'!$E172=0,"",IF(INDIRECT(NOM_FR&amp;ADDRESS('PR-tampon'!$E172,COLUMN(REFERENCEMENT_ISOLANT[[#Headers],[AVIS LIMITE AU / VALIDITE]])))=0,"",INDIRECT(NOM_FR&amp;ADDRESS('PR-tampon'!$E172,COLUMN(REFERENCEMENT_ISOLANT[[#Headers],[AVIS LIMITE AU / VALIDITE]]))))))</f>
        <v/>
      </c>
      <c r="J209" s="3" t="str">
        <f ca="1">IF('PR-tampon'!$E172="","",IF('PR-tampon'!$E172=0,"",IF(INDIRECT(NOM_FR&amp;ADDRESS('PR-tampon'!$E172,COLUMN(REFERENCEMENT_ISOLANT[[#Headers],[TC/TNC
dans le domaine d''emploi visé]])))=0,"",INDIRECT(NOM_FR&amp;ADDRESS('PR-tampon'!$E172,COLUMN(REFERENCEMENT_ISOLANT[[#Headers],[TC/TNC
dans le domaine d''emploi visé]]))))))</f>
        <v/>
      </c>
      <c r="K209" s="102" t="str">
        <f ca="1">IF('PR-tampon'!$E172="","",IF('PR-tampon'!$E172=0,"",IF(INDIRECT(NOM_FR&amp;ADDRESS('PR-tampon'!$E172,COLUMN(REFERENCEMENT_ISOLANT[[#Headers],[SYNTHESE DES APPLICATIONS VISEES]])))=0,"",INDIRECT(NOM_FR&amp;ADDRESS('PR-tampon'!$E172,COLUMN(REFERENCEMENT_ISOLANT[[#Headers],[SYNTHESE DES APPLICATIONS VISEES]]))))))</f>
        <v/>
      </c>
      <c r="L209" s="75" t="str">
        <f ca="1">IF('PR-tampon'!$E172="","",IF('PR-tampon'!$E172=0,"",IF(INDIRECT(NOM_FR&amp;ADDRESS('PR-tampon'!$E172,COLUMN(REFERENCEMENT_ISOLANT[[#Headers],[CONCATENATION DES OBSERVATIONS]])))=0,"",INDIRECT(NOM_FR&amp;ADDRESS('PR-tampon'!$E172,COLUMN(REFERENCEMENT_ISOLANT[[#Headers],[CONCATENATION DES OBSERVATIONS]]))))))</f>
        <v/>
      </c>
      <c r="M209" s="3" t="str">
        <f ca="1">IF('PR-tampon'!$E172="","",IF('PR-tampon'!$E172=0,"",IF(INDIRECT(NOM_FR&amp;ADDRESS('PR-tampon'!$E172,COLUMN(REFERENCEMENT_ISOLANT[[#Headers],[Hygrométrie des locaux]])))=0,"",INDIRECT(NOM_FR&amp;ADDRESS('PR-tampon'!$E172,COLUMN(REFERENCEMENT_ISOLANT[[#Headers],[Hygrométrie des locaux]]))))))</f>
        <v/>
      </c>
      <c r="N209" s="3" t="str">
        <f ca="1">IF('PR-tampon'!$E172="","",IF('PR-tampon'!$E172=0,"",IF(INDIRECT(NOM_FR&amp;ADDRESS('PR-tampon'!$E172,COLUMN(REFERENCEMENT_ISOLANT[[#Headers],[classement locaux au sens 20.1 P3]])))=0,"",INDIRECT(NOM_FR&amp;ADDRESS('PR-tampon'!$E172,COLUMN(REFERENCEMENT_ISOLANT[[#Headers],[classement locaux au sens 20.1 P3]]))))))</f>
        <v/>
      </c>
      <c r="O209" s="3" t="str">
        <f ca="1">IF('PR-tampon'!$E172="","",IF('PR-tampon'!$E172=0,"",IF(INDIRECT(NOM_FR&amp;ADDRESS('PR-tampon'!$E172,COLUMN(REFERENCEMENT_ISOLANT[[#Headers],[Climat max]])))=0,"",INDIRECT(NOM_FR&amp;ADDRESS('PR-tampon'!$E172,COLUMN(REFERENCEMENT_ISOLANT[[#Headers],[Climat max]]))))))</f>
        <v/>
      </c>
      <c r="P209" s="3" t="str">
        <f ca="1">IF('PR-tampon'!$E172="","",IF('PR-tampon'!$E172=0,"",IF(INDIRECT(NOM_FR&amp;ADDRESS('PR-tampon'!$E172,COLUMN(REFERENCEMENT_ISOLANT[[#Headers],[Locaux climatisés ou raffraichis]])))=0,"",INDIRECT(NOM_FR&amp;ADDRESS('PR-tampon'!$E172,COLUMN(REFERENCEMENT_ISOLANT[[#Headers],[Locaux climatisés ou raffraichis]]))))))</f>
        <v/>
      </c>
    </row>
    <row r="210" spans="1:16" ht="130.15" customHeight="1" x14ac:dyDescent="0.25">
      <c r="A210" s="3" t="e">
        <v>#VALUE!</v>
      </c>
      <c r="B210" s="79" t="str">
        <f ca="1">IF('PR-tampon'!$E173="","",IF('PR-tampon'!$E173=0,"",IF(INDIRECT(NOM_FR&amp;ADDRESS('PR-tampon'!$E173,COLUMN(REFERENCEMENT_ISOLANT[[#Headers],[DATE REFERENCEMENT]])))=0,"",INDIRECT(NOM_FR&amp;ADDRESS('PR-tampon'!$E173,COLUMN(REFERENCEMENT_ISOLANT[[#Headers],[DATE REFERENCEMENT]]))))))</f>
        <v/>
      </c>
      <c r="C210" s="79" t="str">
        <f ca="1">IF('PR-tampon'!$E173="","",IF('PR-tampon'!$E173=0,"",IF(INDIRECT(NOM_FR&amp;ADDRESS('PR-tampon'!$E173,COLUMN(REFERENCEMENT_ISOLANT[[#Headers],[TYPE DE PROCEDE]])))=0,"",INDIRECT(NOM_FR&amp;ADDRESS('PR-tampon'!$E173,COLUMN(REFERENCEMENT_ISOLANT[[#Headers],[TYPE DE PROCEDE]]))))))</f>
        <v/>
      </c>
      <c r="D210" s="79" t="str">
        <f ca="1">IF('PR-tampon'!$E173="","",IF('PR-tampon'!$E173=0,"",IF(INDIRECT(NOM_FR&amp;ADDRESS('PR-tampon'!$E173,COLUMN(REFERENCEMENT_ISOLANT[[#Headers],[MATIERE]])))=0,"",INDIRECT(NOM_FR&amp;ADDRESS('PR-tampon'!$E173,COLUMN(REFERENCEMENT_ISOLANT[[#Headers],[MATIERE]]))))))</f>
        <v/>
      </c>
      <c r="E210" s="3" t="str">
        <f ca="1">IF('PR-tampon'!$E173="","",IF('PR-tampon'!$E173=0,"",IF(INDIRECT(NOM_FR&amp;ADDRESS('PR-tampon'!$E173,COLUMN(REFERENCEMENT_ISOLANT[[#Headers],[NOM COMMERCIAL DU PROCEDE]])))=0,"",INDIRECT(NOM_FR&amp;ADDRESS('PR-tampon'!$E173,COLUMN(REFERENCEMENT_ISOLANT[[#Headers],[NOM COMMERCIAL DU PROCEDE]]))))))</f>
        <v/>
      </c>
      <c r="F210" s="3" t="str">
        <f ca="1">IF('PR-tampon'!$E173="","",IF('PR-tampon'!$E173=0,"",IF(INDIRECT(NOM_FR&amp;ADDRESS('PR-tampon'!$E173,COLUMN(REFERENCEMENT_ISOLANT[[#Headers],[FABRICANT / TITULAIRE / DISTRIBUTEUR]])))=0,"",INDIRECT(NOM_FR&amp;ADDRESS('PR-tampon'!$E173,COLUMN(REFERENCEMENT_ISOLANT[[#Headers],[FABRICANT / TITULAIRE / DISTRIBUTEUR]]))))))</f>
        <v/>
      </c>
      <c r="G210" s="3" t="str">
        <f ca="1">IF('PR-tampon'!$E173="","",IF('PR-tampon'!$E173=0,"",IF(INDIRECT(NOM_FR&amp;ADDRESS('PR-tampon'!$E173,COLUMN(REFERENCEMENT_ISOLANT[[#Headers],[TYPE DE DOCUMENT DE REFERENCE]])))=0,"",INDIRECT(NOM_FR&amp;ADDRESS('PR-tampon'!$E173,COLUMN(REFERENCEMENT_ISOLANT[[#Headers],[TYPE DE DOCUMENT DE REFERENCE]]))))))</f>
        <v/>
      </c>
      <c r="H210" s="3" t="str">
        <f ca="1">IF('PR-tampon'!$E173="","",IF('PR-tampon'!$E173=0,"",IF(INDIRECT(NOM_FR&amp;ADDRESS('PR-tampon'!$E173,COLUMN(REFERENCEMENT_ISOLANT[[#Headers],[REF]])))=0,"",INDIRECT(NOM_FR&amp;ADDRESS('PR-tampon'!$E173,COLUMN(REFERENCEMENT_ISOLANT[[#Headers],[REF]]))))))</f>
        <v/>
      </c>
      <c r="I210" s="73" t="str">
        <f ca="1">IF('PR-tampon'!$E173="","",IF('PR-tampon'!$E173=0,"",IF(INDIRECT(NOM_FR&amp;ADDRESS('PR-tampon'!$E173,COLUMN(REFERENCEMENT_ISOLANT[[#Headers],[AVIS LIMITE AU / VALIDITE]])))=0,"",INDIRECT(NOM_FR&amp;ADDRESS('PR-tampon'!$E173,COLUMN(REFERENCEMENT_ISOLANT[[#Headers],[AVIS LIMITE AU / VALIDITE]]))))))</f>
        <v/>
      </c>
      <c r="J210" s="3" t="str">
        <f ca="1">IF('PR-tampon'!$E173="","",IF('PR-tampon'!$E173=0,"",IF(INDIRECT(NOM_FR&amp;ADDRESS('PR-tampon'!$E173,COLUMN(REFERENCEMENT_ISOLANT[[#Headers],[TC/TNC
dans le domaine d''emploi visé]])))=0,"",INDIRECT(NOM_FR&amp;ADDRESS('PR-tampon'!$E173,COLUMN(REFERENCEMENT_ISOLANT[[#Headers],[TC/TNC
dans le domaine d''emploi visé]]))))))</f>
        <v/>
      </c>
      <c r="K210" s="102" t="str">
        <f ca="1">IF('PR-tampon'!$E173="","",IF('PR-tampon'!$E173=0,"",IF(INDIRECT(NOM_FR&amp;ADDRESS('PR-tampon'!$E173,COLUMN(REFERENCEMENT_ISOLANT[[#Headers],[SYNTHESE DES APPLICATIONS VISEES]])))=0,"",INDIRECT(NOM_FR&amp;ADDRESS('PR-tampon'!$E173,COLUMN(REFERENCEMENT_ISOLANT[[#Headers],[SYNTHESE DES APPLICATIONS VISEES]]))))))</f>
        <v/>
      </c>
      <c r="L210" s="75" t="str">
        <f ca="1">IF('PR-tampon'!$E173="","",IF('PR-tampon'!$E173=0,"",IF(INDIRECT(NOM_FR&amp;ADDRESS('PR-tampon'!$E173,COLUMN(REFERENCEMENT_ISOLANT[[#Headers],[CONCATENATION DES OBSERVATIONS]])))=0,"",INDIRECT(NOM_FR&amp;ADDRESS('PR-tampon'!$E173,COLUMN(REFERENCEMENT_ISOLANT[[#Headers],[CONCATENATION DES OBSERVATIONS]]))))))</f>
        <v/>
      </c>
      <c r="M210" s="3" t="str">
        <f ca="1">IF('PR-tampon'!$E173="","",IF('PR-tampon'!$E173=0,"",IF(INDIRECT(NOM_FR&amp;ADDRESS('PR-tampon'!$E173,COLUMN(REFERENCEMENT_ISOLANT[[#Headers],[Hygrométrie des locaux]])))=0,"",INDIRECT(NOM_FR&amp;ADDRESS('PR-tampon'!$E173,COLUMN(REFERENCEMENT_ISOLANT[[#Headers],[Hygrométrie des locaux]]))))))</f>
        <v/>
      </c>
      <c r="N210" s="3" t="str">
        <f ca="1">IF('PR-tampon'!$E173="","",IF('PR-tampon'!$E173=0,"",IF(INDIRECT(NOM_FR&amp;ADDRESS('PR-tampon'!$E173,COLUMN(REFERENCEMENT_ISOLANT[[#Headers],[classement locaux au sens 20.1 P3]])))=0,"",INDIRECT(NOM_FR&amp;ADDRESS('PR-tampon'!$E173,COLUMN(REFERENCEMENT_ISOLANT[[#Headers],[classement locaux au sens 20.1 P3]]))))))</f>
        <v/>
      </c>
      <c r="O210" s="3" t="str">
        <f ca="1">IF('PR-tampon'!$E173="","",IF('PR-tampon'!$E173=0,"",IF(INDIRECT(NOM_FR&amp;ADDRESS('PR-tampon'!$E173,COLUMN(REFERENCEMENT_ISOLANT[[#Headers],[Climat max]])))=0,"",INDIRECT(NOM_FR&amp;ADDRESS('PR-tampon'!$E173,COLUMN(REFERENCEMENT_ISOLANT[[#Headers],[Climat max]]))))))</f>
        <v/>
      </c>
      <c r="P210" s="3" t="str">
        <f ca="1">IF('PR-tampon'!$E173="","",IF('PR-tampon'!$E173=0,"",IF(INDIRECT(NOM_FR&amp;ADDRESS('PR-tampon'!$E173,COLUMN(REFERENCEMENT_ISOLANT[[#Headers],[Locaux climatisés ou raffraichis]])))=0,"",INDIRECT(NOM_FR&amp;ADDRESS('PR-tampon'!$E173,COLUMN(REFERENCEMENT_ISOLANT[[#Headers],[Locaux climatisés ou raffraichis]]))))))</f>
        <v/>
      </c>
    </row>
    <row r="211" spans="1:16" ht="130.15" customHeight="1" x14ac:dyDescent="0.25">
      <c r="A211" s="3" t="e">
        <v>#VALUE!</v>
      </c>
      <c r="B211" s="79" t="str">
        <f ca="1">IF('PR-tampon'!$E174="","",IF('PR-tampon'!$E174=0,"",IF(INDIRECT(NOM_FR&amp;ADDRESS('PR-tampon'!$E174,COLUMN(REFERENCEMENT_ISOLANT[[#Headers],[DATE REFERENCEMENT]])))=0,"",INDIRECT(NOM_FR&amp;ADDRESS('PR-tampon'!$E174,COLUMN(REFERENCEMENT_ISOLANT[[#Headers],[DATE REFERENCEMENT]]))))))</f>
        <v/>
      </c>
      <c r="C211" s="79" t="str">
        <f ca="1">IF('PR-tampon'!$E174="","",IF('PR-tampon'!$E174=0,"",IF(INDIRECT(NOM_FR&amp;ADDRESS('PR-tampon'!$E174,COLUMN(REFERENCEMENT_ISOLANT[[#Headers],[TYPE DE PROCEDE]])))=0,"",INDIRECT(NOM_FR&amp;ADDRESS('PR-tampon'!$E174,COLUMN(REFERENCEMENT_ISOLANT[[#Headers],[TYPE DE PROCEDE]]))))))</f>
        <v/>
      </c>
      <c r="D211" s="79" t="str">
        <f ca="1">IF('PR-tampon'!$E174="","",IF('PR-tampon'!$E174=0,"",IF(INDIRECT(NOM_FR&amp;ADDRESS('PR-tampon'!$E174,COLUMN(REFERENCEMENT_ISOLANT[[#Headers],[MATIERE]])))=0,"",INDIRECT(NOM_FR&amp;ADDRESS('PR-tampon'!$E174,COLUMN(REFERENCEMENT_ISOLANT[[#Headers],[MATIERE]]))))))</f>
        <v/>
      </c>
      <c r="E211" s="3" t="str">
        <f ca="1">IF('PR-tampon'!$E174="","",IF('PR-tampon'!$E174=0,"",IF(INDIRECT(NOM_FR&amp;ADDRESS('PR-tampon'!$E174,COLUMN(REFERENCEMENT_ISOLANT[[#Headers],[NOM COMMERCIAL DU PROCEDE]])))=0,"",INDIRECT(NOM_FR&amp;ADDRESS('PR-tampon'!$E174,COLUMN(REFERENCEMENT_ISOLANT[[#Headers],[NOM COMMERCIAL DU PROCEDE]]))))))</f>
        <v/>
      </c>
      <c r="F211" s="3" t="str">
        <f ca="1">IF('PR-tampon'!$E174="","",IF('PR-tampon'!$E174=0,"",IF(INDIRECT(NOM_FR&amp;ADDRESS('PR-tampon'!$E174,COLUMN(REFERENCEMENT_ISOLANT[[#Headers],[FABRICANT / TITULAIRE / DISTRIBUTEUR]])))=0,"",INDIRECT(NOM_FR&amp;ADDRESS('PR-tampon'!$E174,COLUMN(REFERENCEMENT_ISOLANT[[#Headers],[FABRICANT / TITULAIRE / DISTRIBUTEUR]]))))))</f>
        <v/>
      </c>
      <c r="G211" s="3" t="str">
        <f ca="1">IF('PR-tampon'!$E174="","",IF('PR-tampon'!$E174=0,"",IF(INDIRECT(NOM_FR&amp;ADDRESS('PR-tampon'!$E174,COLUMN(REFERENCEMENT_ISOLANT[[#Headers],[TYPE DE DOCUMENT DE REFERENCE]])))=0,"",INDIRECT(NOM_FR&amp;ADDRESS('PR-tampon'!$E174,COLUMN(REFERENCEMENT_ISOLANT[[#Headers],[TYPE DE DOCUMENT DE REFERENCE]]))))))</f>
        <v/>
      </c>
      <c r="H211" s="3" t="str">
        <f ca="1">IF('PR-tampon'!$E174="","",IF('PR-tampon'!$E174=0,"",IF(INDIRECT(NOM_FR&amp;ADDRESS('PR-tampon'!$E174,COLUMN(REFERENCEMENT_ISOLANT[[#Headers],[REF]])))=0,"",INDIRECT(NOM_FR&amp;ADDRESS('PR-tampon'!$E174,COLUMN(REFERENCEMENT_ISOLANT[[#Headers],[REF]]))))))</f>
        <v/>
      </c>
      <c r="I211" s="73" t="str">
        <f ca="1">IF('PR-tampon'!$E174="","",IF('PR-tampon'!$E174=0,"",IF(INDIRECT(NOM_FR&amp;ADDRESS('PR-tampon'!$E174,COLUMN(REFERENCEMENT_ISOLANT[[#Headers],[AVIS LIMITE AU / VALIDITE]])))=0,"",INDIRECT(NOM_FR&amp;ADDRESS('PR-tampon'!$E174,COLUMN(REFERENCEMENT_ISOLANT[[#Headers],[AVIS LIMITE AU / VALIDITE]]))))))</f>
        <v/>
      </c>
      <c r="J211" s="3" t="str">
        <f ca="1">IF('PR-tampon'!$E174="","",IF('PR-tampon'!$E174=0,"",IF(INDIRECT(NOM_FR&amp;ADDRESS('PR-tampon'!$E174,COLUMN(REFERENCEMENT_ISOLANT[[#Headers],[TC/TNC
dans le domaine d''emploi visé]])))=0,"",INDIRECT(NOM_FR&amp;ADDRESS('PR-tampon'!$E174,COLUMN(REFERENCEMENT_ISOLANT[[#Headers],[TC/TNC
dans le domaine d''emploi visé]]))))))</f>
        <v/>
      </c>
      <c r="K211" s="102" t="str">
        <f ca="1">IF('PR-tampon'!$E174="","",IF('PR-tampon'!$E174=0,"",IF(INDIRECT(NOM_FR&amp;ADDRESS('PR-tampon'!$E174,COLUMN(REFERENCEMENT_ISOLANT[[#Headers],[SYNTHESE DES APPLICATIONS VISEES]])))=0,"",INDIRECT(NOM_FR&amp;ADDRESS('PR-tampon'!$E174,COLUMN(REFERENCEMENT_ISOLANT[[#Headers],[SYNTHESE DES APPLICATIONS VISEES]]))))))</f>
        <v/>
      </c>
      <c r="L211" s="75" t="str">
        <f ca="1">IF('PR-tampon'!$E174="","",IF('PR-tampon'!$E174=0,"",IF(INDIRECT(NOM_FR&amp;ADDRESS('PR-tampon'!$E174,COLUMN(REFERENCEMENT_ISOLANT[[#Headers],[CONCATENATION DES OBSERVATIONS]])))=0,"",INDIRECT(NOM_FR&amp;ADDRESS('PR-tampon'!$E174,COLUMN(REFERENCEMENT_ISOLANT[[#Headers],[CONCATENATION DES OBSERVATIONS]]))))))</f>
        <v/>
      </c>
      <c r="M211" s="3" t="str">
        <f ca="1">IF('PR-tampon'!$E174="","",IF('PR-tampon'!$E174=0,"",IF(INDIRECT(NOM_FR&amp;ADDRESS('PR-tampon'!$E174,COLUMN(REFERENCEMENT_ISOLANT[[#Headers],[Hygrométrie des locaux]])))=0,"",INDIRECT(NOM_FR&amp;ADDRESS('PR-tampon'!$E174,COLUMN(REFERENCEMENT_ISOLANT[[#Headers],[Hygrométrie des locaux]]))))))</f>
        <v/>
      </c>
      <c r="N211" s="3" t="str">
        <f ca="1">IF('PR-tampon'!$E174="","",IF('PR-tampon'!$E174=0,"",IF(INDIRECT(NOM_FR&amp;ADDRESS('PR-tampon'!$E174,COLUMN(REFERENCEMENT_ISOLANT[[#Headers],[classement locaux au sens 20.1 P3]])))=0,"",INDIRECT(NOM_FR&amp;ADDRESS('PR-tampon'!$E174,COLUMN(REFERENCEMENT_ISOLANT[[#Headers],[classement locaux au sens 20.1 P3]]))))))</f>
        <v/>
      </c>
      <c r="O211" s="3" t="str">
        <f ca="1">IF('PR-tampon'!$E174="","",IF('PR-tampon'!$E174=0,"",IF(INDIRECT(NOM_FR&amp;ADDRESS('PR-tampon'!$E174,COLUMN(REFERENCEMENT_ISOLANT[[#Headers],[Climat max]])))=0,"",INDIRECT(NOM_FR&amp;ADDRESS('PR-tampon'!$E174,COLUMN(REFERENCEMENT_ISOLANT[[#Headers],[Climat max]]))))))</f>
        <v/>
      </c>
      <c r="P211" s="3" t="str">
        <f ca="1">IF('PR-tampon'!$E174="","",IF('PR-tampon'!$E174=0,"",IF(INDIRECT(NOM_FR&amp;ADDRESS('PR-tampon'!$E174,COLUMN(REFERENCEMENT_ISOLANT[[#Headers],[Locaux climatisés ou raffraichis]])))=0,"",INDIRECT(NOM_FR&amp;ADDRESS('PR-tampon'!$E174,COLUMN(REFERENCEMENT_ISOLANT[[#Headers],[Locaux climatisés ou raffraichis]]))))))</f>
        <v/>
      </c>
    </row>
    <row r="212" spans="1:16" ht="130.15" customHeight="1" x14ac:dyDescent="0.25">
      <c r="A212" s="3" t="e">
        <v>#VALUE!</v>
      </c>
      <c r="B212" s="79" t="str">
        <f ca="1">IF('PR-tampon'!$E175="","",IF('PR-tampon'!$E175=0,"",IF(INDIRECT(NOM_FR&amp;ADDRESS('PR-tampon'!$E175,COLUMN(REFERENCEMENT_ISOLANT[[#Headers],[DATE REFERENCEMENT]])))=0,"",INDIRECT(NOM_FR&amp;ADDRESS('PR-tampon'!$E175,COLUMN(REFERENCEMENT_ISOLANT[[#Headers],[DATE REFERENCEMENT]]))))))</f>
        <v/>
      </c>
      <c r="C212" s="79" t="str">
        <f ca="1">IF('PR-tampon'!$E175="","",IF('PR-tampon'!$E175=0,"",IF(INDIRECT(NOM_FR&amp;ADDRESS('PR-tampon'!$E175,COLUMN(REFERENCEMENT_ISOLANT[[#Headers],[TYPE DE PROCEDE]])))=0,"",INDIRECT(NOM_FR&amp;ADDRESS('PR-tampon'!$E175,COLUMN(REFERENCEMENT_ISOLANT[[#Headers],[TYPE DE PROCEDE]]))))))</f>
        <v/>
      </c>
      <c r="D212" s="79" t="str">
        <f ca="1">IF('PR-tampon'!$E175="","",IF('PR-tampon'!$E175=0,"",IF(INDIRECT(NOM_FR&amp;ADDRESS('PR-tampon'!$E175,COLUMN(REFERENCEMENT_ISOLANT[[#Headers],[MATIERE]])))=0,"",INDIRECT(NOM_FR&amp;ADDRESS('PR-tampon'!$E175,COLUMN(REFERENCEMENT_ISOLANT[[#Headers],[MATIERE]]))))))</f>
        <v/>
      </c>
      <c r="E212" s="3" t="str">
        <f ca="1">IF('PR-tampon'!$E175="","",IF('PR-tampon'!$E175=0,"",IF(INDIRECT(NOM_FR&amp;ADDRESS('PR-tampon'!$E175,COLUMN(REFERENCEMENT_ISOLANT[[#Headers],[NOM COMMERCIAL DU PROCEDE]])))=0,"",INDIRECT(NOM_FR&amp;ADDRESS('PR-tampon'!$E175,COLUMN(REFERENCEMENT_ISOLANT[[#Headers],[NOM COMMERCIAL DU PROCEDE]]))))))</f>
        <v/>
      </c>
      <c r="F212" s="3" t="str">
        <f ca="1">IF('PR-tampon'!$E175="","",IF('PR-tampon'!$E175=0,"",IF(INDIRECT(NOM_FR&amp;ADDRESS('PR-tampon'!$E175,COLUMN(REFERENCEMENT_ISOLANT[[#Headers],[FABRICANT / TITULAIRE / DISTRIBUTEUR]])))=0,"",INDIRECT(NOM_FR&amp;ADDRESS('PR-tampon'!$E175,COLUMN(REFERENCEMENT_ISOLANT[[#Headers],[FABRICANT / TITULAIRE / DISTRIBUTEUR]]))))))</f>
        <v/>
      </c>
      <c r="G212" s="3" t="str">
        <f ca="1">IF('PR-tampon'!$E175="","",IF('PR-tampon'!$E175=0,"",IF(INDIRECT(NOM_FR&amp;ADDRESS('PR-tampon'!$E175,COLUMN(REFERENCEMENT_ISOLANT[[#Headers],[TYPE DE DOCUMENT DE REFERENCE]])))=0,"",INDIRECT(NOM_FR&amp;ADDRESS('PR-tampon'!$E175,COLUMN(REFERENCEMENT_ISOLANT[[#Headers],[TYPE DE DOCUMENT DE REFERENCE]]))))))</f>
        <v/>
      </c>
      <c r="H212" s="3" t="str">
        <f ca="1">IF('PR-tampon'!$E175="","",IF('PR-tampon'!$E175=0,"",IF(INDIRECT(NOM_FR&amp;ADDRESS('PR-tampon'!$E175,COLUMN(REFERENCEMENT_ISOLANT[[#Headers],[REF]])))=0,"",INDIRECT(NOM_FR&amp;ADDRESS('PR-tampon'!$E175,COLUMN(REFERENCEMENT_ISOLANT[[#Headers],[REF]]))))))</f>
        <v/>
      </c>
      <c r="I212" s="73" t="str">
        <f ca="1">IF('PR-tampon'!$E175="","",IF('PR-tampon'!$E175=0,"",IF(INDIRECT(NOM_FR&amp;ADDRESS('PR-tampon'!$E175,COLUMN(REFERENCEMENT_ISOLANT[[#Headers],[AVIS LIMITE AU / VALIDITE]])))=0,"",INDIRECT(NOM_FR&amp;ADDRESS('PR-tampon'!$E175,COLUMN(REFERENCEMENT_ISOLANT[[#Headers],[AVIS LIMITE AU / VALIDITE]]))))))</f>
        <v/>
      </c>
      <c r="J212" s="3" t="str">
        <f ca="1">IF('PR-tampon'!$E175="","",IF('PR-tampon'!$E175=0,"",IF(INDIRECT(NOM_FR&amp;ADDRESS('PR-tampon'!$E175,COLUMN(REFERENCEMENT_ISOLANT[[#Headers],[TC/TNC
dans le domaine d''emploi visé]])))=0,"",INDIRECT(NOM_FR&amp;ADDRESS('PR-tampon'!$E175,COLUMN(REFERENCEMENT_ISOLANT[[#Headers],[TC/TNC
dans le domaine d''emploi visé]]))))))</f>
        <v/>
      </c>
      <c r="K212" s="102" t="str">
        <f ca="1">IF('PR-tampon'!$E175="","",IF('PR-tampon'!$E175=0,"",IF(INDIRECT(NOM_FR&amp;ADDRESS('PR-tampon'!$E175,COLUMN(REFERENCEMENT_ISOLANT[[#Headers],[SYNTHESE DES APPLICATIONS VISEES]])))=0,"",INDIRECT(NOM_FR&amp;ADDRESS('PR-tampon'!$E175,COLUMN(REFERENCEMENT_ISOLANT[[#Headers],[SYNTHESE DES APPLICATIONS VISEES]]))))))</f>
        <v/>
      </c>
      <c r="L212" s="75" t="str">
        <f ca="1">IF('PR-tampon'!$E175="","",IF('PR-tampon'!$E175=0,"",IF(INDIRECT(NOM_FR&amp;ADDRESS('PR-tampon'!$E175,COLUMN(REFERENCEMENT_ISOLANT[[#Headers],[CONCATENATION DES OBSERVATIONS]])))=0,"",INDIRECT(NOM_FR&amp;ADDRESS('PR-tampon'!$E175,COLUMN(REFERENCEMENT_ISOLANT[[#Headers],[CONCATENATION DES OBSERVATIONS]]))))))</f>
        <v/>
      </c>
      <c r="M212" s="3" t="str">
        <f ca="1">IF('PR-tampon'!$E175="","",IF('PR-tampon'!$E175=0,"",IF(INDIRECT(NOM_FR&amp;ADDRESS('PR-tampon'!$E175,COLUMN(REFERENCEMENT_ISOLANT[[#Headers],[Hygrométrie des locaux]])))=0,"",INDIRECT(NOM_FR&amp;ADDRESS('PR-tampon'!$E175,COLUMN(REFERENCEMENT_ISOLANT[[#Headers],[Hygrométrie des locaux]]))))))</f>
        <v/>
      </c>
      <c r="N212" s="3" t="str">
        <f ca="1">IF('PR-tampon'!$E175="","",IF('PR-tampon'!$E175=0,"",IF(INDIRECT(NOM_FR&amp;ADDRESS('PR-tampon'!$E175,COLUMN(REFERENCEMENT_ISOLANT[[#Headers],[classement locaux au sens 20.1 P3]])))=0,"",INDIRECT(NOM_FR&amp;ADDRESS('PR-tampon'!$E175,COLUMN(REFERENCEMENT_ISOLANT[[#Headers],[classement locaux au sens 20.1 P3]]))))))</f>
        <v/>
      </c>
      <c r="O212" s="3" t="str">
        <f ca="1">IF('PR-tampon'!$E175="","",IF('PR-tampon'!$E175=0,"",IF(INDIRECT(NOM_FR&amp;ADDRESS('PR-tampon'!$E175,COLUMN(REFERENCEMENT_ISOLANT[[#Headers],[Climat max]])))=0,"",INDIRECT(NOM_FR&amp;ADDRESS('PR-tampon'!$E175,COLUMN(REFERENCEMENT_ISOLANT[[#Headers],[Climat max]]))))))</f>
        <v/>
      </c>
      <c r="P212" s="3" t="str">
        <f ca="1">IF('PR-tampon'!$E175="","",IF('PR-tampon'!$E175=0,"",IF(INDIRECT(NOM_FR&amp;ADDRESS('PR-tampon'!$E175,COLUMN(REFERENCEMENT_ISOLANT[[#Headers],[Locaux climatisés ou raffraichis]])))=0,"",INDIRECT(NOM_FR&amp;ADDRESS('PR-tampon'!$E175,COLUMN(REFERENCEMENT_ISOLANT[[#Headers],[Locaux climatisés ou raffraichis]]))))))</f>
        <v/>
      </c>
    </row>
    <row r="213" spans="1:16" ht="130.15" customHeight="1" x14ac:dyDescent="0.25">
      <c r="A213" s="3" t="e">
        <v>#VALUE!</v>
      </c>
      <c r="B213" s="79" t="str">
        <f ca="1">IF('PR-tampon'!$E176="","",IF('PR-tampon'!$E176=0,"",IF(INDIRECT(NOM_FR&amp;ADDRESS('PR-tampon'!$E176,COLUMN(REFERENCEMENT_ISOLANT[[#Headers],[DATE REFERENCEMENT]])))=0,"",INDIRECT(NOM_FR&amp;ADDRESS('PR-tampon'!$E176,COLUMN(REFERENCEMENT_ISOLANT[[#Headers],[DATE REFERENCEMENT]]))))))</f>
        <v/>
      </c>
      <c r="C213" s="79" t="str">
        <f ca="1">IF('PR-tampon'!$E176="","",IF('PR-tampon'!$E176=0,"",IF(INDIRECT(NOM_FR&amp;ADDRESS('PR-tampon'!$E176,COLUMN(REFERENCEMENT_ISOLANT[[#Headers],[TYPE DE PROCEDE]])))=0,"",INDIRECT(NOM_FR&amp;ADDRESS('PR-tampon'!$E176,COLUMN(REFERENCEMENT_ISOLANT[[#Headers],[TYPE DE PROCEDE]]))))))</f>
        <v/>
      </c>
      <c r="D213" s="79" t="str">
        <f ca="1">IF('PR-tampon'!$E176="","",IF('PR-tampon'!$E176=0,"",IF(INDIRECT(NOM_FR&amp;ADDRESS('PR-tampon'!$E176,COLUMN(REFERENCEMENT_ISOLANT[[#Headers],[MATIERE]])))=0,"",INDIRECT(NOM_FR&amp;ADDRESS('PR-tampon'!$E176,COLUMN(REFERENCEMENT_ISOLANT[[#Headers],[MATIERE]]))))))</f>
        <v/>
      </c>
      <c r="E213" s="3" t="str">
        <f ca="1">IF('PR-tampon'!$E176="","",IF('PR-tampon'!$E176=0,"",IF(INDIRECT(NOM_FR&amp;ADDRESS('PR-tampon'!$E176,COLUMN(REFERENCEMENT_ISOLANT[[#Headers],[NOM COMMERCIAL DU PROCEDE]])))=0,"",INDIRECT(NOM_FR&amp;ADDRESS('PR-tampon'!$E176,COLUMN(REFERENCEMENT_ISOLANT[[#Headers],[NOM COMMERCIAL DU PROCEDE]]))))))</f>
        <v/>
      </c>
      <c r="F213" s="3" t="str">
        <f ca="1">IF('PR-tampon'!$E176="","",IF('PR-tampon'!$E176=0,"",IF(INDIRECT(NOM_FR&amp;ADDRESS('PR-tampon'!$E176,COLUMN(REFERENCEMENT_ISOLANT[[#Headers],[FABRICANT / TITULAIRE / DISTRIBUTEUR]])))=0,"",INDIRECT(NOM_FR&amp;ADDRESS('PR-tampon'!$E176,COLUMN(REFERENCEMENT_ISOLANT[[#Headers],[FABRICANT / TITULAIRE / DISTRIBUTEUR]]))))))</f>
        <v/>
      </c>
      <c r="G213" s="3" t="str">
        <f ca="1">IF('PR-tampon'!$E176="","",IF('PR-tampon'!$E176=0,"",IF(INDIRECT(NOM_FR&amp;ADDRESS('PR-tampon'!$E176,COLUMN(REFERENCEMENT_ISOLANT[[#Headers],[TYPE DE DOCUMENT DE REFERENCE]])))=0,"",INDIRECT(NOM_FR&amp;ADDRESS('PR-tampon'!$E176,COLUMN(REFERENCEMENT_ISOLANT[[#Headers],[TYPE DE DOCUMENT DE REFERENCE]]))))))</f>
        <v/>
      </c>
      <c r="H213" s="3" t="str">
        <f ca="1">IF('PR-tampon'!$E176="","",IF('PR-tampon'!$E176=0,"",IF(INDIRECT(NOM_FR&amp;ADDRESS('PR-tampon'!$E176,COLUMN(REFERENCEMENT_ISOLANT[[#Headers],[REF]])))=0,"",INDIRECT(NOM_FR&amp;ADDRESS('PR-tampon'!$E176,COLUMN(REFERENCEMENT_ISOLANT[[#Headers],[REF]]))))))</f>
        <v/>
      </c>
      <c r="I213" s="73" t="str">
        <f ca="1">IF('PR-tampon'!$E176="","",IF('PR-tampon'!$E176=0,"",IF(INDIRECT(NOM_FR&amp;ADDRESS('PR-tampon'!$E176,COLUMN(REFERENCEMENT_ISOLANT[[#Headers],[AVIS LIMITE AU / VALIDITE]])))=0,"",INDIRECT(NOM_FR&amp;ADDRESS('PR-tampon'!$E176,COLUMN(REFERENCEMENT_ISOLANT[[#Headers],[AVIS LIMITE AU / VALIDITE]]))))))</f>
        <v/>
      </c>
      <c r="J213" s="3" t="str">
        <f ca="1">IF('PR-tampon'!$E176="","",IF('PR-tampon'!$E176=0,"",IF(INDIRECT(NOM_FR&amp;ADDRESS('PR-tampon'!$E176,COLUMN(REFERENCEMENT_ISOLANT[[#Headers],[TC/TNC
dans le domaine d''emploi visé]])))=0,"",INDIRECT(NOM_FR&amp;ADDRESS('PR-tampon'!$E176,COLUMN(REFERENCEMENT_ISOLANT[[#Headers],[TC/TNC
dans le domaine d''emploi visé]]))))))</f>
        <v/>
      </c>
      <c r="K213" s="102" t="str">
        <f ca="1">IF('PR-tampon'!$E176="","",IF('PR-tampon'!$E176=0,"",IF(INDIRECT(NOM_FR&amp;ADDRESS('PR-tampon'!$E176,COLUMN(REFERENCEMENT_ISOLANT[[#Headers],[SYNTHESE DES APPLICATIONS VISEES]])))=0,"",INDIRECT(NOM_FR&amp;ADDRESS('PR-tampon'!$E176,COLUMN(REFERENCEMENT_ISOLANT[[#Headers],[SYNTHESE DES APPLICATIONS VISEES]]))))))</f>
        <v/>
      </c>
      <c r="L213" s="75" t="str">
        <f ca="1">IF('PR-tampon'!$E176="","",IF('PR-tampon'!$E176=0,"",IF(INDIRECT(NOM_FR&amp;ADDRESS('PR-tampon'!$E176,COLUMN(REFERENCEMENT_ISOLANT[[#Headers],[CONCATENATION DES OBSERVATIONS]])))=0,"",INDIRECT(NOM_FR&amp;ADDRESS('PR-tampon'!$E176,COLUMN(REFERENCEMENT_ISOLANT[[#Headers],[CONCATENATION DES OBSERVATIONS]]))))))</f>
        <v/>
      </c>
      <c r="M213" s="3" t="str">
        <f ca="1">IF('PR-tampon'!$E176="","",IF('PR-tampon'!$E176=0,"",IF(INDIRECT(NOM_FR&amp;ADDRESS('PR-tampon'!$E176,COLUMN(REFERENCEMENT_ISOLANT[[#Headers],[Hygrométrie des locaux]])))=0,"",INDIRECT(NOM_FR&amp;ADDRESS('PR-tampon'!$E176,COLUMN(REFERENCEMENT_ISOLANT[[#Headers],[Hygrométrie des locaux]]))))))</f>
        <v/>
      </c>
      <c r="N213" s="3" t="str">
        <f ca="1">IF('PR-tampon'!$E176="","",IF('PR-tampon'!$E176=0,"",IF(INDIRECT(NOM_FR&amp;ADDRESS('PR-tampon'!$E176,COLUMN(REFERENCEMENT_ISOLANT[[#Headers],[classement locaux au sens 20.1 P3]])))=0,"",INDIRECT(NOM_FR&amp;ADDRESS('PR-tampon'!$E176,COLUMN(REFERENCEMENT_ISOLANT[[#Headers],[classement locaux au sens 20.1 P3]]))))))</f>
        <v/>
      </c>
      <c r="O213" s="3" t="str">
        <f ca="1">IF('PR-tampon'!$E176="","",IF('PR-tampon'!$E176=0,"",IF(INDIRECT(NOM_FR&amp;ADDRESS('PR-tampon'!$E176,COLUMN(REFERENCEMENT_ISOLANT[[#Headers],[Climat max]])))=0,"",INDIRECT(NOM_FR&amp;ADDRESS('PR-tampon'!$E176,COLUMN(REFERENCEMENT_ISOLANT[[#Headers],[Climat max]]))))))</f>
        <v/>
      </c>
      <c r="P213" s="3" t="str">
        <f ca="1">IF('PR-tampon'!$E176="","",IF('PR-tampon'!$E176=0,"",IF(INDIRECT(NOM_FR&amp;ADDRESS('PR-tampon'!$E176,COLUMN(REFERENCEMENT_ISOLANT[[#Headers],[Locaux climatisés ou raffraichis]])))=0,"",INDIRECT(NOM_FR&amp;ADDRESS('PR-tampon'!$E176,COLUMN(REFERENCEMENT_ISOLANT[[#Headers],[Locaux climatisés ou raffraichis]]))))))</f>
        <v/>
      </c>
    </row>
    <row r="214" spans="1:16" ht="130.15" customHeight="1" x14ac:dyDescent="0.25">
      <c r="A214" s="3" t="e">
        <v>#VALUE!</v>
      </c>
      <c r="B214" s="79" t="str">
        <f ca="1">IF('PR-tampon'!$E177="","",IF('PR-tampon'!$E177=0,"",IF(INDIRECT(NOM_FR&amp;ADDRESS('PR-tampon'!$E177,COLUMN(REFERENCEMENT_ISOLANT[[#Headers],[DATE REFERENCEMENT]])))=0,"",INDIRECT(NOM_FR&amp;ADDRESS('PR-tampon'!$E177,COLUMN(REFERENCEMENT_ISOLANT[[#Headers],[DATE REFERENCEMENT]]))))))</f>
        <v/>
      </c>
      <c r="C214" s="79" t="str">
        <f ca="1">IF('PR-tampon'!$E177="","",IF('PR-tampon'!$E177=0,"",IF(INDIRECT(NOM_FR&amp;ADDRESS('PR-tampon'!$E177,COLUMN(REFERENCEMENT_ISOLANT[[#Headers],[TYPE DE PROCEDE]])))=0,"",INDIRECT(NOM_FR&amp;ADDRESS('PR-tampon'!$E177,COLUMN(REFERENCEMENT_ISOLANT[[#Headers],[TYPE DE PROCEDE]]))))))</f>
        <v/>
      </c>
      <c r="D214" s="79" t="str">
        <f ca="1">IF('PR-tampon'!$E177="","",IF('PR-tampon'!$E177=0,"",IF(INDIRECT(NOM_FR&amp;ADDRESS('PR-tampon'!$E177,COLUMN(REFERENCEMENT_ISOLANT[[#Headers],[MATIERE]])))=0,"",INDIRECT(NOM_FR&amp;ADDRESS('PR-tampon'!$E177,COLUMN(REFERENCEMENT_ISOLANT[[#Headers],[MATIERE]]))))))</f>
        <v/>
      </c>
      <c r="E214" s="3" t="str">
        <f ca="1">IF('PR-tampon'!$E177="","",IF('PR-tampon'!$E177=0,"",IF(INDIRECT(NOM_FR&amp;ADDRESS('PR-tampon'!$E177,COLUMN(REFERENCEMENT_ISOLANT[[#Headers],[NOM COMMERCIAL DU PROCEDE]])))=0,"",INDIRECT(NOM_FR&amp;ADDRESS('PR-tampon'!$E177,COLUMN(REFERENCEMENT_ISOLANT[[#Headers],[NOM COMMERCIAL DU PROCEDE]]))))))</f>
        <v/>
      </c>
      <c r="F214" s="3" t="str">
        <f ca="1">IF('PR-tampon'!$E177="","",IF('PR-tampon'!$E177=0,"",IF(INDIRECT(NOM_FR&amp;ADDRESS('PR-tampon'!$E177,COLUMN(REFERENCEMENT_ISOLANT[[#Headers],[FABRICANT / TITULAIRE / DISTRIBUTEUR]])))=0,"",INDIRECT(NOM_FR&amp;ADDRESS('PR-tampon'!$E177,COLUMN(REFERENCEMENT_ISOLANT[[#Headers],[FABRICANT / TITULAIRE / DISTRIBUTEUR]]))))))</f>
        <v/>
      </c>
      <c r="G214" s="3" t="str">
        <f ca="1">IF('PR-tampon'!$E177="","",IF('PR-tampon'!$E177=0,"",IF(INDIRECT(NOM_FR&amp;ADDRESS('PR-tampon'!$E177,COLUMN(REFERENCEMENT_ISOLANT[[#Headers],[TYPE DE DOCUMENT DE REFERENCE]])))=0,"",INDIRECT(NOM_FR&amp;ADDRESS('PR-tampon'!$E177,COLUMN(REFERENCEMENT_ISOLANT[[#Headers],[TYPE DE DOCUMENT DE REFERENCE]]))))))</f>
        <v/>
      </c>
      <c r="H214" s="3" t="str">
        <f ca="1">IF('PR-tampon'!$E177="","",IF('PR-tampon'!$E177=0,"",IF(INDIRECT(NOM_FR&amp;ADDRESS('PR-tampon'!$E177,COLUMN(REFERENCEMENT_ISOLANT[[#Headers],[REF]])))=0,"",INDIRECT(NOM_FR&amp;ADDRESS('PR-tampon'!$E177,COLUMN(REFERENCEMENT_ISOLANT[[#Headers],[REF]]))))))</f>
        <v/>
      </c>
      <c r="I214" s="73" t="str">
        <f ca="1">IF('PR-tampon'!$E177="","",IF('PR-tampon'!$E177=0,"",IF(INDIRECT(NOM_FR&amp;ADDRESS('PR-tampon'!$E177,COLUMN(REFERENCEMENT_ISOLANT[[#Headers],[AVIS LIMITE AU / VALIDITE]])))=0,"",INDIRECT(NOM_FR&amp;ADDRESS('PR-tampon'!$E177,COLUMN(REFERENCEMENT_ISOLANT[[#Headers],[AVIS LIMITE AU / VALIDITE]]))))))</f>
        <v/>
      </c>
      <c r="J214" s="3" t="str">
        <f ca="1">IF('PR-tampon'!$E177="","",IF('PR-tampon'!$E177=0,"",IF(INDIRECT(NOM_FR&amp;ADDRESS('PR-tampon'!$E177,COLUMN(REFERENCEMENT_ISOLANT[[#Headers],[TC/TNC
dans le domaine d''emploi visé]])))=0,"",INDIRECT(NOM_FR&amp;ADDRESS('PR-tampon'!$E177,COLUMN(REFERENCEMENT_ISOLANT[[#Headers],[TC/TNC
dans le domaine d''emploi visé]]))))))</f>
        <v/>
      </c>
      <c r="K214" s="102" t="str">
        <f ca="1">IF('PR-tampon'!$E177="","",IF('PR-tampon'!$E177=0,"",IF(INDIRECT(NOM_FR&amp;ADDRESS('PR-tampon'!$E177,COLUMN(REFERENCEMENT_ISOLANT[[#Headers],[SYNTHESE DES APPLICATIONS VISEES]])))=0,"",INDIRECT(NOM_FR&amp;ADDRESS('PR-tampon'!$E177,COLUMN(REFERENCEMENT_ISOLANT[[#Headers],[SYNTHESE DES APPLICATIONS VISEES]]))))))</f>
        <v/>
      </c>
      <c r="L214" s="75" t="str">
        <f ca="1">IF('PR-tampon'!$E177="","",IF('PR-tampon'!$E177=0,"",IF(INDIRECT(NOM_FR&amp;ADDRESS('PR-tampon'!$E177,COLUMN(REFERENCEMENT_ISOLANT[[#Headers],[CONCATENATION DES OBSERVATIONS]])))=0,"",INDIRECT(NOM_FR&amp;ADDRESS('PR-tampon'!$E177,COLUMN(REFERENCEMENT_ISOLANT[[#Headers],[CONCATENATION DES OBSERVATIONS]]))))))</f>
        <v/>
      </c>
      <c r="M214" s="3" t="str">
        <f ca="1">IF('PR-tampon'!$E177="","",IF('PR-tampon'!$E177=0,"",IF(INDIRECT(NOM_FR&amp;ADDRESS('PR-tampon'!$E177,COLUMN(REFERENCEMENT_ISOLANT[[#Headers],[Hygrométrie des locaux]])))=0,"",INDIRECT(NOM_FR&amp;ADDRESS('PR-tampon'!$E177,COLUMN(REFERENCEMENT_ISOLANT[[#Headers],[Hygrométrie des locaux]]))))))</f>
        <v/>
      </c>
      <c r="N214" s="3" t="str">
        <f ca="1">IF('PR-tampon'!$E177="","",IF('PR-tampon'!$E177=0,"",IF(INDIRECT(NOM_FR&amp;ADDRESS('PR-tampon'!$E177,COLUMN(REFERENCEMENT_ISOLANT[[#Headers],[classement locaux au sens 20.1 P3]])))=0,"",INDIRECT(NOM_FR&amp;ADDRESS('PR-tampon'!$E177,COLUMN(REFERENCEMENT_ISOLANT[[#Headers],[classement locaux au sens 20.1 P3]]))))))</f>
        <v/>
      </c>
      <c r="O214" s="3" t="str">
        <f ca="1">IF('PR-tampon'!$E177="","",IF('PR-tampon'!$E177=0,"",IF(INDIRECT(NOM_FR&amp;ADDRESS('PR-tampon'!$E177,COLUMN(REFERENCEMENT_ISOLANT[[#Headers],[Climat max]])))=0,"",INDIRECT(NOM_FR&amp;ADDRESS('PR-tampon'!$E177,COLUMN(REFERENCEMENT_ISOLANT[[#Headers],[Climat max]]))))))</f>
        <v/>
      </c>
      <c r="P214" s="3" t="str">
        <f ca="1">IF('PR-tampon'!$E177="","",IF('PR-tampon'!$E177=0,"",IF(INDIRECT(NOM_FR&amp;ADDRESS('PR-tampon'!$E177,COLUMN(REFERENCEMENT_ISOLANT[[#Headers],[Locaux climatisés ou raffraichis]])))=0,"",INDIRECT(NOM_FR&amp;ADDRESS('PR-tampon'!$E177,COLUMN(REFERENCEMENT_ISOLANT[[#Headers],[Locaux climatisés ou raffraichis]]))))))</f>
        <v/>
      </c>
    </row>
    <row r="215" spans="1:16" ht="130.15" customHeight="1" x14ac:dyDescent="0.25">
      <c r="A215" s="3" t="e">
        <v>#VALUE!</v>
      </c>
      <c r="B215" s="79" t="str">
        <f ca="1">IF('PR-tampon'!$E178="","",IF('PR-tampon'!$E178=0,"",IF(INDIRECT(NOM_FR&amp;ADDRESS('PR-tampon'!$E178,COLUMN(REFERENCEMENT_ISOLANT[[#Headers],[DATE REFERENCEMENT]])))=0,"",INDIRECT(NOM_FR&amp;ADDRESS('PR-tampon'!$E178,COLUMN(REFERENCEMENT_ISOLANT[[#Headers],[DATE REFERENCEMENT]]))))))</f>
        <v/>
      </c>
      <c r="C215" s="79" t="str">
        <f ca="1">IF('PR-tampon'!$E178="","",IF('PR-tampon'!$E178=0,"",IF(INDIRECT(NOM_FR&amp;ADDRESS('PR-tampon'!$E178,COLUMN(REFERENCEMENT_ISOLANT[[#Headers],[TYPE DE PROCEDE]])))=0,"",INDIRECT(NOM_FR&amp;ADDRESS('PR-tampon'!$E178,COLUMN(REFERENCEMENT_ISOLANT[[#Headers],[TYPE DE PROCEDE]]))))))</f>
        <v/>
      </c>
      <c r="D215" s="79" t="str">
        <f ca="1">IF('PR-tampon'!$E178="","",IF('PR-tampon'!$E178=0,"",IF(INDIRECT(NOM_FR&amp;ADDRESS('PR-tampon'!$E178,COLUMN(REFERENCEMENT_ISOLANT[[#Headers],[MATIERE]])))=0,"",INDIRECT(NOM_FR&amp;ADDRESS('PR-tampon'!$E178,COLUMN(REFERENCEMENT_ISOLANT[[#Headers],[MATIERE]]))))))</f>
        <v/>
      </c>
      <c r="E215" s="3" t="str">
        <f ca="1">IF('PR-tampon'!$E178="","",IF('PR-tampon'!$E178=0,"",IF(INDIRECT(NOM_FR&amp;ADDRESS('PR-tampon'!$E178,COLUMN(REFERENCEMENT_ISOLANT[[#Headers],[NOM COMMERCIAL DU PROCEDE]])))=0,"",INDIRECT(NOM_FR&amp;ADDRESS('PR-tampon'!$E178,COLUMN(REFERENCEMENT_ISOLANT[[#Headers],[NOM COMMERCIAL DU PROCEDE]]))))))</f>
        <v/>
      </c>
      <c r="F215" s="3" t="str">
        <f ca="1">IF('PR-tampon'!$E178="","",IF('PR-tampon'!$E178=0,"",IF(INDIRECT(NOM_FR&amp;ADDRESS('PR-tampon'!$E178,COLUMN(REFERENCEMENT_ISOLANT[[#Headers],[FABRICANT / TITULAIRE / DISTRIBUTEUR]])))=0,"",INDIRECT(NOM_FR&amp;ADDRESS('PR-tampon'!$E178,COLUMN(REFERENCEMENT_ISOLANT[[#Headers],[FABRICANT / TITULAIRE / DISTRIBUTEUR]]))))))</f>
        <v/>
      </c>
      <c r="G215" s="3" t="str">
        <f ca="1">IF('PR-tampon'!$E178="","",IF('PR-tampon'!$E178=0,"",IF(INDIRECT(NOM_FR&amp;ADDRESS('PR-tampon'!$E178,COLUMN(REFERENCEMENT_ISOLANT[[#Headers],[TYPE DE DOCUMENT DE REFERENCE]])))=0,"",INDIRECT(NOM_FR&amp;ADDRESS('PR-tampon'!$E178,COLUMN(REFERENCEMENT_ISOLANT[[#Headers],[TYPE DE DOCUMENT DE REFERENCE]]))))))</f>
        <v/>
      </c>
      <c r="H215" s="3" t="str">
        <f ca="1">IF('PR-tampon'!$E178="","",IF('PR-tampon'!$E178=0,"",IF(INDIRECT(NOM_FR&amp;ADDRESS('PR-tampon'!$E178,COLUMN(REFERENCEMENT_ISOLANT[[#Headers],[REF]])))=0,"",INDIRECT(NOM_FR&amp;ADDRESS('PR-tampon'!$E178,COLUMN(REFERENCEMENT_ISOLANT[[#Headers],[REF]]))))))</f>
        <v/>
      </c>
      <c r="I215" s="73" t="str">
        <f ca="1">IF('PR-tampon'!$E178="","",IF('PR-tampon'!$E178=0,"",IF(INDIRECT(NOM_FR&amp;ADDRESS('PR-tampon'!$E178,COLUMN(REFERENCEMENT_ISOLANT[[#Headers],[AVIS LIMITE AU / VALIDITE]])))=0,"",INDIRECT(NOM_FR&amp;ADDRESS('PR-tampon'!$E178,COLUMN(REFERENCEMENT_ISOLANT[[#Headers],[AVIS LIMITE AU / VALIDITE]]))))))</f>
        <v/>
      </c>
      <c r="J215" s="3" t="str">
        <f ca="1">IF('PR-tampon'!$E178="","",IF('PR-tampon'!$E178=0,"",IF(INDIRECT(NOM_FR&amp;ADDRESS('PR-tampon'!$E178,COLUMN(REFERENCEMENT_ISOLANT[[#Headers],[TC/TNC
dans le domaine d''emploi visé]])))=0,"",INDIRECT(NOM_FR&amp;ADDRESS('PR-tampon'!$E178,COLUMN(REFERENCEMENT_ISOLANT[[#Headers],[TC/TNC
dans le domaine d''emploi visé]]))))))</f>
        <v/>
      </c>
      <c r="K215" s="102" t="str">
        <f ca="1">IF('PR-tampon'!$E178="","",IF('PR-tampon'!$E178=0,"",IF(INDIRECT(NOM_FR&amp;ADDRESS('PR-tampon'!$E178,COLUMN(REFERENCEMENT_ISOLANT[[#Headers],[SYNTHESE DES APPLICATIONS VISEES]])))=0,"",INDIRECT(NOM_FR&amp;ADDRESS('PR-tampon'!$E178,COLUMN(REFERENCEMENT_ISOLANT[[#Headers],[SYNTHESE DES APPLICATIONS VISEES]]))))))</f>
        <v/>
      </c>
      <c r="L215" s="75" t="str">
        <f ca="1">IF('PR-tampon'!$E178="","",IF('PR-tampon'!$E178=0,"",IF(INDIRECT(NOM_FR&amp;ADDRESS('PR-tampon'!$E178,COLUMN(REFERENCEMENT_ISOLANT[[#Headers],[CONCATENATION DES OBSERVATIONS]])))=0,"",INDIRECT(NOM_FR&amp;ADDRESS('PR-tampon'!$E178,COLUMN(REFERENCEMENT_ISOLANT[[#Headers],[CONCATENATION DES OBSERVATIONS]]))))))</f>
        <v/>
      </c>
      <c r="M215" s="3" t="str">
        <f ca="1">IF('PR-tampon'!$E178="","",IF('PR-tampon'!$E178=0,"",IF(INDIRECT(NOM_FR&amp;ADDRESS('PR-tampon'!$E178,COLUMN(REFERENCEMENT_ISOLANT[[#Headers],[Hygrométrie des locaux]])))=0,"",INDIRECT(NOM_FR&amp;ADDRESS('PR-tampon'!$E178,COLUMN(REFERENCEMENT_ISOLANT[[#Headers],[Hygrométrie des locaux]]))))))</f>
        <v/>
      </c>
      <c r="N215" s="3" t="str">
        <f ca="1">IF('PR-tampon'!$E178="","",IF('PR-tampon'!$E178=0,"",IF(INDIRECT(NOM_FR&amp;ADDRESS('PR-tampon'!$E178,COLUMN(REFERENCEMENT_ISOLANT[[#Headers],[classement locaux au sens 20.1 P3]])))=0,"",INDIRECT(NOM_FR&amp;ADDRESS('PR-tampon'!$E178,COLUMN(REFERENCEMENT_ISOLANT[[#Headers],[classement locaux au sens 20.1 P3]]))))))</f>
        <v/>
      </c>
      <c r="O215" s="3" t="str">
        <f ca="1">IF('PR-tampon'!$E178="","",IF('PR-tampon'!$E178=0,"",IF(INDIRECT(NOM_FR&amp;ADDRESS('PR-tampon'!$E178,COLUMN(REFERENCEMENT_ISOLANT[[#Headers],[Climat max]])))=0,"",INDIRECT(NOM_FR&amp;ADDRESS('PR-tampon'!$E178,COLUMN(REFERENCEMENT_ISOLANT[[#Headers],[Climat max]]))))))</f>
        <v/>
      </c>
      <c r="P215" s="3" t="str">
        <f ca="1">IF('PR-tampon'!$E178="","",IF('PR-tampon'!$E178=0,"",IF(INDIRECT(NOM_FR&amp;ADDRESS('PR-tampon'!$E178,COLUMN(REFERENCEMENT_ISOLANT[[#Headers],[Locaux climatisés ou raffraichis]])))=0,"",INDIRECT(NOM_FR&amp;ADDRESS('PR-tampon'!$E178,COLUMN(REFERENCEMENT_ISOLANT[[#Headers],[Locaux climatisés ou raffraichis]]))))))</f>
        <v/>
      </c>
    </row>
    <row r="216" spans="1:16" ht="130.15" customHeight="1" x14ac:dyDescent="0.25">
      <c r="A216" s="3" t="e">
        <v>#VALUE!</v>
      </c>
      <c r="B216" s="79" t="str">
        <f ca="1">IF('PR-tampon'!$E179="","",IF('PR-tampon'!$E179=0,"",IF(INDIRECT(NOM_FR&amp;ADDRESS('PR-tampon'!$E179,COLUMN(REFERENCEMENT_ISOLANT[[#Headers],[DATE REFERENCEMENT]])))=0,"",INDIRECT(NOM_FR&amp;ADDRESS('PR-tampon'!$E179,COLUMN(REFERENCEMENT_ISOLANT[[#Headers],[DATE REFERENCEMENT]]))))))</f>
        <v/>
      </c>
      <c r="C216" s="79" t="str">
        <f ca="1">IF('PR-tampon'!$E179="","",IF('PR-tampon'!$E179=0,"",IF(INDIRECT(NOM_FR&amp;ADDRESS('PR-tampon'!$E179,COLUMN(REFERENCEMENT_ISOLANT[[#Headers],[TYPE DE PROCEDE]])))=0,"",INDIRECT(NOM_FR&amp;ADDRESS('PR-tampon'!$E179,COLUMN(REFERENCEMENT_ISOLANT[[#Headers],[TYPE DE PROCEDE]]))))))</f>
        <v/>
      </c>
      <c r="D216" s="79" t="str">
        <f ca="1">IF('PR-tampon'!$E179="","",IF('PR-tampon'!$E179=0,"",IF(INDIRECT(NOM_FR&amp;ADDRESS('PR-tampon'!$E179,COLUMN(REFERENCEMENT_ISOLANT[[#Headers],[MATIERE]])))=0,"",INDIRECT(NOM_FR&amp;ADDRESS('PR-tampon'!$E179,COLUMN(REFERENCEMENT_ISOLANT[[#Headers],[MATIERE]]))))))</f>
        <v/>
      </c>
      <c r="E216" s="3" t="str">
        <f ca="1">IF('PR-tampon'!$E179="","",IF('PR-tampon'!$E179=0,"",IF(INDIRECT(NOM_FR&amp;ADDRESS('PR-tampon'!$E179,COLUMN(REFERENCEMENT_ISOLANT[[#Headers],[NOM COMMERCIAL DU PROCEDE]])))=0,"",INDIRECT(NOM_FR&amp;ADDRESS('PR-tampon'!$E179,COLUMN(REFERENCEMENT_ISOLANT[[#Headers],[NOM COMMERCIAL DU PROCEDE]]))))))</f>
        <v/>
      </c>
      <c r="F216" s="3" t="str">
        <f ca="1">IF('PR-tampon'!$E179="","",IF('PR-tampon'!$E179=0,"",IF(INDIRECT(NOM_FR&amp;ADDRESS('PR-tampon'!$E179,COLUMN(REFERENCEMENT_ISOLANT[[#Headers],[FABRICANT / TITULAIRE / DISTRIBUTEUR]])))=0,"",INDIRECT(NOM_FR&amp;ADDRESS('PR-tampon'!$E179,COLUMN(REFERENCEMENT_ISOLANT[[#Headers],[FABRICANT / TITULAIRE / DISTRIBUTEUR]]))))))</f>
        <v/>
      </c>
      <c r="G216" s="3" t="str">
        <f ca="1">IF('PR-tampon'!$E179="","",IF('PR-tampon'!$E179=0,"",IF(INDIRECT(NOM_FR&amp;ADDRESS('PR-tampon'!$E179,COLUMN(REFERENCEMENT_ISOLANT[[#Headers],[TYPE DE DOCUMENT DE REFERENCE]])))=0,"",INDIRECT(NOM_FR&amp;ADDRESS('PR-tampon'!$E179,COLUMN(REFERENCEMENT_ISOLANT[[#Headers],[TYPE DE DOCUMENT DE REFERENCE]]))))))</f>
        <v/>
      </c>
      <c r="H216" s="3" t="str">
        <f ca="1">IF('PR-tampon'!$E179="","",IF('PR-tampon'!$E179=0,"",IF(INDIRECT(NOM_FR&amp;ADDRESS('PR-tampon'!$E179,COLUMN(REFERENCEMENT_ISOLANT[[#Headers],[REF]])))=0,"",INDIRECT(NOM_FR&amp;ADDRESS('PR-tampon'!$E179,COLUMN(REFERENCEMENT_ISOLANT[[#Headers],[REF]]))))))</f>
        <v/>
      </c>
      <c r="I216" s="73" t="str">
        <f ca="1">IF('PR-tampon'!$E179="","",IF('PR-tampon'!$E179=0,"",IF(INDIRECT(NOM_FR&amp;ADDRESS('PR-tampon'!$E179,COLUMN(REFERENCEMENT_ISOLANT[[#Headers],[AVIS LIMITE AU / VALIDITE]])))=0,"",INDIRECT(NOM_FR&amp;ADDRESS('PR-tampon'!$E179,COLUMN(REFERENCEMENT_ISOLANT[[#Headers],[AVIS LIMITE AU / VALIDITE]]))))))</f>
        <v/>
      </c>
      <c r="J216" s="3" t="str">
        <f ca="1">IF('PR-tampon'!$E179="","",IF('PR-tampon'!$E179=0,"",IF(INDIRECT(NOM_FR&amp;ADDRESS('PR-tampon'!$E179,COLUMN(REFERENCEMENT_ISOLANT[[#Headers],[TC/TNC
dans le domaine d''emploi visé]])))=0,"",INDIRECT(NOM_FR&amp;ADDRESS('PR-tampon'!$E179,COLUMN(REFERENCEMENT_ISOLANT[[#Headers],[TC/TNC
dans le domaine d''emploi visé]]))))))</f>
        <v/>
      </c>
      <c r="K216" s="102" t="str">
        <f ca="1">IF('PR-tampon'!$E179="","",IF('PR-tampon'!$E179=0,"",IF(INDIRECT(NOM_FR&amp;ADDRESS('PR-tampon'!$E179,COLUMN(REFERENCEMENT_ISOLANT[[#Headers],[SYNTHESE DES APPLICATIONS VISEES]])))=0,"",INDIRECT(NOM_FR&amp;ADDRESS('PR-tampon'!$E179,COLUMN(REFERENCEMENT_ISOLANT[[#Headers],[SYNTHESE DES APPLICATIONS VISEES]]))))))</f>
        <v/>
      </c>
      <c r="L216" s="75" t="str">
        <f ca="1">IF('PR-tampon'!$E179="","",IF('PR-tampon'!$E179=0,"",IF(INDIRECT(NOM_FR&amp;ADDRESS('PR-tampon'!$E179,COLUMN(REFERENCEMENT_ISOLANT[[#Headers],[CONCATENATION DES OBSERVATIONS]])))=0,"",INDIRECT(NOM_FR&amp;ADDRESS('PR-tampon'!$E179,COLUMN(REFERENCEMENT_ISOLANT[[#Headers],[CONCATENATION DES OBSERVATIONS]]))))))</f>
        <v/>
      </c>
      <c r="M216" s="3" t="str">
        <f ca="1">IF('PR-tampon'!$E179="","",IF('PR-tampon'!$E179=0,"",IF(INDIRECT(NOM_FR&amp;ADDRESS('PR-tampon'!$E179,COLUMN(REFERENCEMENT_ISOLANT[[#Headers],[Hygrométrie des locaux]])))=0,"",INDIRECT(NOM_FR&amp;ADDRESS('PR-tampon'!$E179,COLUMN(REFERENCEMENT_ISOLANT[[#Headers],[Hygrométrie des locaux]]))))))</f>
        <v/>
      </c>
      <c r="N216" s="3" t="str">
        <f ca="1">IF('PR-tampon'!$E179="","",IF('PR-tampon'!$E179=0,"",IF(INDIRECT(NOM_FR&amp;ADDRESS('PR-tampon'!$E179,COLUMN(REFERENCEMENT_ISOLANT[[#Headers],[classement locaux au sens 20.1 P3]])))=0,"",INDIRECT(NOM_FR&amp;ADDRESS('PR-tampon'!$E179,COLUMN(REFERENCEMENT_ISOLANT[[#Headers],[classement locaux au sens 20.1 P3]]))))))</f>
        <v/>
      </c>
      <c r="O216" s="3" t="str">
        <f ca="1">IF('PR-tampon'!$E179="","",IF('PR-tampon'!$E179=0,"",IF(INDIRECT(NOM_FR&amp;ADDRESS('PR-tampon'!$E179,COLUMN(REFERENCEMENT_ISOLANT[[#Headers],[Climat max]])))=0,"",INDIRECT(NOM_FR&amp;ADDRESS('PR-tampon'!$E179,COLUMN(REFERENCEMENT_ISOLANT[[#Headers],[Climat max]]))))))</f>
        <v/>
      </c>
      <c r="P216" s="3" t="str">
        <f ca="1">IF('PR-tampon'!$E179="","",IF('PR-tampon'!$E179=0,"",IF(INDIRECT(NOM_FR&amp;ADDRESS('PR-tampon'!$E179,COLUMN(REFERENCEMENT_ISOLANT[[#Headers],[Locaux climatisés ou raffraichis]])))=0,"",INDIRECT(NOM_FR&amp;ADDRESS('PR-tampon'!$E179,COLUMN(REFERENCEMENT_ISOLANT[[#Headers],[Locaux climatisés ou raffraichis]]))))))</f>
        <v/>
      </c>
    </row>
    <row r="217" spans="1:16" ht="130.15" customHeight="1" x14ac:dyDescent="0.25">
      <c r="A217" s="3" t="e">
        <v>#VALUE!</v>
      </c>
      <c r="B217" s="79" t="str">
        <f ca="1">IF('PR-tampon'!$E180="","",IF('PR-tampon'!$E180=0,"",IF(INDIRECT(NOM_FR&amp;ADDRESS('PR-tampon'!$E180,COLUMN(REFERENCEMENT_ISOLANT[[#Headers],[DATE REFERENCEMENT]])))=0,"",INDIRECT(NOM_FR&amp;ADDRESS('PR-tampon'!$E180,COLUMN(REFERENCEMENT_ISOLANT[[#Headers],[DATE REFERENCEMENT]]))))))</f>
        <v/>
      </c>
      <c r="C217" s="79" t="str">
        <f ca="1">IF('PR-tampon'!$E180="","",IF('PR-tampon'!$E180=0,"",IF(INDIRECT(NOM_FR&amp;ADDRESS('PR-tampon'!$E180,COLUMN(REFERENCEMENT_ISOLANT[[#Headers],[TYPE DE PROCEDE]])))=0,"",INDIRECT(NOM_FR&amp;ADDRESS('PR-tampon'!$E180,COLUMN(REFERENCEMENT_ISOLANT[[#Headers],[TYPE DE PROCEDE]]))))))</f>
        <v/>
      </c>
      <c r="D217" s="79" t="str">
        <f ca="1">IF('PR-tampon'!$E180="","",IF('PR-tampon'!$E180=0,"",IF(INDIRECT(NOM_FR&amp;ADDRESS('PR-tampon'!$E180,COLUMN(REFERENCEMENT_ISOLANT[[#Headers],[MATIERE]])))=0,"",INDIRECT(NOM_FR&amp;ADDRESS('PR-tampon'!$E180,COLUMN(REFERENCEMENT_ISOLANT[[#Headers],[MATIERE]]))))))</f>
        <v/>
      </c>
      <c r="E217" s="3" t="str">
        <f ca="1">IF('PR-tampon'!$E180="","",IF('PR-tampon'!$E180=0,"",IF(INDIRECT(NOM_FR&amp;ADDRESS('PR-tampon'!$E180,COLUMN(REFERENCEMENT_ISOLANT[[#Headers],[NOM COMMERCIAL DU PROCEDE]])))=0,"",INDIRECT(NOM_FR&amp;ADDRESS('PR-tampon'!$E180,COLUMN(REFERENCEMENT_ISOLANT[[#Headers],[NOM COMMERCIAL DU PROCEDE]]))))))</f>
        <v/>
      </c>
      <c r="F217" s="3" t="str">
        <f ca="1">IF('PR-tampon'!$E180="","",IF('PR-tampon'!$E180=0,"",IF(INDIRECT(NOM_FR&amp;ADDRESS('PR-tampon'!$E180,COLUMN(REFERENCEMENT_ISOLANT[[#Headers],[FABRICANT / TITULAIRE / DISTRIBUTEUR]])))=0,"",INDIRECT(NOM_FR&amp;ADDRESS('PR-tampon'!$E180,COLUMN(REFERENCEMENT_ISOLANT[[#Headers],[FABRICANT / TITULAIRE / DISTRIBUTEUR]]))))))</f>
        <v/>
      </c>
      <c r="G217" s="3" t="str">
        <f ca="1">IF('PR-tampon'!$E180="","",IF('PR-tampon'!$E180=0,"",IF(INDIRECT(NOM_FR&amp;ADDRESS('PR-tampon'!$E180,COLUMN(REFERENCEMENT_ISOLANT[[#Headers],[TYPE DE DOCUMENT DE REFERENCE]])))=0,"",INDIRECT(NOM_FR&amp;ADDRESS('PR-tampon'!$E180,COLUMN(REFERENCEMENT_ISOLANT[[#Headers],[TYPE DE DOCUMENT DE REFERENCE]]))))))</f>
        <v/>
      </c>
      <c r="H217" s="3" t="str">
        <f ca="1">IF('PR-tampon'!$E180="","",IF('PR-tampon'!$E180=0,"",IF(INDIRECT(NOM_FR&amp;ADDRESS('PR-tampon'!$E180,COLUMN(REFERENCEMENT_ISOLANT[[#Headers],[REF]])))=0,"",INDIRECT(NOM_FR&amp;ADDRESS('PR-tampon'!$E180,COLUMN(REFERENCEMENT_ISOLANT[[#Headers],[REF]]))))))</f>
        <v/>
      </c>
      <c r="I217" s="73" t="str">
        <f ca="1">IF('PR-tampon'!$E180="","",IF('PR-tampon'!$E180=0,"",IF(INDIRECT(NOM_FR&amp;ADDRESS('PR-tampon'!$E180,COLUMN(REFERENCEMENT_ISOLANT[[#Headers],[AVIS LIMITE AU / VALIDITE]])))=0,"",INDIRECT(NOM_FR&amp;ADDRESS('PR-tampon'!$E180,COLUMN(REFERENCEMENT_ISOLANT[[#Headers],[AVIS LIMITE AU / VALIDITE]]))))))</f>
        <v/>
      </c>
      <c r="J217" s="3" t="str">
        <f ca="1">IF('PR-tampon'!$E180="","",IF('PR-tampon'!$E180=0,"",IF(INDIRECT(NOM_FR&amp;ADDRESS('PR-tampon'!$E180,COLUMN(REFERENCEMENT_ISOLANT[[#Headers],[TC/TNC
dans le domaine d''emploi visé]])))=0,"",INDIRECT(NOM_FR&amp;ADDRESS('PR-tampon'!$E180,COLUMN(REFERENCEMENT_ISOLANT[[#Headers],[TC/TNC
dans le domaine d''emploi visé]]))))))</f>
        <v/>
      </c>
      <c r="K217" s="102" t="str">
        <f ca="1">IF('PR-tampon'!$E180="","",IF('PR-tampon'!$E180=0,"",IF(INDIRECT(NOM_FR&amp;ADDRESS('PR-tampon'!$E180,COLUMN(REFERENCEMENT_ISOLANT[[#Headers],[SYNTHESE DES APPLICATIONS VISEES]])))=0,"",INDIRECT(NOM_FR&amp;ADDRESS('PR-tampon'!$E180,COLUMN(REFERENCEMENT_ISOLANT[[#Headers],[SYNTHESE DES APPLICATIONS VISEES]]))))))</f>
        <v/>
      </c>
      <c r="L217" s="75" t="str">
        <f ca="1">IF('PR-tampon'!$E180="","",IF('PR-tampon'!$E180=0,"",IF(INDIRECT(NOM_FR&amp;ADDRESS('PR-tampon'!$E180,COLUMN(REFERENCEMENT_ISOLANT[[#Headers],[CONCATENATION DES OBSERVATIONS]])))=0,"",INDIRECT(NOM_FR&amp;ADDRESS('PR-tampon'!$E180,COLUMN(REFERENCEMENT_ISOLANT[[#Headers],[CONCATENATION DES OBSERVATIONS]]))))))</f>
        <v/>
      </c>
      <c r="M217" s="3" t="str">
        <f ca="1">IF('PR-tampon'!$E180="","",IF('PR-tampon'!$E180=0,"",IF(INDIRECT(NOM_FR&amp;ADDRESS('PR-tampon'!$E180,COLUMN(REFERENCEMENT_ISOLANT[[#Headers],[Hygrométrie des locaux]])))=0,"",INDIRECT(NOM_FR&amp;ADDRESS('PR-tampon'!$E180,COLUMN(REFERENCEMENT_ISOLANT[[#Headers],[Hygrométrie des locaux]]))))))</f>
        <v/>
      </c>
      <c r="N217" s="3" t="str">
        <f ca="1">IF('PR-tampon'!$E180="","",IF('PR-tampon'!$E180=0,"",IF(INDIRECT(NOM_FR&amp;ADDRESS('PR-tampon'!$E180,COLUMN(REFERENCEMENT_ISOLANT[[#Headers],[classement locaux au sens 20.1 P3]])))=0,"",INDIRECT(NOM_FR&amp;ADDRESS('PR-tampon'!$E180,COLUMN(REFERENCEMENT_ISOLANT[[#Headers],[classement locaux au sens 20.1 P3]]))))))</f>
        <v/>
      </c>
      <c r="O217" s="3" t="str">
        <f ca="1">IF('PR-tampon'!$E180="","",IF('PR-tampon'!$E180=0,"",IF(INDIRECT(NOM_FR&amp;ADDRESS('PR-tampon'!$E180,COLUMN(REFERENCEMENT_ISOLANT[[#Headers],[Climat max]])))=0,"",INDIRECT(NOM_FR&amp;ADDRESS('PR-tampon'!$E180,COLUMN(REFERENCEMENT_ISOLANT[[#Headers],[Climat max]]))))))</f>
        <v/>
      </c>
      <c r="P217" s="3" t="str">
        <f ca="1">IF('PR-tampon'!$E180="","",IF('PR-tampon'!$E180=0,"",IF(INDIRECT(NOM_FR&amp;ADDRESS('PR-tampon'!$E180,COLUMN(REFERENCEMENT_ISOLANT[[#Headers],[Locaux climatisés ou raffraichis]])))=0,"",INDIRECT(NOM_FR&amp;ADDRESS('PR-tampon'!$E180,COLUMN(REFERENCEMENT_ISOLANT[[#Headers],[Locaux climatisés ou raffraichis]]))))))</f>
        <v/>
      </c>
    </row>
    <row r="218" spans="1:16" ht="130.15" customHeight="1" x14ac:dyDescent="0.25">
      <c r="A218" s="3" t="e">
        <v>#VALUE!</v>
      </c>
      <c r="B218" s="79" t="str">
        <f ca="1">IF('PR-tampon'!$E181="","",IF('PR-tampon'!$E181=0,"",IF(INDIRECT(NOM_FR&amp;ADDRESS('PR-tampon'!$E181,COLUMN(REFERENCEMENT_ISOLANT[[#Headers],[DATE REFERENCEMENT]])))=0,"",INDIRECT(NOM_FR&amp;ADDRESS('PR-tampon'!$E181,COLUMN(REFERENCEMENT_ISOLANT[[#Headers],[DATE REFERENCEMENT]]))))))</f>
        <v/>
      </c>
      <c r="C218" s="79" t="str">
        <f ca="1">IF('PR-tampon'!$E181="","",IF('PR-tampon'!$E181=0,"",IF(INDIRECT(NOM_FR&amp;ADDRESS('PR-tampon'!$E181,COLUMN(REFERENCEMENT_ISOLANT[[#Headers],[TYPE DE PROCEDE]])))=0,"",INDIRECT(NOM_FR&amp;ADDRESS('PR-tampon'!$E181,COLUMN(REFERENCEMENT_ISOLANT[[#Headers],[TYPE DE PROCEDE]]))))))</f>
        <v/>
      </c>
      <c r="D218" s="79" t="str">
        <f ca="1">IF('PR-tampon'!$E181="","",IF('PR-tampon'!$E181=0,"",IF(INDIRECT(NOM_FR&amp;ADDRESS('PR-tampon'!$E181,COLUMN(REFERENCEMENT_ISOLANT[[#Headers],[MATIERE]])))=0,"",INDIRECT(NOM_FR&amp;ADDRESS('PR-tampon'!$E181,COLUMN(REFERENCEMENT_ISOLANT[[#Headers],[MATIERE]]))))))</f>
        <v/>
      </c>
      <c r="E218" s="3" t="str">
        <f ca="1">IF('PR-tampon'!$E181="","",IF('PR-tampon'!$E181=0,"",IF(INDIRECT(NOM_FR&amp;ADDRESS('PR-tampon'!$E181,COLUMN(REFERENCEMENT_ISOLANT[[#Headers],[NOM COMMERCIAL DU PROCEDE]])))=0,"",INDIRECT(NOM_FR&amp;ADDRESS('PR-tampon'!$E181,COLUMN(REFERENCEMENT_ISOLANT[[#Headers],[NOM COMMERCIAL DU PROCEDE]]))))))</f>
        <v/>
      </c>
      <c r="F218" s="3" t="str">
        <f ca="1">IF('PR-tampon'!$E181="","",IF('PR-tampon'!$E181=0,"",IF(INDIRECT(NOM_FR&amp;ADDRESS('PR-tampon'!$E181,COLUMN(REFERENCEMENT_ISOLANT[[#Headers],[FABRICANT / TITULAIRE / DISTRIBUTEUR]])))=0,"",INDIRECT(NOM_FR&amp;ADDRESS('PR-tampon'!$E181,COLUMN(REFERENCEMENT_ISOLANT[[#Headers],[FABRICANT / TITULAIRE / DISTRIBUTEUR]]))))))</f>
        <v/>
      </c>
      <c r="G218" s="3" t="str">
        <f ca="1">IF('PR-tampon'!$E181="","",IF('PR-tampon'!$E181=0,"",IF(INDIRECT(NOM_FR&amp;ADDRESS('PR-tampon'!$E181,COLUMN(REFERENCEMENT_ISOLANT[[#Headers],[TYPE DE DOCUMENT DE REFERENCE]])))=0,"",INDIRECT(NOM_FR&amp;ADDRESS('PR-tampon'!$E181,COLUMN(REFERENCEMENT_ISOLANT[[#Headers],[TYPE DE DOCUMENT DE REFERENCE]]))))))</f>
        <v/>
      </c>
      <c r="H218" s="3" t="str">
        <f ca="1">IF('PR-tampon'!$E181="","",IF('PR-tampon'!$E181=0,"",IF(INDIRECT(NOM_FR&amp;ADDRESS('PR-tampon'!$E181,COLUMN(REFERENCEMENT_ISOLANT[[#Headers],[REF]])))=0,"",INDIRECT(NOM_FR&amp;ADDRESS('PR-tampon'!$E181,COLUMN(REFERENCEMENT_ISOLANT[[#Headers],[REF]]))))))</f>
        <v/>
      </c>
      <c r="I218" s="73" t="str">
        <f ca="1">IF('PR-tampon'!$E181="","",IF('PR-tampon'!$E181=0,"",IF(INDIRECT(NOM_FR&amp;ADDRESS('PR-tampon'!$E181,COLUMN(REFERENCEMENT_ISOLANT[[#Headers],[AVIS LIMITE AU / VALIDITE]])))=0,"",INDIRECT(NOM_FR&amp;ADDRESS('PR-tampon'!$E181,COLUMN(REFERENCEMENT_ISOLANT[[#Headers],[AVIS LIMITE AU / VALIDITE]]))))))</f>
        <v/>
      </c>
      <c r="J218" s="3" t="str">
        <f ca="1">IF('PR-tampon'!$E181="","",IF('PR-tampon'!$E181=0,"",IF(INDIRECT(NOM_FR&amp;ADDRESS('PR-tampon'!$E181,COLUMN(REFERENCEMENT_ISOLANT[[#Headers],[TC/TNC
dans le domaine d''emploi visé]])))=0,"",INDIRECT(NOM_FR&amp;ADDRESS('PR-tampon'!$E181,COLUMN(REFERENCEMENT_ISOLANT[[#Headers],[TC/TNC
dans le domaine d''emploi visé]]))))))</f>
        <v/>
      </c>
      <c r="K218" s="102" t="str">
        <f ca="1">IF('PR-tampon'!$E181="","",IF('PR-tampon'!$E181=0,"",IF(INDIRECT(NOM_FR&amp;ADDRESS('PR-tampon'!$E181,COLUMN(REFERENCEMENT_ISOLANT[[#Headers],[SYNTHESE DES APPLICATIONS VISEES]])))=0,"",INDIRECT(NOM_FR&amp;ADDRESS('PR-tampon'!$E181,COLUMN(REFERENCEMENT_ISOLANT[[#Headers],[SYNTHESE DES APPLICATIONS VISEES]]))))))</f>
        <v/>
      </c>
      <c r="L218" s="75" t="str">
        <f ca="1">IF('PR-tampon'!$E181="","",IF('PR-tampon'!$E181=0,"",IF(INDIRECT(NOM_FR&amp;ADDRESS('PR-tampon'!$E181,COLUMN(REFERENCEMENT_ISOLANT[[#Headers],[CONCATENATION DES OBSERVATIONS]])))=0,"",INDIRECT(NOM_FR&amp;ADDRESS('PR-tampon'!$E181,COLUMN(REFERENCEMENT_ISOLANT[[#Headers],[CONCATENATION DES OBSERVATIONS]]))))))</f>
        <v/>
      </c>
      <c r="M218" s="3" t="str">
        <f ca="1">IF('PR-tampon'!$E181="","",IF('PR-tampon'!$E181=0,"",IF(INDIRECT(NOM_FR&amp;ADDRESS('PR-tampon'!$E181,COLUMN(REFERENCEMENT_ISOLANT[[#Headers],[Hygrométrie des locaux]])))=0,"",INDIRECT(NOM_FR&amp;ADDRESS('PR-tampon'!$E181,COLUMN(REFERENCEMENT_ISOLANT[[#Headers],[Hygrométrie des locaux]]))))))</f>
        <v/>
      </c>
      <c r="N218" s="3" t="str">
        <f ca="1">IF('PR-tampon'!$E181="","",IF('PR-tampon'!$E181=0,"",IF(INDIRECT(NOM_FR&amp;ADDRESS('PR-tampon'!$E181,COLUMN(REFERENCEMENT_ISOLANT[[#Headers],[classement locaux au sens 20.1 P3]])))=0,"",INDIRECT(NOM_FR&amp;ADDRESS('PR-tampon'!$E181,COLUMN(REFERENCEMENT_ISOLANT[[#Headers],[classement locaux au sens 20.1 P3]]))))))</f>
        <v/>
      </c>
      <c r="O218" s="3" t="str">
        <f ca="1">IF('PR-tampon'!$E181="","",IF('PR-tampon'!$E181=0,"",IF(INDIRECT(NOM_FR&amp;ADDRESS('PR-tampon'!$E181,COLUMN(REFERENCEMENT_ISOLANT[[#Headers],[Climat max]])))=0,"",INDIRECT(NOM_FR&amp;ADDRESS('PR-tampon'!$E181,COLUMN(REFERENCEMENT_ISOLANT[[#Headers],[Climat max]]))))))</f>
        <v/>
      </c>
      <c r="P218" s="3" t="str">
        <f ca="1">IF('PR-tampon'!$E181="","",IF('PR-tampon'!$E181=0,"",IF(INDIRECT(NOM_FR&amp;ADDRESS('PR-tampon'!$E181,COLUMN(REFERENCEMENT_ISOLANT[[#Headers],[Locaux climatisés ou raffraichis]])))=0,"",INDIRECT(NOM_FR&amp;ADDRESS('PR-tampon'!$E181,COLUMN(REFERENCEMENT_ISOLANT[[#Headers],[Locaux climatisés ou raffraichis]]))))))</f>
        <v/>
      </c>
    </row>
    <row r="219" spans="1:16" ht="130.15" customHeight="1" x14ac:dyDescent="0.25">
      <c r="A219" s="3" t="e">
        <v>#VALUE!</v>
      </c>
      <c r="B219" s="79" t="str">
        <f ca="1">IF('PR-tampon'!$E182="","",IF('PR-tampon'!$E182=0,"",IF(INDIRECT(NOM_FR&amp;ADDRESS('PR-tampon'!$E182,COLUMN(REFERENCEMENT_ISOLANT[[#Headers],[DATE REFERENCEMENT]])))=0,"",INDIRECT(NOM_FR&amp;ADDRESS('PR-tampon'!$E182,COLUMN(REFERENCEMENT_ISOLANT[[#Headers],[DATE REFERENCEMENT]]))))))</f>
        <v/>
      </c>
      <c r="C219" s="79" t="str">
        <f ca="1">IF('PR-tampon'!$E182="","",IF('PR-tampon'!$E182=0,"",IF(INDIRECT(NOM_FR&amp;ADDRESS('PR-tampon'!$E182,COLUMN(REFERENCEMENT_ISOLANT[[#Headers],[TYPE DE PROCEDE]])))=0,"",INDIRECT(NOM_FR&amp;ADDRESS('PR-tampon'!$E182,COLUMN(REFERENCEMENT_ISOLANT[[#Headers],[TYPE DE PROCEDE]]))))))</f>
        <v/>
      </c>
      <c r="D219" s="79" t="str">
        <f ca="1">IF('PR-tampon'!$E182="","",IF('PR-tampon'!$E182=0,"",IF(INDIRECT(NOM_FR&amp;ADDRESS('PR-tampon'!$E182,COLUMN(REFERENCEMENT_ISOLANT[[#Headers],[MATIERE]])))=0,"",INDIRECT(NOM_FR&amp;ADDRESS('PR-tampon'!$E182,COLUMN(REFERENCEMENT_ISOLANT[[#Headers],[MATIERE]]))))))</f>
        <v/>
      </c>
      <c r="E219" s="3" t="str">
        <f ca="1">IF('PR-tampon'!$E182="","",IF('PR-tampon'!$E182=0,"",IF(INDIRECT(NOM_FR&amp;ADDRESS('PR-tampon'!$E182,COLUMN(REFERENCEMENT_ISOLANT[[#Headers],[NOM COMMERCIAL DU PROCEDE]])))=0,"",INDIRECT(NOM_FR&amp;ADDRESS('PR-tampon'!$E182,COLUMN(REFERENCEMENT_ISOLANT[[#Headers],[NOM COMMERCIAL DU PROCEDE]]))))))</f>
        <v/>
      </c>
      <c r="F219" s="3" t="str">
        <f ca="1">IF('PR-tampon'!$E182="","",IF('PR-tampon'!$E182=0,"",IF(INDIRECT(NOM_FR&amp;ADDRESS('PR-tampon'!$E182,COLUMN(REFERENCEMENT_ISOLANT[[#Headers],[FABRICANT / TITULAIRE / DISTRIBUTEUR]])))=0,"",INDIRECT(NOM_FR&amp;ADDRESS('PR-tampon'!$E182,COLUMN(REFERENCEMENT_ISOLANT[[#Headers],[FABRICANT / TITULAIRE / DISTRIBUTEUR]]))))))</f>
        <v/>
      </c>
      <c r="G219" s="3" t="str">
        <f ca="1">IF('PR-tampon'!$E182="","",IF('PR-tampon'!$E182=0,"",IF(INDIRECT(NOM_FR&amp;ADDRESS('PR-tampon'!$E182,COLUMN(REFERENCEMENT_ISOLANT[[#Headers],[TYPE DE DOCUMENT DE REFERENCE]])))=0,"",INDIRECT(NOM_FR&amp;ADDRESS('PR-tampon'!$E182,COLUMN(REFERENCEMENT_ISOLANT[[#Headers],[TYPE DE DOCUMENT DE REFERENCE]]))))))</f>
        <v/>
      </c>
      <c r="H219" s="3" t="str">
        <f ca="1">IF('PR-tampon'!$E182="","",IF('PR-tampon'!$E182=0,"",IF(INDIRECT(NOM_FR&amp;ADDRESS('PR-tampon'!$E182,COLUMN(REFERENCEMENT_ISOLANT[[#Headers],[REF]])))=0,"",INDIRECT(NOM_FR&amp;ADDRESS('PR-tampon'!$E182,COLUMN(REFERENCEMENT_ISOLANT[[#Headers],[REF]]))))))</f>
        <v/>
      </c>
      <c r="I219" s="73" t="str">
        <f ca="1">IF('PR-tampon'!$E182="","",IF('PR-tampon'!$E182=0,"",IF(INDIRECT(NOM_FR&amp;ADDRESS('PR-tampon'!$E182,COLUMN(REFERENCEMENT_ISOLANT[[#Headers],[AVIS LIMITE AU / VALIDITE]])))=0,"",INDIRECT(NOM_FR&amp;ADDRESS('PR-tampon'!$E182,COLUMN(REFERENCEMENT_ISOLANT[[#Headers],[AVIS LIMITE AU / VALIDITE]]))))))</f>
        <v/>
      </c>
      <c r="J219" s="3" t="str">
        <f ca="1">IF('PR-tampon'!$E182="","",IF('PR-tampon'!$E182=0,"",IF(INDIRECT(NOM_FR&amp;ADDRESS('PR-tampon'!$E182,COLUMN(REFERENCEMENT_ISOLANT[[#Headers],[TC/TNC
dans le domaine d''emploi visé]])))=0,"",INDIRECT(NOM_FR&amp;ADDRESS('PR-tampon'!$E182,COLUMN(REFERENCEMENT_ISOLANT[[#Headers],[TC/TNC
dans le domaine d''emploi visé]]))))))</f>
        <v/>
      </c>
      <c r="K219" s="102" t="str">
        <f ca="1">IF('PR-tampon'!$E182="","",IF('PR-tampon'!$E182=0,"",IF(INDIRECT(NOM_FR&amp;ADDRESS('PR-tampon'!$E182,COLUMN(REFERENCEMENT_ISOLANT[[#Headers],[SYNTHESE DES APPLICATIONS VISEES]])))=0,"",INDIRECT(NOM_FR&amp;ADDRESS('PR-tampon'!$E182,COLUMN(REFERENCEMENT_ISOLANT[[#Headers],[SYNTHESE DES APPLICATIONS VISEES]]))))))</f>
        <v/>
      </c>
      <c r="L219" s="75" t="str">
        <f ca="1">IF('PR-tampon'!$E182="","",IF('PR-tampon'!$E182=0,"",IF(INDIRECT(NOM_FR&amp;ADDRESS('PR-tampon'!$E182,COLUMN(REFERENCEMENT_ISOLANT[[#Headers],[CONCATENATION DES OBSERVATIONS]])))=0,"",INDIRECT(NOM_FR&amp;ADDRESS('PR-tampon'!$E182,COLUMN(REFERENCEMENT_ISOLANT[[#Headers],[CONCATENATION DES OBSERVATIONS]]))))))</f>
        <v/>
      </c>
      <c r="M219" s="3" t="str">
        <f ca="1">IF('PR-tampon'!$E182="","",IF('PR-tampon'!$E182=0,"",IF(INDIRECT(NOM_FR&amp;ADDRESS('PR-tampon'!$E182,COLUMN(REFERENCEMENT_ISOLANT[[#Headers],[Hygrométrie des locaux]])))=0,"",INDIRECT(NOM_FR&amp;ADDRESS('PR-tampon'!$E182,COLUMN(REFERENCEMENT_ISOLANT[[#Headers],[Hygrométrie des locaux]]))))))</f>
        <v/>
      </c>
      <c r="N219" s="3" t="str">
        <f ca="1">IF('PR-tampon'!$E182="","",IF('PR-tampon'!$E182=0,"",IF(INDIRECT(NOM_FR&amp;ADDRESS('PR-tampon'!$E182,COLUMN(REFERENCEMENT_ISOLANT[[#Headers],[classement locaux au sens 20.1 P3]])))=0,"",INDIRECT(NOM_FR&amp;ADDRESS('PR-tampon'!$E182,COLUMN(REFERENCEMENT_ISOLANT[[#Headers],[classement locaux au sens 20.1 P3]]))))))</f>
        <v/>
      </c>
      <c r="O219" s="3" t="str">
        <f ca="1">IF('PR-tampon'!$E182="","",IF('PR-tampon'!$E182=0,"",IF(INDIRECT(NOM_FR&amp;ADDRESS('PR-tampon'!$E182,COLUMN(REFERENCEMENT_ISOLANT[[#Headers],[Climat max]])))=0,"",INDIRECT(NOM_FR&amp;ADDRESS('PR-tampon'!$E182,COLUMN(REFERENCEMENT_ISOLANT[[#Headers],[Climat max]]))))))</f>
        <v/>
      </c>
      <c r="P219" s="3" t="str">
        <f ca="1">IF('PR-tampon'!$E182="","",IF('PR-tampon'!$E182=0,"",IF(INDIRECT(NOM_FR&amp;ADDRESS('PR-tampon'!$E182,COLUMN(REFERENCEMENT_ISOLANT[[#Headers],[Locaux climatisés ou raffraichis]])))=0,"",INDIRECT(NOM_FR&amp;ADDRESS('PR-tampon'!$E182,COLUMN(REFERENCEMENT_ISOLANT[[#Headers],[Locaux climatisés ou raffraichis]]))))))</f>
        <v/>
      </c>
    </row>
    <row r="220" spans="1:16" ht="130.15" customHeight="1" x14ac:dyDescent="0.25">
      <c r="A220" s="3" t="e">
        <v>#VALUE!</v>
      </c>
      <c r="B220" s="79" t="str">
        <f ca="1">IF('PR-tampon'!$E183="","",IF('PR-tampon'!$E183=0,"",IF(INDIRECT(NOM_FR&amp;ADDRESS('PR-tampon'!$E183,COLUMN(REFERENCEMENT_ISOLANT[[#Headers],[DATE REFERENCEMENT]])))=0,"",INDIRECT(NOM_FR&amp;ADDRESS('PR-tampon'!$E183,COLUMN(REFERENCEMENT_ISOLANT[[#Headers],[DATE REFERENCEMENT]]))))))</f>
        <v/>
      </c>
      <c r="C220" s="79" t="str">
        <f ca="1">IF('PR-tampon'!$E183="","",IF('PR-tampon'!$E183=0,"",IF(INDIRECT(NOM_FR&amp;ADDRESS('PR-tampon'!$E183,COLUMN(REFERENCEMENT_ISOLANT[[#Headers],[TYPE DE PROCEDE]])))=0,"",INDIRECT(NOM_FR&amp;ADDRESS('PR-tampon'!$E183,COLUMN(REFERENCEMENT_ISOLANT[[#Headers],[TYPE DE PROCEDE]]))))))</f>
        <v/>
      </c>
      <c r="D220" s="79" t="str">
        <f ca="1">IF('PR-tampon'!$E183="","",IF('PR-tampon'!$E183=0,"",IF(INDIRECT(NOM_FR&amp;ADDRESS('PR-tampon'!$E183,COLUMN(REFERENCEMENT_ISOLANT[[#Headers],[MATIERE]])))=0,"",INDIRECT(NOM_FR&amp;ADDRESS('PR-tampon'!$E183,COLUMN(REFERENCEMENT_ISOLANT[[#Headers],[MATIERE]]))))))</f>
        <v/>
      </c>
      <c r="E220" s="3" t="str">
        <f ca="1">IF('PR-tampon'!$E183="","",IF('PR-tampon'!$E183=0,"",IF(INDIRECT(NOM_FR&amp;ADDRESS('PR-tampon'!$E183,COLUMN(REFERENCEMENT_ISOLANT[[#Headers],[NOM COMMERCIAL DU PROCEDE]])))=0,"",INDIRECT(NOM_FR&amp;ADDRESS('PR-tampon'!$E183,COLUMN(REFERENCEMENT_ISOLANT[[#Headers],[NOM COMMERCIAL DU PROCEDE]]))))))</f>
        <v/>
      </c>
      <c r="F220" s="3" t="str">
        <f ca="1">IF('PR-tampon'!$E183="","",IF('PR-tampon'!$E183=0,"",IF(INDIRECT(NOM_FR&amp;ADDRESS('PR-tampon'!$E183,COLUMN(REFERENCEMENT_ISOLANT[[#Headers],[FABRICANT / TITULAIRE / DISTRIBUTEUR]])))=0,"",INDIRECT(NOM_FR&amp;ADDRESS('PR-tampon'!$E183,COLUMN(REFERENCEMENT_ISOLANT[[#Headers],[FABRICANT / TITULAIRE / DISTRIBUTEUR]]))))))</f>
        <v/>
      </c>
      <c r="G220" s="3" t="str">
        <f ca="1">IF('PR-tampon'!$E183="","",IF('PR-tampon'!$E183=0,"",IF(INDIRECT(NOM_FR&amp;ADDRESS('PR-tampon'!$E183,COLUMN(REFERENCEMENT_ISOLANT[[#Headers],[TYPE DE DOCUMENT DE REFERENCE]])))=0,"",INDIRECT(NOM_FR&amp;ADDRESS('PR-tampon'!$E183,COLUMN(REFERENCEMENT_ISOLANT[[#Headers],[TYPE DE DOCUMENT DE REFERENCE]]))))))</f>
        <v/>
      </c>
      <c r="H220" s="3" t="str">
        <f ca="1">IF('PR-tampon'!$E183="","",IF('PR-tampon'!$E183=0,"",IF(INDIRECT(NOM_FR&amp;ADDRESS('PR-tampon'!$E183,COLUMN(REFERENCEMENT_ISOLANT[[#Headers],[REF]])))=0,"",INDIRECT(NOM_FR&amp;ADDRESS('PR-tampon'!$E183,COLUMN(REFERENCEMENT_ISOLANT[[#Headers],[REF]]))))))</f>
        <v/>
      </c>
      <c r="I220" s="73" t="str">
        <f ca="1">IF('PR-tampon'!$E183="","",IF('PR-tampon'!$E183=0,"",IF(INDIRECT(NOM_FR&amp;ADDRESS('PR-tampon'!$E183,COLUMN(REFERENCEMENT_ISOLANT[[#Headers],[AVIS LIMITE AU / VALIDITE]])))=0,"",INDIRECT(NOM_FR&amp;ADDRESS('PR-tampon'!$E183,COLUMN(REFERENCEMENT_ISOLANT[[#Headers],[AVIS LIMITE AU / VALIDITE]]))))))</f>
        <v/>
      </c>
      <c r="J220" s="3" t="str">
        <f ca="1">IF('PR-tampon'!$E183="","",IF('PR-tampon'!$E183=0,"",IF(INDIRECT(NOM_FR&amp;ADDRESS('PR-tampon'!$E183,COLUMN(REFERENCEMENT_ISOLANT[[#Headers],[TC/TNC
dans le domaine d''emploi visé]])))=0,"",INDIRECT(NOM_FR&amp;ADDRESS('PR-tampon'!$E183,COLUMN(REFERENCEMENT_ISOLANT[[#Headers],[TC/TNC
dans le domaine d''emploi visé]]))))))</f>
        <v/>
      </c>
      <c r="K220" s="102" t="str">
        <f ca="1">IF('PR-tampon'!$E183="","",IF('PR-tampon'!$E183=0,"",IF(INDIRECT(NOM_FR&amp;ADDRESS('PR-tampon'!$E183,COLUMN(REFERENCEMENT_ISOLANT[[#Headers],[SYNTHESE DES APPLICATIONS VISEES]])))=0,"",INDIRECT(NOM_FR&amp;ADDRESS('PR-tampon'!$E183,COLUMN(REFERENCEMENT_ISOLANT[[#Headers],[SYNTHESE DES APPLICATIONS VISEES]]))))))</f>
        <v/>
      </c>
      <c r="L220" s="75" t="str">
        <f ca="1">IF('PR-tampon'!$E183="","",IF('PR-tampon'!$E183=0,"",IF(INDIRECT(NOM_FR&amp;ADDRESS('PR-tampon'!$E183,COLUMN(REFERENCEMENT_ISOLANT[[#Headers],[CONCATENATION DES OBSERVATIONS]])))=0,"",INDIRECT(NOM_FR&amp;ADDRESS('PR-tampon'!$E183,COLUMN(REFERENCEMENT_ISOLANT[[#Headers],[CONCATENATION DES OBSERVATIONS]]))))))</f>
        <v/>
      </c>
      <c r="M220" s="3" t="str">
        <f ca="1">IF('PR-tampon'!$E183="","",IF('PR-tampon'!$E183=0,"",IF(INDIRECT(NOM_FR&amp;ADDRESS('PR-tampon'!$E183,COLUMN(REFERENCEMENT_ISOLANT[[#Headers],[Hygrométrie des locaux]])))=0,"",INDIRECT(NOM_FR&amp;ADDRESS('PR-tampon'!$E183,COLUMN(REFERENCEMENT_ISOLANT[[#Headers],[Hygrométrie des locaux]]))))))</f>
        <v/>
      </c>
      <c r="N220" s="3" t="str">
        <f ca="1">IF('PR-tampon'!$E183="","",IF('PR-tampon'!$E183=0,"",IF(INDIRECT(NOM_FR&amp;ADDRESS('PR-tampon'!$E183,COLUMN(REFERENCEMENT_ISOLANT[[#Headers],[classement locaux au sens 20.1 P3]])))=0,"",INDIRECT(NOM_FR&amp;ADDRESS('PR-tampon'!$E183,COLUMN(REFERENCEMENT_ISOLANT[[#Headers],[classement locaux au sens 20.1 P3]]))))))</f>
        <v/>
      </c>
      <c r="O220" s="3" t="str">
        <f ca="1">IF('PR-tampon'!$E183="","",IF('PR-tampon'!$E183=0,"",IF(INDIRECT(NOM_FR&amp;ADDRESS('PR-tampon'!$E183,COLUMN(REFERENCEMENT_ISOLANT[[#Headers],[Climat max]])))=0,"",INDIRECT(NOM_FR&amp;ADDRESS('PR-tampon'!$E183,COLUMN(REFERENCEMENT_ISOLANT[[#Headers],[Climat max]]))))))</f>
        <v/>
      </c>
      <c r="P220" s="3" t="str">
        <f ca="1">IF('PR-tampon'!$E183="","",IF('PR-tampon'!$E183=0,"",IF(INDIRECT(NOM_FR&amp;ADDRESS('PR-tampon'!$E183,COLUMN(REFERENCEMENT_ISOLANT[[#Headers],[Locaux climatisés ou raffraichis]])))=0,"",INDIRECT(NOM_FR&amp;ADDRESS('PR-tampon'!$E183,COLUMN(REFERENCEMENT_ISOLANT[[#Headers],[Locaux climatisés ou raffraichis]]))))))</f>
        <v/>
      </c>
    </row>
    <row r="221" spans="1:16" ht="130.15" customHeight="1" x14ac:dyDescent="0.25">
      <c r="A221" s="3" t="e">
        <v>#VALUE!</v>
      </c>
      <c r="B221" s="79" t="str">
        <f ca="1">IF('PR-tampon'!$E184="","",IF('PR-tampon'!$E184=0,"",IF(INDIRECT(NOM_FR&amp;ADDRESS('PR-tampon'!$E184,COLUMN(REFERENCEMENT_ISOLANT[[#Headers],[DATE REFERENCEMENT]])))=0,"",INDIRECT(NOM_FR&amp;ADDRESS('PR-tampon'!$E184,COLUMN(REFERENCEMENT_ISOLANT[[#Headers],[DATE REFERENCEMENT]]))))))</f>
        <v/>
      </c>
      <c r="C221" s="79" t="str">
        <f ca="1">IF('PR-tampon'!$E184="","",IF('PR-tampon'!$E184=0,"",IF(INDIRECT(NOM_FR&amp;ADDRESS('PR-tampon'!$E184,COLUMN(REFERENCEMENT_ISOLANT[[#Headers],[TYPE DE PROCEDE]])))=0,"",INDIRECT(NOM_FR&amp;ADDRESS('PR-tampon'!$E184,COLUMN(REFERENCEMENT_ISOLANT[[#Headers],[TYPE DE PROCEDE]]))))))</f>
        <v/>
      </c>
      <c r="D221" s="79" t="str">
        <f ca="1">IF('PR-tampon'!$E184="","",IF('PR-tampon'!$E184=0,"",IF(INDIRECT(NOM_FR&amp;ADDRESS('PR-tampon'!$E184,COLUMN(REFERENCEMENT_ISOLANT[[#Headers],[MATIERE]])))=0,"",INDIRECT(NOM_FR&amp;ADDRESS('PR-tampon'!$E184,COLUMN(REFERENCEMENT_ISOLANT[[#Headers],[MATIERE]]))))))</f>
        <v/>
      </c>
      <c r="E221" s="3" t="str">
        <f ca="1">IF('PR-tampon'!$E184="","",IF('PR-tampon'!$E184=0,"",IF(INDIRECT(NOM_FR&amp;ADDRESS('PR-tampon'!$E184,COLUMN(REFERENCEMENT_ISOLANT[[#Headers],[NOM COMMERCIAL DU PROCEDE]])))=0,"",INDIRECT(NOM_FR&amp;ADDRESS('PR-tampon'!$E184,COLUMN(REFERENCEMENT_ISOLANT[[#Headers],[NOM COMMERCIAL DU PROCEDE]]))))))</f>
        <v/>
      </c>
      <c r="F221" s="3" t="str">
        <f ca="1">IF('PR-tampon'!$E184="","",IF('PR-tampon'!$E184=0,"",IF(INDIRECT(NOM_FR&amp;ADDRESS('PR-tampon'!$E184,COLUMN(REFERENCEMENT_ISOLANT[[#Headers],[FABRICANT / TITULAIRE / DISTRIBUTEUR]])))=0,"",INDIRECT(NOM_FR&amp;ADDRESS('PR-tampon'!$E184,COLUMN(REFERENCEMENT_ISOLANT[[#Headers],[FABRICANT / TITULAIRE / DISTRIBUTEUR]]))))))</f>
        <v/>
      </c>
      <c r="G221" s="3" t="str">
        <f ca="1">IF('PR-tampon'!$E184="","",IF('PR-tampon'!$E184=0,"",IF(INDIRECT(NOM_FR&amp;ADDRESS('PR-tampon'!$E184,COLUMN(REFERENCEMENT_ISOLANT[[#Headers],[TYPE DE DOCUMENT DE REFERENCE]])))=0,"",INDIRECT(NOM_FR&amp;ADDRESS('PR-tampon'!$E184,COLUMN(REFERENCEMENT_ISOLANT[[#Headers],[TYPE DE DOCUMENT DE REFERENCE]]))))))</f>
        <v/>
      </c>
      <c r="H221" s="3" t="str">
        <f ca="1">IF('PR-tampon'!$E184="","",IF('PR-tampon'!$E184=0,"",IF(INDIRECT(NOM_FR&amp;ADDRESS('PR-tampon'!$E184,COLUMN(REFERENCEMENT_ISOLANT[[#Headers],[REF]])))=0,"",INDIRECT(NOM_FR&amp;ADDRESS('PR-tampon'!$E184,COLUMN(REFERENCEMENT_ISOLANT[[#Headers],[REF]]))))))</f>
        <v/>
      </c>
      <c r="I221" s="73" t="str">
        <f ca="1">IF('PR-tampon'!$E184="","",IF('PR-tampon'!$E184=0,"",IF(INDIRECT(NOM_FR&amp;ADDRESS('PR-tampon'!$E184,COLUMN(REFERENCEMENT_ISOLANT[[#Headers],[AVIS LIMITE AU / VALIDITE]])))=0,"",INDIRECT(NOM_FR&amp;ADDRESS('PR-tampon'!$E184,COLUMN(REFERENCEMENT_ISOLANT[[#Headers],[AVIS LIMITE AU / VALIDITE]]))))))</f>
        <v/>
      </c>
      <c r="J221" s="3" t="str">
        <f ca="1">IF('PR-tampon'!$E184="","",IF('PR-tampon'!$E184=0,"",IF(INDIRECT(NOM_FR&amp;ADDRESS('PR-tampon'!$E184,COLUMN(REFERENCEMENT_ISOLANT[[#Headers],[TC/TNC
dans le domaine d''emploi visé]])))=0,"",INDIRECT(NOM_FR&amp;ADDRESS('PR-tampon'!$E184,COLUMN(REFERENCEMENT_ISOLANT[[#Headers],[TC/TNC
dans le domaine d''emploi visé]]))))))</f>
        <v/>
      </c>
      <c r="K221" s="102" t="str">
        <f ca="1">IF('PR-tampon'!$E184="","",IF('PR-tampon'!$E184=0,"",IF(INDIRECT(NOM_FR&amp;ADDRESS('PR-tampon'!$E184,COLUMN(REFERENCEMENT_ISOLANT[[#Headers],[SYNTHESE DES APPLICATIONS VISEES]])))=0,"",INDIRECT(NOM_FR&amp;ADDRESS('PR-tampon'!$E184,COLUMN(REFERENCEMENT_ISOLANT[[#Headers],[SYNTHESE DES APPLICATIONS VISEES]]))))))</f>
        <v/>
      </c>
      <c r="L221" s="75" t="str">
        <f ca="1">IF('PR-tampon'!$E184="","",IF('PR-tampon'!$E184=0,"",IF(INDIRECT(NOM_FR&amp;ADDRESS('PR-tampon'!$E184,COLUMN(REFERENCEMENT_ISOLANT[[#Headers],[CONCATENATION DES OBSERVATIONS]])))=0,"",INDIRECT(NOM_FR&amp;ADDRESS('PR-tampon'!$E184,COLUMN(REFERENCEMENT_ISOLANT[[#Headers],[CONCATENATION DES OBSERVATIONS]]))))))</f>
        <v/>
      </c>
      <c r="M221" s="3" t="str">
        <f ca="1">IF('PR-tampon'!$E184="","",IF('PR-tampon'!$E184=0,"",IF(INDIRECT(NOM_FR&amp;ADDRESS('PR-tampon'!$E184,COLUMN(REFERENCEMENT_ISOLANT[[#Headers],[Hygrométrie des locaux]])))=0,"",INDIRECT(NOM_FR&amp;ADDRESS('PR-tampon'!$E184,COLUMN(REFERENCEMENT_ISOLANT[[#Headers],[Hygrométrie des locaux]]))))))</f>
        <v/>
      </c>
      <c r="N221" s="3" t="str">
        <f ca="1">IF('PR-tampon'!$E184="","",IF('PR-tampon'!$E184=0,"",IF(INDIRECT(NOM_FR&amp;ADDRESS('PR-tampon'!$E184,COLUMN(REFERENCEMENT_ISOLANT[[#Headers],[classement locaux au sens 20.1 P3]])))=0,"",INDIRECT(NOM_FR&amp;ADDRESS('PR-tampon'!$E184,COLUMN(REFERENCEMENT_ISOLANT[[#Headers],[classement locaux au sens 20.1 P3]]))))))</f>
        <v/>
      </c>
      <c r="O221" s="3" t="str">
        <f ca="1">IF('PR-tampon'!$E184="","",IF('PR-tampon'!$E184=0,"",IF(INDIRECT(NOM_FR&amp;ADDRESS('PR-tampon'!$E184,COLUMN(REFERENCEMENT_ISOLANT[[#Headers],[Climat max]])))=0,"",INDIRECT(NOM_FR&amp;ADDRESS('PR-tampon'!$E184,COLUMN(REFERENCEMENT_ISOLANT[[#Headers],[Climat max]]))))))</f>
        <v/>
      </c>
      <c r="P221" s="3" t="str">
        <f ca="1">IF('PR-tampon'!$E184="","",IF('PR-tampon'!$E184=0,"",IF(INDIRECT(NOM_FR&amp;ADDRESS('PR-tampon'!$E184,COLUMN(REFERENCEMENT_ISOLANT[[#Headers],[Locaux climatisés ou raffraichis]])))=0,"",INDIRECT(NOM_FR&amp;ADDRESS('PR-tampon'!$E184,COLUMN(REFERENCEMENT_ISOLANT[[#Headers],[Locaux climatisés ou raffraichis]]))))))</f>
        <v/>
      </c>
    </row>
    <row r="222" spans="1:16" ht="130.15" customHeight="1" x14ac:dyDescent="0.25">
      <c r="A222" s="3" t="e">
        <v>#VALUE!</v>
      </c>
      <c r="B222" s="79" t="str">
        <f ca="1">IF('PR-tampon'!$E185="","",IF('PR-tampon'!$E185=0,"",IF(INDIRECT(NOM_FR&amp;ADDRESS('PR-tampon'!$E185,COLUMN(REFERENCEMENT_ISOLANT[[#Headers],[DATE REFERENCEMENT]])))=0,"",INDIRECT(NOM_FR&amp;ADDRESS('PR-tampon'!$E185,COLUMN(REFERENCEMENT_ISOLANT[[#Headers],[DATE REFERENCEMENT]]))))))</f>
        <v/>
      </c>
      <c r="C222" s="79" t="str">
        <f ca="1">IF('PR-tampon'!$E185="","",IF('PR-tampon'!$E185=0,"",IF(INDIRECT(NOM_FR&amp;ADDRESS('PR-tampon'!$E185,COLUMN(REFERENCEMENT_ISOLANT[[#Headers],[TYPE DE PROCEDE]])))=0,"",INDIRECT(NOM_FR&amp;ADDRESS('PR-tampon'!$E185,COLUMN(REFERENCEMENT_ISOLANT[[#Headers],[TYPE DE PROCEDE]]))))))</f>
        <v/>
      </c>
      <c r="D222" s="79" t="str">
        <f ca="1">IF('PR-tampon'!$E185="","",IF('PR-tampon'!$E185=0,"",IF(INDIRECT(NOM_FR&amp;ADDRESS('PR-tampon'!$E185,COLUMN(REFERENCEMENT_ISOLANT[[#Headers],[MATIERE]])))=0,"",INDIRECT(NOM_FR&amp;ADDRESS('PR-tampon'!$E185,COLUMN(REFERENCEMENT_ISOLANT[[#Headers],[MATIERE]]))))))</f>
        <v/>
      </c>
      <c r="E222" s="3" t="str">
        <f ca="1">IF('PR-tampon'!$E185="","",IF('PR-tampon'!$E185=0,"",IF(INDIRECT(NOM_FR&amp;ADDRESS('PR-tampon'!$E185,COLUMN(REFERENCEMENT_ISOLANT[[#Headers],[NOM COMMERCIAL DU PROCEDE]])))=0,"",INDIRECT(NOM_FR&amp;ADDRESS('PR-tampon'!$E185,COLUMN(REFERENCEMENT_ISOLANT[[#Headers],[NOM COMMERCIAL DU PROCEDE]]))))))</f>
        <v/>
      </c>
      <c r="F222" s="3" t="str">
        <f ca="1">IF('PR-tampon'!$E185="","",IF('PR-tampon'!$E185=0,"",IF(INDIRECT(NOM_FR&amp;ADDRESS('PR-tampon'!$E185,COLUMN(REFERENCEMENT_ISOLANT[[#Headers],[FABRICANT / TITULAIRE / DISTRIBUTEUR]])))=0,"",INDIRECT(NOM_FR&amp;ADDRESS('PR-tampon'!$E185,COLUMN(REFERENCEMENT_ISOLANT[[#Headers],[FABRICANT / TITULAIRE / DISTRIBUTEUR]]))))))</f>
        <v/>
      </c>
      <c r="G222" s="3" t="str">
        <f ca="1">IF('PR-tampon'!$E185="","",IF('PR-tampon'!$E185=0,"",IF(INDIRECT(NOM_FR&amp;ADDRESS('PR-tampon'!$E185,COLUMN(REFERENCEMENT_ISOLANT[[#Headers],[TYPE DE DOCUMENT DE REFERENCE]])))=0,"",INDIRECT(NOM_FR&amp;ADDRESS('PR-tampon'!$E185,COLUMN(REFERENCEMENT_ISOLANT[[#Headers],[TYPE DE DOCUMENT DE REFERENCE]]))))))</f>
        <v/>
      </c>
      <c r="H222" s="3" t="str">
        <f ca="1">IF('PR-tampon'!$E185="","",IF('PR-tampon'!$E185=0,"",IF(INDIRECT(NOM_FR&amp;ADDRESS('PR-tampon'!$E185,COLUMN(REFERENCEMENT_ISOLANT[[#Headers],[REF]])))=0,"",INDIRECT(NOM_FR&amp;ADDRESS('PR-tampon'!$E185,COLUMN(REFERENCEMENT_ISOLANT[[#Headers],[REF]]))))))</f>
        <v/>
      </c>
      <c r="I222" s="73" t="str">
        <f ca="1">IF('PR-tampon'!$E185="","",IF('PR-tampon'!$E185=0,"",IF(INDIRECT(NOM_FR&amp;ADDRESS('PR-tampon'!$E185,COLUMN(REFERENCEMENT_ISOLANT[[#Headers],[AVIS LIMITE AU / VALIDITE]])))=0,"",INDIRECT(NOM_FR&amp;ADDRESS('PR-tampon'!$E185,COLUMN(REFERENCEMENT_ISOLANT[[#Headers],[AVIS LIMITE AU / VALIDITE]]))))))</f>
        <v/>
      </c>
      <c r="J222" s="3" t="str">
        <f ca="1">IF('PR-tampon'!$E185="","",IF('PR-tampon'!$E185=0,"",IF(INDIRECT(NOM_FR&amp;ADDRESS('PR-tampon'!$E185,COLUMN(REFERENCEMENT_ISOLANT[[#Headers],[TC/TNC
dans le domaine d''emploi visé]])))=0,"",INDIRECT(NOM_FR&amp;ADDRESS('PR-tampon'!$E185,COLUMN(REFERENCEMENT_ISOLANT[[#Headers],[TC/TNC
dans le domaine d''emploi visé]]))))))</f>
        <v/>
      </c>
      <c r="K222" s="102" t="str">
        <f ca="1">IF('PR-tampon'!$E185="","",IF('PR-tampon'!$E185=0,"",IF(INDIRECT(NOM_FR&amp;ADDRESS('PR-tampon'!$E185,COLUMN(REFERENCEMENT_ISOLANT[[#Headers],[SYNTHESE DES APPLICATIONS VISEES]])))=0,"",INDIRECT(NOM_FR&amp;ADDRESS('PR-tampon'!$E185,COLUMN(REFERENCEMENT_ISOLANT[[#Headers],[SYNTHESE DES APPLICATIONS VISEES]]))))))</f>
        <v/>
      </c>
      <c r="L222" s="75" t="str">
        <f ca="1">IF('PR-tampon'!$E185="","",IF('PR-tampon'!$E185=0,"",IF(INDIRECT(NOM_FR&amp;ADDRESS('PR-tampon'!$E185,COLUMN(REFERENCEMENT_ISOLANT[[#Headers],[CONCATENATION DES OBSERVATIONS]])))=0,"",INDIRECT(NOM_FR&amp;ADDRESS('PR-tampon'!$E185,COLUMN(REFERENCEMENT_ISOLANT[[#Headers],[CONCATENATION DES OBSERVATIONS]]))))))</f>
        <v/>
      </c>
      <c r="M222" s="3" t="str">
        <f ca="1">IF('PR-tampon'!$E185="","",IF('PR-tampon'!$E185=0,"",IF(INDIRECT(NOM_FR&amp;ADDRESS('PR-tampon'!$E185,COLUMN(REFERENCEMENT_ISOLANT[[#Headers],[Hygrométrie des locaux]])))=0,"",INDIRECT(NOM_FR&amp;ADDRESS('PR-tampon'!$E185,COLUMN(REFERENCEMENT_ISOLANT[[#Headers],[Hygrométrie des locaux]]))))))</f>
        <v/>
      </c>
      <c r="N222" s="3" t="str">
        <f ca="1">IF('PR-tampon'!$E185="","",IF('PR-tampon'!$E185=0,"",IF(INDIRECT(NOM_FR&amp;ADDRESS('PR-tampon'!$E185,COLUMN(REFERENCEMENT_ISOLANT[[#Headers],[classement locaux au sens 20.1 P3]])))=0,"",INDIRECT(NOM_FR&amp;ADDRESS('PR-tampon'!$E185,COLUMN(REFERENCEMENT_ISOLANT[[#Headers],[classement locaux au sens 20.1 P3]]))))))</f>
        <v/>
      </c>
      <c r="O222" s="3" t="str">
        <f ca="1">IF('PR-tampon'!$E185="","",IF('PR-tampon'!$E185=0,"",IF(INDIRECT(NOM_FR&amp;ADDRESS('PR-tampon'!$E185,COLUMN(REFERENCEMENT_ISOLANT[[#Headers],[Climat max]])))=0,"",INDIRECT(NOM_FR&amp;ADDRESS('PR-tampon'!$E185,COLUMN(REFERENCEMENT_ISOLANT[[#Headers],[Climat max]]))))))</f>
        <v/>
      </c>
      <c r="P222" s="3" t="str">
        <f ca="1">IF('PR-tampon'!$E185="","",IF('PR-tampon'!$E185=0,"",IF(INDIRECT(NOM_FR&amp;ADDRESS('PR-tampon'!$E185,COLUMN(REFERENCEMENT_ISOLANT[[#Headers],[Locaux climatisés ou raffraichis]])))=0,"",INDIRECT(NOM_FR&amp;ADDRESS('PR-tampon'!$E185,COLUMN(REFERENCEMENT_ISOLANT[[#Headers],[Locaux climatisés ou raffraichis]]))))))</f>
        <v/>
      </c>
    </row>
    <row r="223" spans="1:16" ht="130.15" customHeight="1" x14ac:dyDescent="0.25">
      <c r="A223" s="3" t="e">
        <v>#VALUE!</v>
      </c>
      <c r="B223" s="79" t="str">
        <f ca="1">IF('PR-tampon'!$E186="","",IF('PR-tampon'!$E186=0,"",IF(INDIRECT(NOM_FR&amp;ADDRESS('PR-tampon'!$E186,COLUMN(REFERENCEMENT_ISOLANT[[#Headers],[DATE REFERENCEMENT]])))=0,"",INDIRECT(NOM_FR&amp;ADDRESS('PR-tampon'!$E186,COLUMN(REFERENCEMENT_ISOLANT[[#Headers],[DATE REFERENCEMENT]]))))))</f>
        <v/>
      </c>
      <c r="C223" s="79" t="str">
        <f ca="1">IF('PR-tampon'!$E186="","",IF('PR-tampon'!$E186=0,"",IF(INDIRECT(NOM_FR&amp;ADDRESS('PR-tampon'!$E186,COLUMN(REFERENCEMENT_ISOLANT[[#Headers],[TYPE DE PROCEDE]])))=0,"",INDIRECT(NOM_FR&amp;ADDRESS('PR-tampon'!$E186,COLUMN(REFERENCEMENT_ISOLANT[[#Headers],[TYPE DE PROCEDE]]))))))</f>
        <v/>
      </c>
      <c r="D223" s="79" t="str">
        <f ca="1">IF('PR-tampon'!$E186="","",IF('PR-tampon'!$E186=0,"",IF(INDIRECT(NOM_FR&amp;ADDRESS('PR-tampon'!$E186,COLUMN(REFERENCEMENT_ISOLANT[[#Headers],[MATIERE]])))=0,"",INDIRECT(NOM_FR&amp;ADDRESS('PR-tampon'!$E186,COLUMN(REFERENCEMENT_ISOLANT[[#Headers],[MATIERE]]))))))</f>
        <v/>
      </c>
      <c r="E223" s="3" t="str">
        <f ca="1">IF('PR-tampon'!$E186="","",IF('PR-tampon'!$E186=0,"",IF(INDIRECT(NOM_FR&amp;ADDRESS('PR-tampon'!$E186,COLUMN(REFERENCEMENT_ISOLANT[[#Headers],[NOM COMMERCIAL DU PROCEDE]])))=0,"",INDIRECT(NOM_FR&amp;ADDRESS('PR-tampon'!$E186,COLUMN(REFERENCEMENT_ISOLANT[[#Headers],[NOM COMMERCIAL DU PROCEDE]]))))))</f>
        <v/>
      </c>
      <c r="F223" s="3" t="str">
        <f ca="1">IF('PR-tampon'!$E186="","",IF('PR-tampon'!$E186=0,"",IF(INDIRECT(NOM_FR&amp;ADDRESS('PR-tampon'!$E186,COLUMN(REFERENCEMENT_ISOLANT[[#Headers],[FABRICANT / TITULAIRE / DISTRIBUTEUR]])))=0,"",INDIRECT(NOM_FR&amp;ADDRESS('PR-tampon'!$E186,COLUMN(REFERENCEMENT_ISOLANT[[#Headers],[FABRICANT / TITULAIRE / DISTRIBUTEUR]]))))))</f>
        <v/>
      </c>
      <c r="G223" s="3" t="str">
        <f ca="1">IF('PR-tampon'!$E186="","",IF('PR-tampon'!$E186=0,"",IF(INDIRECT(NOM_FR&amp;ADDRESS('PR-tampon'!$E186,COLUMN(REFERENCEMENT_ISOLANT[[#Headers],[TYPE DE DOCUMENT DE REFERENCE]])))=0,"",INDIRECT(NOM_FR&amp;ADDRESS('PR-tampon'!$E186,COLUMN(REFERENCEMENT_ISOLANT[[#Headers],[TYPE DE DOCUMENT DE REFERENCE]]))))))</f>
        <v/>
      </c>
      <c r="H223" s="3" t="str">
        <f ca="1">IF('PR-tampon'!$E186="","",IF('PR-tampon'!$E186=0,"",IF(INDIRECT(NOM_FR&amp;ADDRESS('PR-tampon'!$E186,COLUMN(REFERENCEMENT_ISOLANT[[#Headers],[REF]])))=0,"",INDIRECT(NOM_FR&amp;ADDRESS('PR-tampon'!$E186,COLUMN(REFERENCEMENT_ISOLANT[[#Headers],[REF]]))))))</f>
        <v/>
      </c>
      <c r="I223" s="73" t="str">
        <f ca="1">IF('PR-tampon'!$E186="","",IF('PR-tampon'!$E186=0,"",IF(INDIRECT(NOM_FR&amp;ADDRESS('PR-tampon'!$E186,COLUMN(REFERENCEMENT_ISOLANT[[#Headers],[AVIS LIMITE AU / VALIDITE]])))=0,"",INDIRECT(NOM_FR&amp;ADDRESS('PR-tampon'!$E186,COLUMN(REFERENCEMENT_ISOLANT[[#Headers],[AVIS LIMITE AU / VALIDITE]]))))))</f>
        <v/>
      </c>
      <c r="J223" s="3" t="str">
        <f ca="1">IF('PR-tampon'!$E186="","",IF('PR-tampon'!$E186=0,"",IF(INDIRECT(NOM_FR&amp;ADDRESS('PR-tampon'!$E186,COLUMN(REFERENCEMENT_ISOLANT[[#Headers],[TC/TNC
dans le domaine d''emploi visé]])))=0,"",INDIRECT(NOM_FR&amp;ADDRESS('PR-tampon'!$E186,COLUMN(REFERENCEMENT_ISOLANT[[#Headers],[TC/TNC
dans le domaine d''emploi visé]]))))))</f>
        <v/>
      </c>
      <c r="K223" s="102" t="str">
        <f ca="1">IF('PR-tampon'!$E186="","",IF('PR-tampon'!$E186=0,"",IF(INDIRECT(NOM_FR&amp;ADDRESS('PR-tampon'!$E186,COLUMN(REFERENCEMENT_ISOLANT[[#Headers],[SYNTHESE DES APPLICATIONS VISEES]])))=0,"",INDIRECT(NOM_FR&amp;ADDRESS('PR-tampon'!$E186,COLUMN(REFERENCEMENT_ISOLANT[[#Headers],[SYNTHESE DES APPLICATIONS VISEES]]))))))</f>
        <v/>
      </c>
      <c r="L223" s="75" t="str">
        <f ca="1">IF('PR-tampon'!$E186="","",IF('PR-tampon'!$E186=0,"",IF(INDIRECT(NOM_FR&amp;ADDRESS('PR-tampon'!$E186,COLUMN(REFERENCEMENT_ISOLANT[[#Headers],[CONCATENATION DES OBSERVATIONS]])))=0,"",INDIRECT(NOM_FR&amp;ADDRESS('PR-tampon'!$E186,COLUMN(REFERENCEMENT_ISOLANT[[#Headers],[CONCATENATION DES OBSERVATIONS]]))))))</f>
        <v/>
      </c>
      <c r="M223" s="3" t="str">
        <f ca="1">IF('PR-tampon'!$E186="","",IF('PR-tampon'!$E186=0,"",IF(INDIRECT(NOM_FR&amp;ADDRESS('PR-tampon'!$E186,COLUMN(REFERENCEMENT_ISOLANT[[#Headers],[Hygrométrie des locaux]])))=0,"",INDIRECT(NOM_FR&amp;ADDRESS('PR-tampon'!$E186,COLUMN(REFERENCEMENT_ISOLANT[[#Headers],[Hygrométrie des locaux]]))))))</f>
        <v/>
      </c>
      <c r="N223" s="3" t="str">
        <f ca="1">IF('PR-tampon'!$E186="","",IF('PR-tampon'!$E186=0,"",IF(INDIRECT(NOM_FR&amp;ADDRESS('PR-tampon'!$E186,COLUMN(REFERENCEMENT_ISOLANT[[#Headers],[classement locaux au sens 20.1 P3]])))=0,"",INDIRECT(NOM_FR&amp;ADDRESS('PR-tampon'!$E186,COLUMN(REFERENCEMENT_ISOLANT[[#Headers],[classement locaux au sens 20.1 P3]]))))))</f>
        <v/>
      </c>
      <c r="O223" s="3" t="str">
        <f ca="1">IF('PR-tampon'!$E186="","",IF('PR-tampon'!$E186=0,"",IF(INDIRECT(NOM_FR&amp;ADDRESS('PR-tampon'!$E186,COLUMN(REFERENCEMENT_ISOLANT[[#Headers],[Climat max]])))=0,"",INDIRECT(NOM_FR&amp;ADDRESS('PR-tampon'!$E186,COLUMN(REFERENCEMENT_ISOLANT[[#Headers],[Climat max]]))))))</f>
        <v/>
      </c>
      <c r="P223" s="3" t="str">
        <f ca="1">IF('PR-tampon'!$E186="","",IF('PR-tampon'!$E186=0,"",IF(INDIRECT(NOM_FR&amp;ADDRESS('PR-tampon'!$E186,COLUMN(REFERENCEMENT_ISOLANT[[#Headers],[Locaux climatisés ou raffraichis]])))=0,"",INDIRECT(NOM_FR&amp;ADDRESS('PR-tampon'!$E186,COLUMN(REFERENCEMENT_ISOLANT[[#Headers],[Locaux climatisés ou raffraichis]]))))))</f>
        <v/>
      </c>
    </row>
    <row r="224" spans="1:16" ht="130.15" customHeight="1" x14ac:dyDescent="0.25">
      <c r="A224" s="3" t="e">
        <v>#VALUE!</v>
      </c>
      <c r="B224" s="79" t="str">
        <f ca="1">IF('PR-tampon'!$E187="","",IF('PR-tampon'!$E187=0,"",IF(INDIRECT(NOM_FR&amp;ADDRESS('PR-tampon'!$E187,COLUMN(REFERENCEMENT_ISOLANT[[#Headers],[DATE REFERENCEMENT]])))=0,"",INDIRECT(NOM_FR&amp;ADDRESS('PR-tampon'!$E187,COLUMN(REFERENCEMENT_ISOLANT[[#Headers],[DATE REFERENCEMENT]]))))))</f>
        <v/>
      </c>
      <c r="C224" s="79" t="str">
        <f ca="1">IF('PR-tampon'!$E187="","",IF('PR-tampon'!$E187=0,"",IF(INDIRECT(NOM_FR&amp;ADDRESS('PR-tampon'!$E187,COLUMN(REFERENCEMENT_ISOLANT[[#Headers],[TYPE DE PROCEDE]])))=0,"",INDIRECT(NOM_FR&amp;ADDRESS('PR-tampon'!$E187,COLUMN(REFERENCEMENT_ISOLANT[[#Headers],[TYPE DE PROCEDE]]))))))</f>
        <v/>
      </c>
      <c r="D224" s="79" t="str">
        <f ca="1">IF('PR-tampon'!$E187="","",IF('PR-tampon'!$E187=0,"",IF(INDIRECT(NOM_FR&amp;ADDRESS('PR-tampon'!$E187,COLUMN(REFERENCEMENT_ISOLANT[[#Headers],[MATIERE]])))=0,"",INDIRECT(NOM_FR&amp;ADDRESS('PR-tampon'!$E187,COLUMN(REFERENCEMENT_ISOLANT[[#Headers],[MATIERE]]))))))</f>
        <v/>
      </c>
      <c r="E224" s="3" t="str">
        <f ca="1">IF('PR-tampon'!$E187="","",IF('PR-tampon'!$E187=0,"",IF(INDIRECT(NOM_FR&amp;ADDRESS('PR-tampon'!$E187,COLUMN(REFERENCEMENT_ISOLANT[[#Headers],[NOM COMMERCIAL DU PROCEDE]])))=0,"",INDIRECT(NOM_FR&amp;ADDRESS('PR-tampon'!$E187,COLUMN(REFERENCEMENT_ISOLANT[[#Headers],[NOM COMMERCIAL DU PROCEDE]]))))))</f>
        <v/>
      </c>
      <c r="F224" s="3" t="str">
        <f ca="1">IF('PR-tampon'!$E187="","",IF('PR-tampon'!$E187=0,"",IF(INDIRECT(NOM_FR&amp;ADDRESS('PR-tampon'!$E187,COLUMN(REFERENCEMENT_ISOLANT[[#Headers],[FABRICANT / TITULAIRE / DISTRIBUTEUR]])))=0,"",INDIRECT(NOM_FR&amp;ADDRESS('PR-tampon'!$E187,COLUMN(REFERENCEMENT_ISOLANT[[#Headers],[FABRICANT / TITULAIRE / DISTRIBUTEUR]]))))))</f>
        <v/>
      </c>
      <c r="G224" s="3" t="str">
        <f ca="1">IF('PR-tampon'!$E187="","",IF('PR-tampon'!$E187=0,"",IF(INDIRECT(NOM_FR&amp;ADDRESS('PR-tampon'!$E187,COLUMN(REFERENCEMENT_ISOLANT[[#Headers],[TYPE DE DOCUMENT DE REFERENCE]])))=0,"",INDIRECT(NOM_FR&amp;ADDRESS('PR-tampon'!$E187,COLUMN(REFERENCEMENT_ISOLANT[[#Headers],[TYPE DE DOCUMENT DE REFERENCE]]))))))</f>
        <v/>
      </c>
      <c r="H224" s="3" t="str">
        <f ca="1">IF('PR-tampon'!$E187="","",IF('PR-tampon'!$E187=0,"",IF(INDIRECT(NOM_FR&amp;ADDRESS('PR-tampon'!$E187,COLUMN(REFERENCEMENT_ISOLANT[[#Headers],[REF]])))=0,"",INDIRECT(NOM_FR&amp;ADDRESS('PR-tampon'!$E187,COLUMN(REFERENCEMENT_ISOLANT[[#Headers],[REF]]))))))</f>
        <v/>
      </c>
      <c r="I224" s="73" t="str">
        <f ca="1">IF('PR-tampon'!$E187="","",IF('PR-tampon'!$E187=0,"",IF(INDIRECT(NOM_FR&amp;ADDRESS('PR-tampon'!$E187,COLUMN(REFERENCEMENT_ISOLANT[[#Headers],[AVIS LIMITE AU / VALIDITE]])))=0,"",INDIRECT(NOM_FR&amp;ADDRESS('PR-tampon'!$E187,COLUMN(REFERENCEMENT_ISOLANT[[#Headers],[AVIS LIMITE AU / VALIDITE]]))))))</f>
        <v/>
      </c>
      <c r="J224" s="3" t="str">
        <f ca="1">IF('PR-tampon'!$E187="","",IF('PR-tampon'!$E187=0,"",IF(INDIRECT(NOM_FR&amp;ADDRESS('PR-tampon'!$E187,COLUMN(REFERENCEMENT_ISOLANT[[#Headers],[TC/TNC
dans le domaine d''emploi visé]])))=0,"",INDIRECT(NOM_FR&amp;ADDRESS('PR-tampon'!$E187,COLUMN(REFERENCEMENT_ISOLANT[[#Headers],[TC/TNC
dans le domaine d''emploi visé]]))))))</f>
        <v/>
      </c>
      <c r="K224" s="102" t="str">
        <f ca="1">IF('PR-tampon'!$E187="","",IF('PR-tampon'!$E187=0,"",IF(INDIRECT(NOM_FR&amp;ADDRESS('PR-tampon'!$E187,COLUMN(REFERENCEMENT_ISOLANT[[#Headers],[SYNTHESE DES APPLICATIONS VISEES]])))=0,"",INDIRECT(NOM_FR&amp;ADDRESS('PR-tampon'!$E187,COLUMN(REFERENCEMENT_ISOLANT[[#Headers],[SYNTHESE DES APPLICATIONS VISEES]]))))))</f>
        <v/>
      </c>
      <c r="L224" s="75" t="str">
        <f ca="1">IF('PR-tampon'!$E187="","",IF('PR-tampon'!$E187=0,"",IF(INDIRECT(NOM_FR&amp;ADDRESS('PR-tampon'!$E187,COLUMN(REFERENCEMENT_ISOLANT[[#Headers],[CONCATENATION DES OBSERVATIONS]])))=0,"",INDIRECT(NOM_FR&amp;ADDRESS('PR-tampon'!$E187,COLUMN(REFERENCEMENT_ISOLANT[[#Headers],[CONCATENATION DES OBSERVATIONS]]))))))</f>
        <v/>
      </c>
      <c r="M224" s="3" t="str">
        <f ca="1">IF('PR-tampon'!$E187="","",IF('PR-tampon'!$E187=0,"",IF(INDIRECT(NOM_FR&amp;ADDRESS('PR-tampon'!$E187,COLUMN(REFERENCEMENT_ISOLANT[[#Headers],[Hygrométrie des locaux]])))=0,"",INDIRECT(NOM_FR&amp;ADDRESS('PR-tampon'!$E187,COLUMN(REFERENCEMENT_ISOLANT[[#Headers],[Hygrométrie des locaux]]))))))</f>
        <v/>
      </c>
      <c r="N224" s="3" t="str">
        <f ca="1">IF('PR-tampon'!$E187="","",IF('PR-tampon'!$E187=0,"",IF(INDIRECT(NOM_FR&amp;ADDRESS('PR-tampon'!$E187,COLUMN(REFERENCEMENT_ISOLANT[[#Headers],[classement locaux au sens 20.1 P3]])))=0,"",INDIRECT(NOM_FR&amp;ADDRESS('PR-tampon'!$E187,COLUMN(REFERENCEMENT_ISOLANT[[#Headers],[classement locaux au sens 20.1 P3]]))))))</f>
        <v/>
      </c>
      <c r="O224" s="3" t="str">
        <f ca="1">IF('PR-tampon'!$E187="","",IF('PR-tampon'!$E187=0,"",IF(INDIRECT(NOM_FR&amp;ADDRESS('PR-tampon'!$E187,COLUMN(REFERENCEMENT_ISOLANT[[#Headers],[Climat max]])))=0,"",INDIRECT(NOM_FR&amp;ADDRESS('PR-tampon'!$E187,COLUMN(REFERENCEMENT_ISOLANT[[#Headers],[Climat max]]))))))</f>
        <v/>
      </c>
      <c r="P224" s="3" t="str">
        <f ca="1">IF('PR-tampon'!$E187="","",IF('PR-tampon'!$E187=0,"",IF(INDIRECT(NOM_FR&amp;ADDRESS('PR-tampon'!$E187,COLUMN(REFERENCEMENT_ISOLANT[[#Headers],[Locaux climatisés ou raffraichis]])))=0,"",INDIRECT(NOM_FR&amp;ADDRESS('PR-tampon'!$E187,COLUMN(REFERENCEMENT_ISOLANT[[#Headers],[Locaux climatisés ou raffraichis]]))))))</f>
        <v/>
      </c>
    </row>
    <row r="225" spans="1:16" ht="130.15" customHeight="1" x14ac:dyDescent="0.25">
      <c r="A225" s="3" t="e">
        <v>#VALUE!</v>
      </c>
      <c r="B225" s="79" t="str">
        <f ca="1">IF('PR-tampon'!$E188="","",IF('PR-tampon'!$E188=0,"",IF(INDIRECT(NOM_FR&amp;ADDRESS('PR-tampon'!$E188,COLUMN(REFERENCEMENT_ISOLANT[[#Headers],[DATE REFERENCEMENT]])))=0,"",INDIRECT(NOM_FR&amp;ADDRESS('PR-tampon'!$E188,COLUMN(REFERENCEMENT_ISOLANT[[#Headers],[DATE REFERENCEMENT]]))))))</f>
        <v/>
      </c>
      <c r="C225" s="79" t="str">
        <f ca="1">IF('PR-tampon'!$E188="","",IF('PR-tampon'!$E188=0,"",IF(INDIRECT(NOM_FR&amp;ADDRESS('PR-tampon'!$E188,COLUMN(REFERENCEMENT_ISOLANT[[#Headers],[TYPE DE PROCEDE]])))=0,"",INDIRECT(NOM_FR&amp;ADDRESS('PR-tampon'!$E188,COLUMN(REFERENCEMENT_ISOLANT[[#Headers],[TYPE DE PROCEDE]]))))))</f>
        <v/>
      </c>
      <c r="D225" s="79" t="str">
        <f ca="1">IF('PR-tampon'!$E188="","",IF('PR-tampon'!$E188=0,"",IF(INDIRECT(NOM_FR&amp;ADDRESS('PR-tampon'!$E188,COLUMN(REFERENCEMENT_ISOLANT[[#Headers],[MATIERE]])))=0,"",INDIRECT(NOM_FR&amp;ADDRESS('PR-tampon'!$E188,COLUMN(REFERENCEMENT_ISOLANT[[#Headers],[MATIERE]]))))))</f>
        <v/>
      </c>
      <c r="E225" s="3" t="str">
        <f ca="1">IF('PR-tampon'!$E188="","",IF('PR-tampon'!$E188=0,"",IF(INDIRECT(NOM_FR&amp;ADDRESS('PR-tampon'!$E188,COLUMN(REFERENCEMENT_ISOLANT[[#Headers],[NOM COMMERCIAL DU PROCEDE]])))=0,"",INDIRECT(NOM_FR&amp;ADDRESS('PR-tampon'!$E188,COLUMN(REFERENCEMENT_ISOLANT[[#Headers],[NOM COMMERCIAL DU PROCEDE]]))))))</f>
        <v/>
      </c>
      <c r="F225" s="3" t="str">
        <f ca="1">IF('PR-tampon'!$E188="","",IF('PR-tampon'!$E188=0,"",IF(INDIRECT(NOM_FR&amp;ADDRESS('PR-tampon'!$E188,COLUMN(REFERENCEMENT_ISOLANT[[#Headers],[FABRICANT / TITULAIRE / DISTRIBUTEUR]])))=0,"",INDIRECT(NOM_FR&amp;ADDRESS('PR-tampon'!$E188,COLUMN(REFERENCEMENT_ISOLANT[[#Headers],[FABRICANT / TITULAIRE / DISTRIBUTEUR]]))))))</f>
        <v/>
      </c>
      <c r="G225" s="3" t="str">
        <f ca="1">IF('PR-tampon'!$E188="","",IF('PR-tampon'!$E188=0,"",IF(INDIRECT(NOM_FR&amp;ADDRESS('PR-tampon'!$E188,COLUMN(REFERENCEMENT_ISOLANT[[#Headers],[TYPE DE DOCUMENT DE REFERENCE]])))=0,"",INDIRECT(NOM_FR&amp;ADDRESS('PR-tampon'!$E188,COLUMN(REFERENCEMENT_ISOLANT[[#Headers],[TYPE DE DOCUMENT DE REFERENCE]]))))))</f>
        <v/>
      </c>
      <c r="H225" s="3" t="str">
        <f ca="1">IF('PR-tampon'!$E188="","",IF('PR-tampon'!$E188=0,"",IF(INDIRECT(NOM_FR&amp;ADDRESS('PR-tampon'!$E188,COLUMN(REFERENCEMENT_ISOLANT[[#Headers],[REF]])))=0,"",INDIRECT(NOM_FR&amp;ADDRESS('PR-tampon'!$E188,COLUMN(REFERENCEMENT_ISOLANT[[#Headers],[REF]]))))))</f>
        <v/>
      </c>
      <c r="I225" s="73" t="str">
        <f ca="1">IF('PR-tampon'!$E188="","",IF('PR-tampon'!$E188=0,"",IF(INDIRECT(NOM_FR&amp;ADDRESS('PR-tampon'!$E188,COLUMN(REFERENCEMENT_ISOLANT[[#Headers],[AVIS LIMITE AU / VALIDITE]])))=0,"",INDIRECT(NOM_FR&amp;ADDRESS('PR-tampon'!$E188,COLUMN(REFERENCEMENT_ISOLANT[[#Headers],[AVIS LIMITE AU / VALIDITE]]))))))</f>
        <v/>
      </c>
      <c r="J225" s="3" t="str">
        <f ca="1">IF('PR-tampon'!$E188="","",IF('PR-tampon'!$E188=0,"",IF(INDIRECT(NOM_FR&amp;ADDRESS('PR-tampon'!$E188,COLUMN(REFERENCEMENT_ISOLANT[[#Headers],[TC/TNC
dans le domaine d''emploi visé]])))=0,"",INDIRECT(NOM_FR&amp;ADDRESS('PR-tampon'!$E188,COLUMN(REFERENCEMENT_ISOLANT[[#Headers],[TC/TNC
dans le domaine d''emploi visé]]))))))</f>
        <v/>
      </c>
      <c r="K225" s="102" t="str">
        <f ca="1">IF('PR-tampon'!$E188="","",IF('PR-tampon'!$E188=0,"",IF(INDIRECT(NOM_FR&amp;ADDRESS('PR-tampon'!$E188,COLUMN(REFERENCEMENT_ISOLANT[[#Headers],[SYNTHESE DES APPLICATIONS VISEES]])))=0,"",INDIRECT(NOM_FR&amp;ADDRESS('PR-tampon'!$E188,COLUMN(REFERENCEMENT_ISOLANT[[#Headers],[SYNTHESE DES APPLICATIONS VISEES]]))))))</f>
        <v/>
      </c>
      <c r="L225" s="75" t="str">
        <f ca="1">IF('PR-tampon'!$E188="","",IF('PR-tampon'!$E188=0,"",IF(INDIRECT(NOM_FR&amp;ADDRESS('PR-tampon'!$E188,COLUMN(REFERENCEMENT_ISOLANT[[#Headers],[CONCATENATION DES OBSERVATIONS]])))=0,"",INDIRECT(NOM_FR&amp;ADDRESS('PR-tampon'!$E188,COLUMN(REFERENCEMENT_ISOLANT[[#Headers],[CONCATENATION DES OBSERVATIONS]]))))))</f>
        <v/>
      </c>
      <c r="M225" s="3" t="str">
        <f ca="1">IF('PR-tampon'!$E188="","",IF('PR-tampon'!$E188=0,"",IF(INDIRECT(NOM_FR&amp;ADDRESS('PR-tampon'!$E188,COLUMN(REFERENCEMENT_ISOLANT[[#Headers],[Hygrométrie des locaux]])))=0,"",INDIRECT(NOM_FR&amp;ADDRESS('PR-tampon'!$E188,COLUMN(REFERENCEMENT_ISOLANT[[#Headers],[Hygrométrie des locaux]]))))))</f>
        <v/>
      </c>
      <c r="N225" s="3" t="str">
        <f ca="1">IF('PR-tampon'!$E188="","",IF('PR-tampon'!$E188=0,"",IF(INDIRECT(NOM_FR&amp;ADDRESS('PR-tampon'!$E188,COLUMN(REFERENCEMENT_ISOLANT[[#Headers],[classement locaux au sens 20.1 P3]])))=0,"",INDIRECT(NOM_FR&amp;ADDRESS('PR-tampon'!$E188,COLUMN(REFERENCEMENT_ISOLANT[[#Headers],[classement locaux au sens 20.1 P3]]))))))</f>
        <v/>
      </c>
      <c r="O225" s="3" t="str">
        <f ca="1">IF('PR-tampon'!$E188="","",IF('PR-tampon'!$E188=0,"",IF(INDIRECT(NOM_FR&amp;ADDRESS('PR-tampon'!$E188,COLUMN(REFERENCEMENT_ISOLANT[[#Headers],[Climat max]])))=0,"",INDIRECT(NOM_FR&amp;ADDRESS('PR-tampon'!$E188,COLUMN(REFERENCEMENT_ISOLANT[[#Headers],[Climat max]]))))))</f>
        <v/>
      </c>
      <c r="P225" s="3" t="str">
        <f ca="1">IF('PR-tampon'!$E188="","",IF('PR-tampon'!$E188=0,"",IF(INDIRECT(NOM_FR&amp;ADDRESS('PR-tampon'!$E188,COLUMN(REFERENCEMENT_ISOLANT[[#Headers],[Locaux climatisés ou raffraichis]])))=0,"",INDIRECT(NOM_FR&amp;ADDRESS('PR-tampon'!$E188,COLUMN(REFERENCEMENT_ISOLANT[[#Headers],[Locaux climatisés ou raffraichis]]))))))</f>
        <v/>
      </c>
    </row>
    <row r="226" spans="1:16" ht="130.15" customHeight="1" x14ac:dyDescent="0.25">
      <c r="A226" s="3" t="e">
        <v>#VALUE!</v>
      </c>
      <c r="B226" s="79" t="str">
        <f ca="1">IF('PR-tampon'!$E189="","",IF('PR-tampon'!$E189=0,"",IF(INDIRECT(NOM_FR&amp;ADDRESS('PR-tampon'!$E189,COLUMN(REFERENCEMENT_ISOLANT[[#Headers],[DATE REFERENCEMENT]])))=0,"",INDIRECT(NOM_FR&amp;ADDRESS('PR-tampon'!$E189,COLUMN(REFERENCEMENT_ISOLANT[[#Headers],[DATE REFERENCEMENT]]))))))</f>
        <v/>
      </c>
      <c r="C226" s="79" t="str">
        <f ca="1">IF('PR-tampon'!$E189="","",IF('PR-tampon'!$E189=0,"",IF(INDIRECT(NOM_FR&amp;ADDRESS('PR-tampon'!$E189,COLUMN(REFERENCEMENT_ISOLANT[[#Headers],[TYPE DE PROCEDE]])))=0,"",INDIRECT(NOM_FR&amp;ADDRESS('PR-tampon'!$E189,COLUMN(REFERENCEMENT_ISOLANT[[#Headers],[TYPE DE PROCEDE]]))))))</f>
        <v/>
      </c>
      <c r="D226" s="79" t="str">
        <f ca="1">IF('PR-tampon'!$E189="","",IF('PR-tampon'!$E189=0,"",IF(INDIRECT(NOM_FR&amp;ADDRESS('PR-tampon'!$E189,COLUMN(REFERENCEMENT_ISOLANT[[#Headers],[MATIERE]])))=0,"",INDIRECT(NOM_FR&amp;ADDRESS('PR-tampon'!$E189,COLUMN(REFERENCEMENT_ISOLANT[[#Headers],[MATIERE]]))))))</f>
        <v/>
      </c>
      <c r="E226" s="3" t="str">
        <f ca="1">IF('PR-tampon'!$E189="","",IF('PR-tampon'!$E189=0,"",IF(INDIRECT(NOM_FR&amp;ADDRESS('PR-tampon'!$E189,COLUMN(REFERENCEMENT_ISOLANT[[#Headers],[NOM COMMERCIAL DU PROCEDE]])))=0,"",INDIRECT(NOM_FR&amp;ADDRESS('PR-tampon'!$E189,COLUMN(REFERENCEMENT_ISOLANT[[#Headers],[NOM COMMERCIAL DU PROCEDE]]))))))</f>
        <v/>
      </c>
      <c r="F226" s="3" t="str">
        <f ca="1">IF('PR-tampon'!$E189="","",IF('PR-tampon'!$E189=0,"",IF(INDIRECT(NOM_FR&amp;ADDRESS('PR-tampon'!$E189,COLUMN(REFERENCEMENT_ISOLANT[[#Headers],[FABRICANT / TITULAIRE / DISTRIBUTEUR]])))=0,"",INDIRECT(NOM_FR&amp;ADDRESS('PR-tampon'!$E189,COLUMN(REFERENCEMENT_ISOLANT[[#Headers],[FABRICANT / TITULAIRE / DISTRIBUTEUR]]))))))</f>
        <v/>
      </c>
      <c r="G226" s="3" t="str">
        <f ca="1">IF('PR-tampon'!$E189="","",IF('PR-tampon'!$E189=0,"",IF(INDIRECT(NOM_FR&amp;ADDRESS('PR-tampon'!$E189,COLUMN(REFERENCEMENT_ISOLANT[[#Headers],[TYPE DE DOCUMENT DE REFERENCE]])))=0,"",INDIRECT(NOM_FR&amp;ADDRESS('PR-tampon'!$E189,COLUMN(REFERENCEMENT_ISOLANT[[#Headers],[TYPE DE DOCUMENT DE REFERENCE]]))))))</f>
        <v/>
      </c>
      <c r="H226" s="3" t="str">
        <f ca="1">IF('PR-tampon'!$E189="","",IF('PR-tampon'!$E189=0,"",IF(INDIRECT(NOM_FR&amp;ADDRESS('PR-tampon'!$E189,COLUMN(REFERENCEMENT_ISOLANT[[#Headers],[REF]])))=0,"",INDIRECT(NOM_FR&amp;ADDRESS('PR-tampon'!$E189,COLUMN(REFERENCEMENT_ISOLANT[[#Headers],[REF]]))))))</f>
        <v/>
      </c>
      <c r="I226" s="73" t="str">
        <f ca="1">IF('PR-tampon'!$E189="","",IF('PR-tampon'!$E189=0,"",IF(INDIRECT(NOM_FR&amp;ADDRESS('PR-tampon'!$E189,COLUMN(REFERENCEMENT_ISOLANT[[#Headers],[AVIS LIMITE AU / VALIDITE]])))=0,"",INDIRECT(NOM_FR&amp;ADDRESS('PR-tampon'!$E189,COLUMN(REFERENCEMENT_ISOLANT[[#Headers],[AVIS LIMITE AU / VALIDITE]]))))))</f>
        <v/>
      </c>
      <c r="J226" s="3" t="str">
        <f ca="1">IF('PR-tampon'!$E189="","",IF('PR-tampon'!$E189=0,"",IF(INDIRECT(NOM_FR&amp;ADDRESS('PR-tampon'!$E189,COLUMN(REFERENCEMENT_ISOLANT[[#Headers],[TC/TNC
dans le domaine d''emploi visé]])))=0,"",INDIRECT(NOM_FR&amp;ADDRESS('PR-tampon'!$E189,COLUMN(REFERENCEMENT_ISOLANT[[#Headers],[TC/TNC
dans le domaine d''emploi visé]]))))))</f>
        <v/>
      </c>
      <c r="K226" s="102" t="str">
        <f ca="1">IF('PR-tampon'!$E189="","",IF('PR-tampon'!$E189=0,"",IF(INDIRECT(NOM_FR&amp;ADDRESS('PR-tampon'!$E189,COLUMN(REFERENCEMENT_ISOLANT[[#Headers],[SYNTHESE DES APPLICATIONS VISEES]])))=0,"",INDIRECT(NOM_FR&amp;ADDRESS('PR-tampon'!$E189,COLUMN(REFERENCEMENT_ISOLANT[[#Headers],[SYNTHESE DES APPLICATIONS VISEES]]))))))</f>
        <v/>
      </c>
      <c r="L226" s="75" t="str">
        <f ca="1">IF('PR-tampon'!$E189="","",IF('PR-tampon'!$E189=0,"",IF(INDIRECT(NOM_FR&amp;ADDRESS('PR-tampon'!$E189,COLUMN(REFERENCEMENT_ISOLANT[[#Headers],[CONCATENATION DES OBSERVATIONS]])))=0,"",INDIRECT(NOM_FR&amp;ADDRESS('PR-tampon'!$E189,COLUMN(REFERENCEMENT_ISOLANT[[#Headers],[CONCATENATION DES OBSERVATIONS]]))))))</f>
        <v/>
      </c>
      <c r="M226" s="3" t="str">
        <f ca="1">IF('PR-tampon'!$E189="","",IF('PR-tampon'!$E189=0,"",IF(INDIRECT(NOM_FR&amp;ADDRESS('PR-tampon'!$E189,COLUMN(REFERENCEMENT_ISOLANT[[#Headers],[Hygrométrie des locaux]])))=0,"",INDIRECT(NOM_FR&amp;ADDRESS('PR-tampon'!$E189,COLUMN(REFERENCEMENT_ISOLANT[[#Headers],[Hygrométrie des locaux]]))))))</f>
        <v/>
      </c>
      <c r="N226" s="3" t="str">
        <f ca="1">IF('PR-tampon'!$E189="","",IF('PR-tampon'!$E189=0,"",IF(INDIRECT(NOM_FR&amp;ADDRESS('PR-tampon'!$E189,COLUMN(REFERENCEMENT_ISOLANT[[#Headers],[classement locaux au sens 20.1 P3]])))=0,"",INDIRECT(NOM_FR&amp;ADDRESS('PR-tampon'!$E189,COLUMN(REFERENCEMENT_ISOLANT[[#Headers],[classement locaux au sens 20.1 P3]]))))))</f>
        <v/>
      </c>
      <c r="O226" s="3" t="str">
        <f ca="1">IF('PR-tampon'!$E189="","",IF('PR-tampon'!$E189=0,"",IF(INDIRECT(NOM_FR&amp;ADDRESS('PR-tampon'!$E189,COLUMN(REFERENCEMENT_ISOLANT[[#Headers],[Climat max]])))=0,"",INDIRECT(NOM_FR&amp;ADDRESS('PR-tampon'!$E189,COLUMN(REFERENCEMENT_ISOLANT[[#Headers],[Climat max]]))))))</f>
        <v/>
      </c>
      <c r="P226" s="3" t="str">
        <f ca="1">IF('PR-tampon'!$E189="","",IF('PR-tampon'!$E189=0,"",IF(INDIRECT(NOM_FR&amp;ADDRESS('PR-tampon'!$E189,COLUMN(REFERENCEMENT_ISOLANT[[#Headers],[Locaux climatisés ou raffraichis]])))=0,"",INDIRECT(NOM_FR&amp;ADDRESS('PR-tampon'!$E189,COLUMN(REFERENCEMENT_ISOLANT[[#Headers],[Locaux climatisés ou raffraichis]]))))))</f>
        <v/>
      </c>
    </row>
    <row r="227" spans="1:16" ht="130.15" customHeight="1" x14ac:dyDescent="0.25">
      <c r="A227" s="3" t="e">
        <v>#VALUE!</v>
      </c>
      <c r="B227" s="79" t="str">
        <f ca="1">IF('PR-tampon'!$E190="","",IF('PR-tampon'!$E190=0,"",IF(INDIRECT(NOM_FR&amp;ADDRESS('PR-tampon'!$E190,COLUMN(REFERENCEMENT_ISOLANT[[#Headers],[DATE REFERENCEMENT]])))=0,"",INDIRECT(NOM_FR&amp;ADDRESS('PR-tampon'!$E190,COLUMN(REFERENCEMENT_ISOLANT[[#Headers],[DATE REFERENCEMENT]]))))))</f>
        <v/>
      </c>
      <c r="C227" s="79" t="str">
        <f ca="1">IF('PR-tampon'!$E190="","",IF('PR-tampon'!$E190=0,"",IF(INDIRECT(NOM_FR&amp;ADDRESS('PR-tampon'!$E190,COLUMN(REFERENCEMENT_ISOLANT[[#Headers],[TYPE DE PROCEDE]])))=0,"",INDIRECT(NOM_FR&amp;ADDRESS('PR-tampon'!$E190,COLUMN(REFERENCEMENT_ISOLANT[[#Headers],[TYPE DE PROCEDE]]))))))</f>
        <v/>
      </c>
      <c r="D227" s="79" t="str">
        <f ca="1">IF('PR-tampon'!$E190="","",IF('PR-tampon'!$E190=0,"",IF(INDIRECT(NOM_FR&amp;ADDRESS('PR-tampon'!$E190,COLUMN(REFERENCEMENT_ISOLANT[[#Headers],[MATIERE]])))=0,"",INDIRECT(NOM_FR&amp;ADDRESS('PR-tampon'!$E190,COLUMN(REFERENCEMENT_ISOLANT[[#Headers],[MATIERE]]))))))</f>
        <v/>
      </c>
      <c r="E227" s="3" t="str">
        <f ca="1">IF('PR-tampon'!$E190="","",IF('PR-tampon'!$E190=0,"",IF(INDIRECT(NOM_FR&amp;ADDRESS('PR-tampon'!$E190,COLUMN(REFERENCEMENT_ISOLANT[[#Headers],[NOM COMMERCIAL DU PROCEDE]])))=0,"",INDIRECT(NOM_FR&amp;ADDRESS('PR-tampon'!$E190,COLUMN(REFERENCEMENT_ISOLANT[[#Headers],[NOM COMMERCIAL DU PROCEDE]]))))))</f>
        <v/>
      </c>
      <c r="F227" s="3" t="str">
        <f ca="1">IF('PR-tampon'!$E190="","",IF('PR-tampon'!$E190=0,"",IF(INDIRECT(NOM_FR&amp;ADDRESS('PR-tampon'!$E190,COLUMN(REFERENCEMENT_ISOLANT[[#Headers],[FABRICANT / TITULAIRE / DISTRIBUTEUR]])))=0,"",INDIRECT(NOM_FR&amp;ADDRESS('PR-tampon'!$E190,COLUMN(REFERENCEMENT_ISOLANT[[#Headers],[FABRICANT / TITULAIRE / DISTRIBUTEUR]]))))))</f>
        <v/>
      </c>
      <c r="G227" s="3" t="str">
        <f ca="1">IF('PR-tampon'!$E190="","",IF('PR-tampon'!$E190=0,"",IF(INDIRECT(NOM_FR&amp;ADDRESS('PR-tampon'!$E190,COLUMN(REFERENCEMENT_ISOLANT[[#Headers],[TYPE DE DOCUMENT DE REFERENCE]])))=0,"",INDIRECT(NOM_FR&amp;ADDRESS('PR-tampon'!$E190,COLUMN(REFERENCEMENT_ISOLANT[[#Headers],[TYPE DE DOCUMENT DE REFERENCE]]))))))</f>
        <v/>
      </c>
      <c r="H227" s="3" t="str">
        <f ca="1">IF('PR-tampon'!$E190="","",IF('PR-tampon'!$E190=0,"",IF(INDIRECT(NOM_FR&amp;ADDRESS('PR-tampon'!$E190,COLUMN(REFERENCEMENT_ISOLANT[[#Headers],[REF]])))=0,"",INDIRECT(NOM_FR&amp;ADDRESS('PR-tampon'!$E190,COLUMN(REFERENCEMENT_ISOLANT[[#Headers],[REF]]))))))</f>
        <v/>
      </c>
      <c r="I227" s="73" t="str">
        <f ca="1">IF('PR-tampon'!$E190="","",IF('PR-tampon'!$E190=0,"",IF(INDIRECT(NOM_FR&amp;ADDRESS('PR-tampon'!$E190,COLUMN(REFERENCEMENT_ISOLANT[[#Headers],[AVIS LIMITE AU / VALIDITE]])))=0,"",INDIRECT(NOM_FR&amp;ADDRESS('PR-tampon'!$E190,COLUMN(REFERENCEMENT_ISOLANT[[#Headers],[AVIS LIMITE AU / VALIDITE]]))))))</f>
        <v/>
      </c>
      <c r="J227" s="3" t="str">
        <f ca="1">IF('PR-tampon'!$E190="","",IF('PR-tampon'!$E190=0,"",IF(INDIRECT(NOM_FR&amp;ADDRESS('PR-tampon'!$E190,COLUMN(REFERENCEMENT_ISOLANT[[#Headers],[TC/TNC
dans le domaine d''emploi visé]])))=0,"",INDIRECT(NOM_FR&amp;ADDRESS('PR-tampon'!$E190,COLUMN(REFERENCEMENT_ISOLANT[[#Headers],[TC/TNC
dans le domaine d''emploi visé]]))))))</f>
        <v/>
      </c>
      <c r="K227" s="102" t="str">
        <f ca="1">IF('PR-tampon'!$E190="","",IF('PR-tampon'!$E190=0,"",IF(INDIRECT(NOM_FR&amp;ADDRESS('PR-tampon'!$E190,COLUMN(REFERENCEMENT_ISOLANT[[#Headers],[SYNTHESE DES APPLICATIONS VISEES]])))=0,"",INDIRECT(NOM_FR&amp;ADDRESS('PR-tampon'!$E190,COLUMN(REFERENCEMENT_ISOLANT[[#Headers],[SYNTHESE DES APPLICATIONS VISEES]]))))))</f>
        <v/>
      </c>
      <c r="L227" s="75" t="str">
        <f ca="1">IF('PR-tampon'!$E190="","",IF('PR-tampon'!$E190=0,"",IF(INDIRECT(NOM_FR&amp;ADDRESS('PR-tampon'!$E190,COLUMN(REFERENCEMENT_ISOLANT[[#Headers],[CONCATENATION DES OBSERVATIONS]])))=0,"",INDIRECT(NOM_FR&amp;ADDRESS('PR-tampon'!$E190,COLUMN(REFERENCEMENT_ISOLANT[[#Headers],[CONCATENATION DES OBSERVATIONS]]))))))</f>
        <v/>
      </c>
      <c r="M227" s="3" t="str">
        <f ca="1">IF('PR-tampon'!$E190="","",IF('PR-tampon'!$E190=0,"",IF(INDIRECT(NOM_FR&amp;ADDRESS('PR-tampon'!$E190,COLUMN(REFERENCEMENT_ISOLANT[[#Headers],[Hygrométrie des locaux]])))=0,"",INDIRECT(NOM_FR&amp;ADDRESS('PR-tampon'!$E190,COLUMN(REFERENCEMENT_ISOLANT[[#Headers],[Hygrométrie des locaux]]))))))</f>
        <v/>
      </c>
      <c r="N227" s="3" t="str">
        <f ca="1">IF('PR-tampon'!$E190="","",IF('PR-tampon'!$E190=0,"",IF(INDIRECT(NOM_FR&amp;ADDRESS('PR-tampon'!$E190,COLUMN(REFERENCEMENT_ISOLANT[[#Headers],[classement locaux au sens 20.1 P3]])))=0,"",INDIRECT(NOM_FR&amp;ADDRESS('PR-tampon'!$E190,COLUMN(REFERENCEMENT_ISOLANT[[#Headers],[classement locaux au sens 20.1 P3]]))))))</f>
        <v/>
      </c>
      <c r="O227" s="3" t="str">
        <f ca="1">IF('PR-tampon'!$E190="","",IF('PR-tampon'!$E190=0,"",IF(INDIRECT(NOM_FR&amp;ADDRESS('PR-tampon'!$E190,COLUMN(REFERENCEMENT_ISOLANT[[#Headers],[Climat max]])))=0,"",INDIRECT(NOM_FR&amp;ADDRESS('PR-tampon'!$E190,COLUMN(REFERENCEMENT_ISOLANT[[#Headers],[Climat max]]))))))</f>
        <v/>
      </c>
      <c r="P227" s="3" t="str">
        <f ca="1">IF('PR-tampon'!$E190="","",IF('PR-tampon'!$E190=0,"",IF(INDIRECT(NOM_FR&amp;ADDRESS('PR-tampon'!$E190,COLUMN(REFERENCEMENT_ISOLANT[[#Headers],[Locaux climatisés ou raffraichis]])))=0,"",INDIRECT(NOM_FR&amp;ADDRESS('PR-tampon'!$E190,COLUMN(REFERENCEMENT_ISOLANT[[#Headers],[Locaux climatisés ou raffraichis]]))))))</f>
        <v/>
      </c>
    </row>
    <row r="228" spans="1:16" ht="130.15" customHeight="1" x14ac:dyDescent="0.25">
      <c r="A228" s="3" t="e">
        <v>#VALUE!</v>
      </c>
      <c r="B228" s="79" t="str">
        <f ca="1">IF('PR-tampon'!$E191="","",IF('PR-tampon'!$E191=0,"",IF(INDIRECT(NOM_FR&amp;ADDRESS('PR-tampon'!$E191,COLUMN(REFERENCEMENT_ISOLANT[[#Headers],[DATE REFERENCEMENT]])))=0,"",INDIRECT(NOM_FR&amp;ADDRESS('PR-tampon'!$E191,COLUMN(REFERENCEMENT_ISOLANT[[#Headers],[DATE REFERENCEMENT]]))))))</f>
        <v/>
      </c>
      <c r="C228" s="79" t="str">
        <f ca="1">IF('PR-tampon'!$E191="","",IF('PR-tampon'!$E191=0,"",IF(INDIRECT(NOM_FR&amp;ADDRESS('PR-tampon'!$E191,COLUMN(REFERENCEMENT_ISOLANT[[#Headers],[TYPE DE PROCEDE]])))=0,"",INDIRECT(NOM_FR&amp;ADDRESS('PR-tampon'!$E191,COLUMN(REFERENCEMENT_ISOLANT[[#Headers],[TYPE DE PROCEDE]]))))))</f>
        <v/>
      </c>
      <c r="D228" s="79" t="str">
        <f ca="1">IF('PR-tampon'!$E191="","",IF('PR-tampon'!$E191=0,"",IF(INDIRECT(NOM_FR&amp;ADDRESS('PR-tampon'!$E191,COLUMN(REFERENCEMENT_ISOLANT[[#Headers],[MATIERE]])))=0,"",INDIRECT(NOM_FR&amp;ADDRESS('PR-tampon'!$E191,COLUMN(REFERENCEMENT_ISOLANT[[#Headers],[MATIERE]]))))))</f>
        <v/>
      </c>
      <c r="E228" s="3" t="str">
        <f ca="1">IF('PR-tampon'!$E191="","",IF('PR-tampon'!$E191=0,"",IF(INDIRECT(NOM_FR&amp;ADDRESS('PR-tampon'!$E191,COLUMN(REFERENCEMENT_ISOLANT[[#Headers],[NOM COMMERCIAL DU PROCEDE]])))=0,"",INDIRECT(NOM_FR&amp;ADDRESS('PR-tampon'!$E191,COLUMN(REFERENCEMENT_ISOLANT[[#Headers],[NOM COMMERCIAL DU PROCEDE]]))))))</f>
        <v/>
      </c>
      <c r="F228" s="3" t="str">
        <f ca="1">IF('PR-tampon'!$E191="","",IF('PR-tampon'!$E191=0,"",IF(INDIRECT(NOM_FR&amp;ADDRESS('PR-tampon'!$E191,COLUMN(REFERENCEMENT_ISOLANT[[#Headers],[FABRICANT / TITULAIRE / DISTRIBUTEUR]])))=0,"",INDIRECT(NOM_FR&amp;ADDRESS('PR-tampon'!$E191,COLUMN(REFERENCEMENT_ISOLANT[[#Headers],[FABRICANT / TITULAIRE / DISTRIBUTEUR]]))))))</f>
        <v/>
      </c>
      <c r="G228" s="3" t="str">
        <f ca="1">IF('PR-tampon'!$E191="","",IF('PR-tampon'!$E191=0,"",IF(INDIRECT(NOM_FR&amp;ADDRESS('PR-tampon'!$E191,COLUMN(REFERENCEMENT_ISOLANT[[#Headers],[TYPE DE DOCUMENT DE REFERENCE]])))=0,"",INDIRECT(NOM_FR&amp;ADDRESS('PR-tampon'!$E191,COLUMN(REFERENCEMENT_ISOLANT[[#Headers],[TYPE DE DOCUMENT DE REFERENCE]]))))))</f>
        <v/>
      </c>
      <c r="H228" s="3" t="str">
        <f ca="1">IF('PR-tampon'!$E191="","",IF('PR-tampon'!$E191=0,"",IF(INDIRECT(NOM_FR&amp;ADDRESS('PR-tampon'!$E191,COLUMN(REFERENCEMENT_ISOLANT[[#Headers],[REF]])))=0,"",INDIRECT(NOM_FR&amp;ADDRESS('PR-tampon'!$E191,COLUMN(REFERENCEMENT_ISOLANT[[#Headers],[REF]]))))))</f>
        <v/>
      </c>
      <c r="I228" s="73" t="str">
        <f ca="1">IF('PR-tampon'!$E191="","",IF('PR-tampon'!$E191=0,"",IF(INDIRECT(NOM_FR&amp;ADDRESS('PR-tampon'!$E191,COLUMN(REFERENCEMENT_ISOLANT[[#Headers],[AVIS LIMITE AU / VALIDITE]])))=0,"",INDIRECT(NOM_FR&amp;ADDRESS('PR-tampon'!$E191,COLUMN(REFERENCEMENT_ISOLANT[[#Headers],[AVIS LIMITE AU / VALIDITE]]))))))</f>
        <v/>
      </c>
      <c r="J228" s="3" t="str">
        <f ca="1">IF('PR-tampon'!$E191="","",IF('PR-tampon'!$E191=0,"",IF(INDIRECT(NOM_FR&amp;ADDRESS('PR-tampon'!$E191,COLUMN(REFERENCEMENT_ISOLANT[[#Headers],[TC/TNC
dans le domaine d''emploi visé]])))=0,"",INDIRECT(NOM_FR&amp;ADDRESS('PR-tampon'!$E191,COLUMN(REFERENCEMENT_ISOLANT[[#Headers],[TC/TNC
dans le domaine d''emploi visé]]))))))</f>
        <v/>
      </c>
      <c r="K228" s="102" t="str">
        <f ca="1">IF('PR-tampon'!$E191="","",IF('PR-tampon'!$E191=0,"",IF(INDIRECT(NOM_FR&amp;ADDRESS('PR-tampon'!$E191,COLUMN(REFERENCEMENT_ISOLANT[[#Headers],[SYNTHESE DES APPLICATIONS VISEES]])))=0,"",INDIRECT(NOM_FR&amp;ADDRESS('PR-tampon'!$E191,COLUMN(REFERENCEMENT_ISOLANT[[#Headers],[SYNTHESE DES APPLICATIONS VISEES]]))))))</f>
        <v/>
      </c>
      <c r="L228" s="75" t="str">
        <f ca="1">IF('PR-tampon'!$E191="","",IF('PR-tampon'!$E191=0,"",IF(INDIRECT(NOM_FR&amp;ADDRESS('PR-tampon'!$E191,COLUMN(REFERENCEMENT_ISOLANT[[#Headers],[CONCATENATION DES OBSERVATIONS]])))=0,"",INDIRECT(NOM_FR&amp;ADDRESS('PR-tampon'!$E191,COLUMN(REFERENCEMENT_ISOLANT[[#Headers],[CONCATENATION DES OBSERVATIONS]]))))))</f>
        <v/>
      </c>
      <c r="M228" s="3" t="str">
        <f ca="1">IF('PR-tampon'!$E191="","",IF('PR-tampon'!$E191=0,"",IF(INDIRECT(NOM_FR&amp;ADDRESS('PR-tampon'!$E191,COLUMN(REFERENCEMENT_ISOLANT[[#Headers],[Hygrométrie des locaux]])))=0,"",INDIRECT(NOM_FR&amp;ADDRESS('PR-tampon'!$E191,COLUMN(REFERENCEMENT_ISOLANT[[#Headers],[Hygrométrie des locaux]]))))))</f>
        <v/>
      </c>
      <c r="N228" s="3" t="str">
        <f ca="1">IF('PR-tampon'!$E191="","",IF('PR-tampon'!$E191=0,"",IF(INDIRECT(NOM_FR&amp;ADDRESS('PR-tampon'!$E191,COLUMN(REFERENCEMENT_ISOLANT[[#Headers],[classement locaux au sens 20.1 P3]])))=0,"",INDIRECT(NOM_FR&amp;ADDRESS('PR-tampon'!$E191,COLUMN(REFERENCEMENT_ISOLANT[[#Headers],[classement locaux au sens 20.1 P3]]))))))</f>
        <v/>
      </c>
      <c r="O228" s="3" t="str">
        <f ca="1">IF('PR-tampon'!$E191="","",IF('PR-tampon'!$E191=0,"",IF(INDIRECT(NOM_FR&amp;ADDRESS('PR-tampon'!$E191,COLUMN(REFERENCEMENT_ISOLANT[[#Headers],[Climat max]])))=0,"",INDIRECT(NOM_FR&amp;ADDRESS('PR-tampon'!$E191,COLUMN(REFERENCEMENT_ISOLANT[[#Headers],[Climat max]]))))))</f>
        <v/>
      </c>
      <c r="P228" s="3" t="str">
        <f ca="1">IF('PR-tampon'!$E191="","",IF('PR-tampon'!$E191=0,"",IF(INDIRECT(NOM_FR&amp;ADDRESS('PR-tampon'!$E191,COLUMN(REFERENCEMENT_ISOLANT[[#Headers],[Locaux climatisés ou raffraichis]])))=0,"",INDIRECT(NOM_FR&amp;ADDRESS('PR-tampon'!$E191,COLUMN(REFERENCEMENT_ISOLANT[[#Headers],[Locaux climatisés ou raffraichis]]))))))</f>
        <v/>
      </c>
    </row>
    <row r="229" spans="1:16" ht="130.15" customHeight="1" x14ac:dyDescent="0.25">
      <c r="A229" s="3" t="e">
        <v>#VALUE!</v>
      </c>
      <c r="B229" s="79" t="str">
        <f ca="1">IF('PR-tampon'!$E192="","",IF('PR-tampon'!$E192=0,"",IF(INDIRECT(NOM_FR&amp;ADDRESS('PR-tampon'!$E192,COLUMN(REFERENCEMENT_ISOLANT[[#Headers],[DATE REFERENCEMENT]])))=0,"",INDIRECT(NOM_FR&amp;ADDRESS('PR-tampon'!$E192,COLUMN(REFERENCEMENT_ISOLANT[[#Headers],[DATE REFERENCEMENT]]))))))</f>
        <v/>
      </c>
      <c r="C229" s="79" t="str">
        <f ca="1">IF('PR-tampon'!$E192="","",IF('PR-tampon'!$E192=0,"",IF(INDIRECT(NOM_FR&amp;ADDRESS('PR-tampon'!$E192,COLUMN(REFERENCEMENT_ISOLANT[[#Headers],[TYPE DE PROCEDE]])))=0,"",INDIRECT(NOM_FR&amp;ADDRESS('PR-tampon'!$E192,COLUMN(REFERENCEMENT_ISOLANT[[#Headers],[TYPE DE PROCEDE]]))))))</f>
        <v/>
      </c>
      <c r="D229" s="79" t="str">
        <f ca="1">IF('PR-tampon'!$E192="","",IF('PR-tampon'!$E192=0,"",IF(INDIRECT(NOM_FR&amp;ADDRESS('PR-tampon'!$E192,COLUMN(REFERENCEMENT_ISOLANT[[#Headers],[MATIERE]])))=0,"",INDIRECT(NOM_FR&amp;ADDRESS('PR-tampon'!$E192,COLUMN(REFERENCEMENT_ISOLANT[[#Headers],[MATIERE]]))))))</f>
        <v/>
      </c>
      <c r="E229" s="3" t="str">
        <f ca="1">IF('PR-tampon'!$E192="","",IF('PR-tampon'!$E192=0,"",IF(INDIRECT(NOM_FR&amp;ADDRESS('PR-tampon'!$E192,COLUMN(REFERENCEMENT_ISOLANT[[#Headers],[NOM COMMERCIAL DU PROCEDE]])))=0,"",INDIRECT(NOM_FR&amp;ADDRESS('PR-tampon'!$E192,COLUMN(REFERENCEMENT_ISOLANT[[#Headers],[NOM COMMERCIAL DU PROCEDE]]))))))</f>
        <v/>
      </c>
      <c r="F229" s="3" t="str">
        <f ca="1">IF('PR-tampon'!$E192="","",IF('PR-tampon'!$E192=0,"",IF(INDIRECT(NOM_FR&amp;ADDRESS('PR-tampon'!$E192,COLUMN(REFERENCEMENT_ISOLANT[[#Headers],[FABRICANT / TITULAIRE / DISTRIBUTEUR]])))=0,"",INDIRECT(NOM_FR&amp;ADDRESS('PR-tampon'!$E192,COLUMN(REFERENCEMENT_ISOLANT[[#Headers],[FABRICANT / TITULAIRE / DISTRIBUTEUR]]))))))</f>
        <v/>
      </c>
      <c r="G229" s="3" t="str">
        <f ca="1">IF('PR-tampon'!$E192="","",IF('PR-tampon'!$E192=0,"",IF(INDIRECT(NOM_FR&amp;ADDRESS('PR-tampon'!$E192,COLUMN(REFERENCEMENT_ISOLANT[[#Headers],[TYPE DE DOCUMENT DE REFERENCE]])))=0,"",INDIRECT(NOM_FR&amp;ADDRESS('PR-tampon'!$E192,COLUMN(REFERENCEMENT_ISOLANT[[#Headers],[TYPE DE DOCUMENT DE REFERENCE]]))))))</f>
        <v/>
      </c>
      <c r="H229" s="3" t="str">
        <f ca="1">IF('PR-tampon'!$E192="","",IF('PR-tampon'!$E192=0,"",IF(INDIRECT(NOM_FR&amp;ADDRESS('PR-tampon'!$E192,COLUMN(REFERENCEMENT_ISOLANT[[#Headers],[REF]])))=0,"",INDIRECT(NOM_FR&amp;ADDRESS('PR-tampon'!$E192,COLUMN(REFERENCEMENT_ISOLANT[[#Headers],[REF]]))))))</f>
        <v/>
      </c>
      <c r="I229" s="73" t="str">
        <f ca="1">IF('PR-tampon'!$E192="","",IF('PR-tampon'!$E192=0,"",IF(INDIRECT(NOM_FR&amp;ADDRESS('PR-tampon'!$E192,COLUMN(REFERENCEMENT_ISOLANT[[#Headers],[AVIS LIMITE AU / VALIDITE]])))=0,"",INDIRECT(NOM_FR&amp;ADDRESS('PR-tampon'!$E192,COLUMN(REFERENCEMENT_ISOLANT[[#Headers],[AVIS LIMITE AU / VALIDITE]]))))))</f>
        <v/>
      </c>
      <c r="J229" s="3" t="str">
        <f ca="1">IF('PR-tampon'!$E192="","",IF('PR-tampon'!$E192=0,"",IF(INDIRECT(NOM_FR&amp;ADDRESS('PR-tampon'!$E192,COLUMN(REFERENCEMENT_ISOLANT[[#Headers],[TC/TNC
dans le domaine d''emploi visé]])))=0,"",INDIRECT(NOM_FR&amp;ADDRESS('PR-tampon'!$E192,COLUMN(REFERENCEMENT_ISOLANT[[#Headers],[TC/TNC
dans le domaine d''emploi visé]]))))))</f>
        <v/>
      </c>
      <c r="K229" s="102" t="str">
        <f ca="1">IF('PR-tampon'!$E192="","",IF('PR-tampon'!$E192=0,"",IF(INDIRECT(NOM_FR&amp;ADDRESS('PR-tampon'!$E192,COLUMN(REFERENCEMENT_ISOLANT[[#Headers],[SYNTHESE DES APPLICATIONS VISEES]])))=0,"",INDIRECT(NOM_FR&amp;ADDRESS('PR-tampon'!$E192,COLUMN(REFERENCEMENT_ISOLANT[[#Headers],[SYNTHESE DES APPLICATIONS VISEES]]))))))</f>
        <v/>
      </c>
      <c r="L229" s="75" t="str">
        <f ca="1">IF('PR-tampon'!$E192="","",IF('PR-tampon'!$E192=0,"",IF(INDIRECT(NOM_FR&amp;ADDRESS('PR-tampon'!$E192,COLUMN(REFERENCEMENT_ISOLANT[[#Headers],[CONCATENATION DES OBSERVATIONS]])))=0,"",INDIRECT(NOM_FR&amp;ADDRESS('PR-tampon'!$E192,COLUMN(REFERENCEMENT_ISOLANT[[#Headers],[CONCATENATION DES OBSERVATIONS]]))))))</f>
        <v/>
      </c>
      <c r="M229" s="3" t="str">
        <f ca="1">IF('PR-tampon'!$E192="","",IF('PR-tampon'!$E192=0,"",IF(INDIRECT(NOM_FR&amp;ADDRESS('PR-tampon'!$E192,COLUMN(REFERENCEMENT_ISOLANT[[#Headers],[Hygrométrie des locaux]])))=0,"",INDIRECT(NOM_FR&amp;ADDRESS('PR-tampon'!$E192,COLUMN(REFERENCEMENT_ISOLANT[[#Headers],[Hygrométrie des locaux]]))))))</f>
        <v/>
      </c>
      <c r="N229" s="3" t="str">
        <f ca="1">IF('PR-tampon'!$E192="","",IF('PR-tampon'!$E192=0,"",IF(INDIRECT(NOM_FR&amp;ADDRESS('PR-tampon'!$E192,COLUMN(REFERENCEMENT_ISOLANT[[#Headers],[classement locaux au sens 20.1 P3]])))=0,"",INDIRECT(NOM_FR&amp;ADDRESS('PR-tampon'!$E192,COLUMN(REFERENCEMENT_ISOLANT[[#Headers],[classement locaux au sens 20.1 P3]]))))))</f>
        <v/>
      </c>
      <c r="O229" s="3" t="str">
        <f ca="1">IF('PR-tampon'!$E192="","",IF('PR-tampon'!$E192=0,"",IF(INDIRECT(NOM_FR&amp;ADDRESS('PR-tampon'!$E192,COLUMN(REFERENCEMENT_ISOLANT[[#Headers],[Climat max]])))=0,"",INDIRECT(NOM_FR&amp;ADDRESS('PR-tampon'!$E192,COLUMN(REFERENCEMENT_ISOLANT[[#Headers],[Climat max]]))))))</f>
        <v/>
      </c>
      <c r="P229" s="3" t="str">
        <f ca="1">IF('PR-tampon'!$E192="","",IF('PR-tampon'!$E192=0,"",IF(INDIRECT(NOM_FR&amp;ADDRESS('PR-tampon'!$E192,COLUMN(REFERENCEMENT_ISOLANT[[#Headers],[Locaux climatisés ou raffraichis]])))=0,"",INDIRECT(NOM_FR&amp;ADDRESS('PR-tampon'!$E192,COLUMN(REFERENCEMENT_ISOLANT[[#Headers],[Locaux climatisés ou raffraichis]]))))))</f>
        <v/>
      </c>
    </row>
    <row r="230" spans="1:16" ht="130.15" customHeight="1" x14ac:dyDescent="0.25">
      <c r="A230" s="3" t="e">
        <v>#VALUE!</v>
      </c>
      <c r="B230" s="79" t="str">
        <f ca="1">IF('PR-tampon'!$E193="","",IF('PR-tampon'!$E193=0,"",IF(INDIRECT(NOM_FR&amp;ADDRESS('PR-tampon'!$E193,COLUMN(REFERENCEMENT_ISOLANT[[#Headers],[DATE REFERENCEMENT]])))=0,"",INDIRECT(NOM_FR&amp;ADDRESS('PR-tampon'!$E193,COLUMN(REFERENCEMENT_ISOLANT[[#Headers],[DATE REFERENCEMENT]]))))))</f>
        <v/>
      </c>
      <c r="C230" s="79" t="str">
        <f ca="1">IF('PR-tampon'!$E193="","",IF('PR-tampon'!$E193=0,"",IF(INDIRECT(NOM_FR&amp;ADDRESS('PR-tampon'!$E193,COLUMN(REFERENCEMENT_ISOLANT[[#Headers],[TYPE DE PROCEDE]])))=0,"",INDIRECT(NOM_FR&amp;ADDRESS('PR-tampon'!$E193,COLUMN(REFERENCEMENT_ISOLANT[[#Headers],[TYPE DE PROCEDE]]))))))</f>
        <v/>
      </c>
      <c r="D230" s="79" t="str">
        <f ca="1">IF('PR-tampon'!$E193="","",IF('PR-tampon'!$E193=0,"",IF(INDIRECT(NOM_FR&amp;ADDRESS('PR-tampon'!$E193,COLUMN(REFERENCEMENT_ISOLANT[[#Headers],[MATIERE]])))=0,"",INDIRECT(NOM_FR&amp;ADDRESS('PR-tampon'!$E193,COLUMN(REFERENCEMENT_ISOLANT[[#Headers],[MATIERE]]))))))</f>
        <v/>
      </c>
      <c r="E230" s="3" t="str">
        <f ca="1">IF('PR-tampon'!$E193="","",IF('PR-tampon'!$E193=0,"",IF(INDIRECT(NOM_FR&amp;ADDRESS('PR-tampon'!$E193,COLUMN(REFERENCEMENT_ISOLANT[[#Headers],[NOM COMMERCIAL DU PROCEDE]])))=0,"",INDIRECT(NOM_FR&amp;ADDRESS('PR-tampon'!$E193,COLUMN(REFERENCEMENT_ISOLANT[[#Headers],[NOM COMMERCIAL DU PROCEDE]]))))))</f>
        <v/>
      </c>
      <c r="F230" s="3" t="str">
        <f ca="1">IF('PR-tampon'!$E193="","",IF('PR-tampon'!$E193=0,"",IF(INDIRECT(NOM_FR&amp;ADDRESS('PR-tampon'!$E193,COLUMN(REFERENCEMENT_ISOLANT[[#Headers],[FABRICANT / TITULAIRE / DISTRIBUTEUR]])))=0,"",INDIRECT(NOM_FR&amp;ADDRESS('PR-tampon'!$E193,COLUMN(REFERENCEMENT_ISOLANT[[#Headers],[FABRICANT / TITULAIRE / DISTRIBUTEUR]]))))))</f>
        <v/>
      </c>
      <c r="G230" s="3" t="str">
        <f ca="1">IF('PR-tampon'!$E193="","",IF('PR-tampon'!$E193=0,"",IF(INDIRECT(NOM_FR&amp;ADDRESS('PR-tampon'!$E193,COLUMN(REFERENCEMENT_ISOLANT[[#Headers],[TYPE DE DOCUMENT DE REFERENCE]])))=0,"",INDIRECT(NOM_FR&amp;ADDRESS('PR-tampon'!$E193,COLUMN(REFERENCEMENT_ISOLANT[[#Headers],[TYPE DE DOCUMENT DE REFERENCE]]))))))</f>
        <v/>
      </c>
      <c r="H230" s="3" t="str">
        <f ca="1">IF('PR-tampon'!$E193="","",IF('PR-tampon'!$E193=0,"",IF(INDIRECT(NOM_FR&amp;ADDRESS('PR-tampon'!$E193,COLUMN(REFERENCEMENT_ISOLANT[[#Headers],[REF]])))=0,"",INDIRECT(NOM_FR&amp;ADDRESS('PR-tampon'!$E193,COLUMN(REFERENCEMENT_ISOLANT[[#Headers],[REF]]))))))</f>
        <v/>
      </c>
      <c r="I230" s="73" t="str">
        <f ca="1">IF('PR-tampon'!$E193="","",IF('PR-tampon'!$E193=0,"",IF(INDIRECT(NOM_FR&amp;ADDRESS('PR-tampon'!$E193,COLUMN(REFERENCEMENT_ISOLANT[[#Headers],[AVIS LIMITE AU / VALIDITE]])))=0,"",INDIRECT(NOM_FR&amp;ADDRESS('PR-tampon'!$E193,COLUMN(REFERENCEMENT_ISOLANT[[#Headers],[AVIS LIMITE AU / VALIDITE]]))))))</f>
        <v/>
      </c>
      <c r="J230" s="3" t="str">
        <f ca="1">IF('PR-tampon'!$E193="","",IF('PR-tampon'!$E193=0,"",IF(INDIRECT(NOM_FR&amp;ADDRESS('PR-tampon'!$E193,COLUMN(REFERENCEMENT_ISOLANT[[#Headers],[TC/TNC
dans le domaine d''emploi visé]])))=0,"",INDIRECT(NOM_FR&amp;ADDRESS('PR-tampon'!$E193,COLUMN(REFERENCEMENT_ISOLANT[[#Headers],[TC/TNC
dans le domaine d''emploi visé]]))))))</f>
        <v/>
      </c>
      <c r="K230" s="102" t="str">
        <f ca="1">IF('PR-tampon'!$E193="","",IF('PR-tampon'!$E193=0,"",IF(INDIRECT(NOM_FR&amp;ADDRESS('PR-tampon'!$E193,COLUMN(REFERENCEMENT_ISOLANT[[#Headers],[SYNTHESE DES APPLICATIONS VISEES]])))=0,"",INDIRECT(NOM_FR&amp;ADDRESS('PR-tampon'!$E193,COLUMN(REFERENCEMENT_ISOLANT[[#Headers],[SYNTHESE DES APPLICATIONS VISEES]]))))))</f>
        <v/>
      </c>
      <c r="L230" s="75" t="str">
        <f ca="1">IF('PR-tampon'!$E193="","",IF('PR-tampon'!$E193=0,"",IF(INDIRECT(NOM_FR&amp;ADDRESS('PR-tampon'!$E193,COLUMN(REFERENCEMENT_ISOLANT[[#Headers],[CONCATENATION DES OBSERVATIONS]])))=0,"",INDIRECT(NOM_FR&amp;ADDRESS('PR-tampon'!$E193,COLUMN(REFERENCEMENT_ISOLANT[[#Headers],[CONCATENATION DES OBSERVATIONS]]))))))</f>
        <v/>
      </c>
      <c r="M230" s="3" t="str">
        <f ca="1">IF('PR-tampon'!$E193="","",IF('PR-tampon'!$E193=0,"",IF(INDIRECT(NOM_FR&amp;ADDRESS('PR-tampon'!$E193,COLUMN(REFERENCEMENT_ISOLANT[[#Headers],[Hygrométrie des locaux]])))=0,"",INDIRECT(NOM_FR&amp;ADDRESS('PR-tampon'!$E193,COLUMN(REFERENCEMENT_ISOLANT[[#Headers],[Hygrométrie des locaux]]))))))</f>
        <v/>
      </c>
      <c r="N230" s="3" t="str">
        <f ca="1">IF('PR-tampon'!$E193="","",IF('PR-tampon'!$E193=0,"",IF(INDIRECT(NOM_FR&amp;ADDRESS('PR-tampon'!$E193,COLUMN(REFERENCEMENT_ISOLANT[[#Headers],[classement locaux au sens 20.1 P3]])))=0,"",INDIRECT(NOM_FR&amp;ADDRESS('PR-tampon'!$E193,COLUMN(REFERENCEMENT_ISOLANT[[#Headers],[classement locaux au sens 20.1 P3]]))))))</f>
        <v/>
      </c>
      <c r="O230" s="3" t="str">
        <f ca="1">IF('PR-tampon'!$E193="","",IF('PR-tampon'!$E193=0,"",IF(INDIRECT(NOM_FR&amp;ADDRESS('PR-tampon'!$E193,COLUMN(REFERENCEMENT_ISOLANT[[#Headers],[Climat max]])))=0,"",INDIRECT(NOM_FR&amp;ADDRESS('PR-tampon'!$E193,COLUMN(REFERENCEMENT_ISOLANT[[#Headers],[Climat max]]))))))</f>
        <v/>
      </c>
      <c r="P230" s="3" t="str">
        <f ca="1">IF('PR-tampon'!$E193="","",IF('PR-tampon'!$E193=0,"",IF(INDIRECT(NOM_FR&amp;ADDRESS('PR-tampon'!$E193,COLUMN(REFERENCEMENT_ISOLANT[[#Headers],[Locaux climatisés ou raffraichis]])))=0,"",INDIRECT(NOM_FR&amp;ADDRESS('PR-tampon'!$E193,COLUMN(REFERENCEMENT_ISOLANT[[#Headers],[Locaux climatisés ou raffraichis]]))))))</f>
        <v/>
      </c>
    </row>
    <row r="231" spans="1:16" ht="130.15" customHeight="1" x14ac:dyDescent="0.25">
      <c r="A231" s="3" t="e">
        <v>#VALUE!</v>
      </c>
      <c r="B231" s="79" t="str">
        <f ca="1">IF('PR-tampon'!$E194="","",IF('PR-tampon'!$E194=0,"",IF(INDIRECT(NOM_FR&amp;ADDRESS('PR-tampon'!$E194,COLUMN(REFERENCEMENT_ISOLANT[[#Headers],[DATE REFERENCEMENT]])))=0,"",INDIRECT(NOM_FR&amp;ADDRESS('PR-tampon'!$E194,COLUMN(REFERENCEMENT_ISOLANT[[#Headers],[DATE REFERENCEMENT]]))))))</f>
        <v/>
      </c>
      <c r="C231" s="79" t="str">
        <f ca="1">IF('PR-tampon'!$E194="","",IF('PR-tampon'!$E194=0,"",IF(INDIRECT(NOM_FR&amp;ADDRESS('PR-tampon'!$E194,COLUMN(REFERENCEMENT_ISOLANT[[#Headers],[TYPE DE PROCEDE]])))=0,"",INDIRECT(NOM_FR&amp;ADDRESS('PR-tampon'!$E194,COLUMN(REFERENCEMENT_ISOLANT[[#Headers],[TYPE DE PROCEDE]]))))))</f>
        <v/>
      </c>
      <c r="D231" s="79" t="str">
        <f ca="1">IF('PR-tampon'!$E194="","",IF('PR-tampon'!$E194=0,"",IF(INDIRECT(NOM_FR&amp;ADDRESS('PR-tampon'!$E194,COLUMN(REFERENCEMENT_ISOLANT[[#Headers],[MATIERE]])))=0,"",INDIRECT(NOM_FR&amp;ADDRESS('PR-tampon'!$E194,COLUMN(REFERENCEMENT_ISOLANT[[#Headers],[MATIERE]]))))))</f>
        <v/>
      </c>
      <c r="E231" s="3" t="str">
        <f ca="1">IF('PR-tampon'!$E194="","",IF('PR-tampon'!$E194=0,"",IF(INDIRECT(NOM_FR&amp;ADDRESS('PR-tampon'!$E194,COLUMN(REFERENCEMENT_ISOLANT[[#Headers],[NOM COMMERCIAL DU PROCEDE]])))=0,"",INDIRECT(NOM_FR&amp;ADDRESS('PR-tampon'!$E194,COLUMN(REFERENCEMENT_ISOLANT[[#Headers],[NOM COMMERCIAL DU PROCEDE]]))))))</f>
        <v/>
      </c>
      <c r="F231" s="3" t="str">
        <f ca="1">IF('PR-tampon'!$E194="","",IF('PR-tampon'!$E194=0,"",IF(INDIRECT(NOM_FR&amp;ADDRESS('PR-tampon'!$E194,COLUMN(REFERENCEMENT_ISOLANT[[#Headers],[FABRICANT / TITULAIRE / DISTRIBUTEUR]])))=0,"",INDIRECT(NOM_FR&amp;ADDRESS('PR-tampon'!$E194,COLUMN(REFERENCEMENT_ISOLANT[[#Headers],[FABRICANT / TITULAIRE / DISTRIBUTEUR]]))))))</f>
        <v/>
      </c>
      <c r="G231" s="3" t="str">
        <f ca="1">IF('PR-tampon'!$E194="","",IF('PR-tampon'!$E194=0,"",IF(INDIRECT(NOM_FR&amp;ADDRESS('PR-tampon'!$E194,COLUMN(REFERENCEMENT_ISOLANT[[#Headers],[TYPE DE DOCUMENT DE REFERENCE]])))=0,"",INDIRECT(NOM_FR&amp;ADDRESS('PR-tampon'!$E194,COLUMN(REFERENCEMENT_ISOLANT[[#Headers],[TYPE DE DOCUMENT DE REFERENCE]]))))))</f>
        <v/>
      </c>
      <c r="H231" s="3" t="str">
        <f ca="1">IF('PR-tampon'!$E194="","",IF('PR-tampon'!$E194=0,"",IF(INDIRECT(NOM_FR&amp;ADDRESS('PR-tampon'!$E194,COLUMN(REFERENCEMENT_ISOLANT[[#Headers],[REF]])))=0,"",INDIRECT(NOM_FR&amp;ADDRESS('PR-tampon'!$E194,COLUMN(REFERENCEMENT_ISOLANT[[#Headers],[REF]]))))))</f>
        <v/>
      </c>
      <c r="I231" s="73" t="str">
        <f ca="1">IF('PR-tampon'!$E194="","",IF('PR-tampon'!$E194=0,"",IF(INDIRECT(NOM_FR&amp;ADDRESS('PR-tampon'!$E194,COLUMN(REFERENCEMENT_ISOLANT[[#Headers],[AVIS LIMITE AU / VALIDITE]])))=0,"",INDIRECT(NOM_FR&amp;ADDRESS('PR-tampon'!$E194,COLUMN(REFERENCEMENT_ISOLANT[[#Headers],[AVIS LIMITE AU / VALIDITE]]))))))</f>
        <v/>
      </c>
      <c r="J231" s="3" t="str">
        <f ca="1">IF('PR-tampon'!$E194="","",IF('PR-tampon'!$E194=0,"",IF(INDIRECT(NOM_FR&amp;ADDRESS('PR-tampon'!$E194,COLUMN(REFERENCEMENT_ISOLANT[[#Headers],[TC/TNC
dans le domaine d''emploi visé]])))=0,"",INDIRECT(NOM_FR&amp;ADDRESS('PR-tampon'!$E194,COLUMN(REFERENCEMENT_ISOLANT[[#Headers],[TC/TNC
dans le domaine d''emploi visé]]))))))</f>
        <v/>
      </c>
      <c r="K231" s="102" t="str">
        <f ca="1">IF('PR-tampon'!$E194="","",IF('PR-tampon'!$E194=0,"",IF(INDIRECT(NOM_FR&amp;ADDRESS('PR-tampon'!$E194,COLUMN(REFERENCEMENT_ISOLANT[[#Headers],[SYNTHESE DES APPLICATIONS VISEES]])))=0,"",INDIRECT(NOM_FR&amp;ADDRESS('PR-tampon'!$E194,COLUMN(REFERENCEMENT_ISOLANT[[#Headers],[SYNTHESE DES APPLICATIONS VISEES]]))))))</f>
        <v/>
      </c>
      <c r="L231" s="75" t="str">
        <f ca="1">IF('PR-tampon'!$E194="","",IF('PR-tampon'!$E194=0,"",IF(INDIRECT(NOM_FR&amp;ADDRESS('PR-tampon'!$E194,COLUMN(REFERENCEMENT_ISOLANT[[#Headers],[CONCATENATION DES OBSERVATIONS]])))=0,"",INDIRECT(NOM_FR&amp;ADDRESS('PR-tampon'!$E194,COLUMN(REFERENCEMENT_ISOLANT[[#Headers],[CONCATENATION DES OBSERVATIONS]]))))))</f>
        <v/>
      </c>
      <c r="M231" s="3" t="str">
        <f ca="1">IF('PR-tampon'!$E194="","",IF('PR-tampon'!$E194=0,"",IF(INDIRECT(NOM_FR&amp;ADDRESS('PR-tampon'!$E194,COLUMN(REFERENCEMENT_ISOLANT[[#Headers],[Hygrométrie des locaux]])))=0,"",INDIRECT(NOM_FR&amp;ADDRESS('PR-tampon'!$E194,COLUMN(REFERENCEMENT_ISOLANT[[#Headers],[Hygrométrie des locaux]]))))))</f>
        <v/>
      </c>
      <c r="N231" s="3" t="str">
        <f ca="1">IF('PR-tampon'!$E194="","",IF('PR-tampon'!$E194=0,"",IF(INDIRECT(NOM_FR&amp;ADDRESS('PR-tampon'!$E194,COLUMN(REFERENCEMENT_ISOLANT[[#Headers],[classement locaux au sens 20.1 P3]])))=0,"",INDIRECT(NOM_FR&amp;ADDRESS('PR-tampon'!$E194,COLUMN(REFERENCEMENT_ISOLANT[[#Headers],[classement locaux au sens 20.1 P3]]))))))</f>
        <v/>
      </c>
      <c r="O231" s="3" t="str">
        <f ca="1">IF('PR-tampon'!$E194="","",IF('PR-tampon'!$E194=0,"",IF(INDIRECT(NOM_FR&amp;ADDRESS('PR-tampon'!$E194,COLUMN(REFERENCEMENT_ISOLANT[[#Headers],[Climat max]])))=0,"",INDIRECT(NOM_FR&amp;ADDRESS('PR-tampon'!$E194,COLUMN(REFERENCEMENT_ISOLANT[[#Headers],[Climat max]]))))))</f>
        <v/>
      </c>
      <c r="P231" s="3" t="str">
        <f ca="1">IF('PR-tampon'!$E194="","",IF('PR-tampon'!$E194=0,"",IF(INDIRECT(NOM_FR&amp;ADDRESS('PR-tampon'!$E194,COLUMN(REFERENCEMENT_ISOLANT[[#Headers],[Locaux climatisés ou raffraichis]])))=0,"",INDIRECT(NOM_FR&amp;ADDRESS('PR-tampon'!$E194,COLUMN(REFERENCEMENT_ISOLANT[[#Headers],[Locaux climatisés ou raffraichis]]))))))</f>
        <v/>
      </c>
    </row>
    <row r="232" spans="1:16" ht="130.15" customHeight="1" x14ac:dyDescent="0.25">
      <c r="A232" s="3" t="e">
        <v>#VALUE!</v>
      </c>
      <c r="B232" s="79" t="str">
        <f ca="1">IF('PR-tampon'!$E195="","",IF('PR-tampon'!$E195=0,"",IF(INDIRECT(NOM_FR&amp;ADDRESS('PR-tampon'!$E195,COLUMN(REFERENCEMENT_ISOLANT[[#Headers],[DATE REFERENCEMENT]])))=0,"",INDIRECT(NOM_FR&amp;ADDRESS('PR-tampon'!$E195,COLUMN(REFERENCEMENT_ISOLANT[[#Headers],[DATE REFERENCEMENT]]))))))</f>
        <v/>
      </c>
      <c r="C232" s="79" t="str">
        <f ca="1">IF('PR-tampon'!$E195="","",IF('PR-tampon'!$E195=0,"",IF(INDIRECT(NOM_FR&amp;ADDRESS('PR-tampon'!$E195,COLUMN(REFERENCEMENT_ISOLANT[[#Headers],[TYPE DE PROCEDE]])))=0,"",INDIRECT(NOM_FR&amp;ADDRESS('PR-tampon'!$E195,COLUMN(REFERENCEMENT_ISOLANT[[#Headers],[TYPE DE PROCEDE]]))))))</f>
        <v/>
      </c>
      <c r="D232" s="79" t="str">
        <f ca="1">IF('PR-tampon'!$E195="","",IF('PR-tampon'!$E195=0,"",IF(INDIRECT(NOM_FR&amp;ADDRESS('PR-tampon'!$E195,COLUMN(REFERENCEMENT_ISOLANT[[#Headers],[MATIERE]])))=0,"",INDIRECT(NOM_FR&amp;ADDRESS('PR-tampon'!$E195,COLUMN(REFERENCEMENT_ISOLANT[[#Headers],[MATIERE]]))))))</f>
        <v/>
      </c>
      <c r="E232" s="3" t="str">
        <f ca="1">IF('PR-tampon'!$E195="","",IF('PR-tampon'!$E195=0,"",IF(INDIRECT(NOM_FR&amp;ADDRESS('PR-tampon'!$E195,COLUMN(REFERENCEMENT_ISOLANT[[#Headers],[NOM COMMERCIAL DU PROCEDE]])))=0,"",INDIRECT(NOM_FR&amp;ADDRESS('PR-tampon'!$E195,COLUMN(REFERENCEMENT_ISOLANT[[#Headers],[NOM COMMERCIAL DU PROCEDE]]))))))</f>
        <v/>
      </c>
      <c r="F232" s="3" t="str">
        <f ca="1">IF('PR-tampon'!$E195="","",IF('PR-tampon'!$E195=0,"",IF(INDIRECT(NOM_FR&amp;ADDRESS('PR-tampon'!$E195,COLUMN(REFERENCEMENT_ISOLANT[[#Headers],[FABRICANT / TITULAIRE / DISTRIBUTEUR]])))=0,"",INDIRECT(NOM_FR&amp;ADDRESS('PR-tampon'!$E195,COLUMN(REFERENCEMENT_ISOLANT[[#Headers],[FABRICANT / TITULAIRE / DISTRIBUTEUR]]))))))</f>
        <v/>
      </c>
      <c r="G232" s="3" t="str">
        <f ca="1">IF('PR-tampon'!$E195="","",IF('PR-tampon'!$E195=0,"",IF(INDIRECT(NOM_FR&amp;ADDRESS('PR-tampon'!$E195,COLUMN(REFERENCEMENT_ISOLANT[[#Headers],[TYPE DE DOCUMENT DE REFERENCE]])))=0,"",INDIRECT(NOM_FR&amp;ADDRESS('PR-tampon'!$E195,COLUMN(REFERENCEMENT_ISOLANT[[#Headers],[TYPE DE DOCUMENT DE REFERENCE]]))))))</f>
        <v/>
      </c>
      <c r="H232" s="3" t="str">
        <f ca="1">IF('PR-tampon'!$E195="","",IF('PR-tampon'!$E195=0,"",IF(INDIRECT(NOM_FR&amp;ADDRESS('PR-tampon'!$E195,COLUMN(REFERENCEMENT_ISOLANT[[#Headers],[REF]])))=0,"",INDIRECT(NOM_FR&amp;ADDRESS('PR-tampon'!$E195,COLUMN(REFERENCEMENT_ISOLANT[[#Headers],[REF]]))))))</f>
        <v/>
      </c>
      <c r="I232" s="73" t="str">
        <f ca="1">IF('PR-tampon'!$E195="","",IF('PR-tampon'!$E195=0,"",IF(INDIRECT(NOM_FR&amp;ADDRESS('PR-tampon'!$E195,COLUMN(REFERENCEMENT_ISOLANT[[#Headers],[AVIS LIMITE AU / VALIDITE]])))=0,"",INDIRECT(NOM_FR&amp;ADDRESS('PR-tampon'!$E195,COLUMN(REFERENCEMENT_ISOLANT[[#Headers],[AVIS LIMITE AU / VALIDITE]]))))))</f>
        <v/>
      </c>
      <c r="J232" s="3" t="str">
        <f ca="1">IF('PR-tampon'!$E195="","",IF('PR-tampon'!$E195=0,"",IF(INDIRECT(NOM_FR&amp;ADDRESS('PR-tampon'!$E195,COLUMN(REFERENCEMENT_ISOLANT[[#Headers],[TC/TNC
dans le domaine d''emploi visé]])))=0,"",INDIRECT(NOM_FR&amp;ADDRESS('PR-tampon'!$E195,COLUMN(REFERENCEMENT_ISOLANT[[#Headers],[TC/TNC
dans le domaine d''emploi visé]]))))))</f>
        <v/>
      </c>
      <c r="K232" s="102" t="str">
        <f ca="1">IF('PR-tampon'!$E195="","",IF('PR-tampon'!$E195=0,"",IF(INDIRECT(NOM_FR&amp;ADDRESS('PR-tampon'!$E195,COLUMN(REFERENCEMENT_ISOLANT[[#Headers],[SYNTHESE DES APPLICATIONS VISEES]])))=0,"",INDIRECT(NOM_FR&amp;ADDRESS('PR-tampon'!$E195,COLUMN(REFERENCEMENT_ISOLANT[[#Headers],[SYNTHESE DES APPLICATIONS VISEES]]))))))</f>
        <v/>
      </c>
      <c r="L232" s="75" t="str">
        <f ca="1">IF('PR-tampon'!$E195="","",IF('PR-tampon'!$E195=0,"",IF(INDIRECT(NOM_FR&amp;ADDRESS('PR-tampon'!$E195,COLUMN(REFERENCEMENT_ISOLANT[[#Headers],[CONCATENATION DES OBSERVATIONS]])))=0,"",INDIRECT(NOM_FR&amp;ADDRESS('PR-tampon'!$E195,COLUMN(REFERENCEMENT_ISOLANT[[#Headers],[CONCATENATION DES OBSERVATIONS]]))))))</f>
        <v/>
      </c>
      <c r="M232" s="3" t="str">
        <f ca="1">IF('PR-tampon'!$E195="","",IF('PR-tampon'!$E195=0,"",IF(INDIRECT(NOM_FR&amp;ADDRESS('PR-tampon'!$E195,COLUMN(REFERENCEMENT_ISOLANT[[#Headers],[Hygrométrie des locaux]])))=0,"",INDIRECT(NOM_FR&amp;ADDRESS('PR-tampon'!$E195,COLUMN(REFERENCEMENT_ISOLANT[[#Headers],[Hygrométrie des locaux]]))))))</f>
        <v/>
      </c>
      <c r="N232" s="3" t="str">
        <f ca="1">IF('PR-tampon'!$E195="","",IF('PR-tampon'!$E195=0,"",IF(INDIRECT(NOM_FR&amp;ADDRESS('PR-tampon'!$E195,COLUMN(REFERENCEMENT_ISOLANT[[#Headers],[classement locaux au sens 20.1 P3]])))=0,"",INDIRECT(NOM_FR&amp;ADDRESS('PR-tampon'!$E195,COLUMN(REFERENCEMENT_ISOLANT[[#Headers],[classement locaux au sens 20.1 P3]]))))))</f>
        <v/>
      </c>
      <c r="O232" s="3" t="str">
        <f ca="1">IF('PR-tampon'!$E195="","",IF('PR-tampon'!$E195=0,"",IF(INDIRECT(NOM_FR&amp;ADDRESS('PR-tampon'!$E195,COLUMN(REFERENCEMENT_ISOLANT[[#Headers],[Climat max]])))=0,"",INDIRECT(NOM_FR&amp;ADDRESS('PR-tampon'!$E195,COLUMN(REFERENCEMENT_ISOLANT[[#Headers],[Climat max]]))))))</f>
        <v/>
      </c>
      <c r="P232" s="3" t="str">
        <f ca="1">IF('PR-tampon'!$E195="","",IF('PR-tampon'!$E195=0,"",IF(INDIRECT(NOM_FR&amp;ADDRESS('PR-tampon'!$E195,COLUMN(REFERENCEMENT_ISOLANT[[#Headers],[Locaux climatisés ou raffraichis]])))=0,"",INDIRECT(NOM_FR&amp;ADDRESS('PR-tampon'!$E195,COLUMN(REFERENCEMENT_ISOLANT[[#Headers],[Locaux climatisés ou raffraichis]]))))))</f>
        <v/>
      </c>
    </row>
    <row r="233" spans="1:16" ht="130.15" customHeight="1" x14ac:dyDescent="0.25">
      <c r="A233" s="3" t="e">
        <v>#VALUE!</v>
      </c>
      <c r="B233" s="79" t="str">
        <f ca="1">IF('PR-tampon'!$E196="","",IF('PR-tampon'!$E196=0,"",IF(INDIRECT(NOM_FR&amp;ADDRESS('PR-tampon'!$E196,COLUMN(REFERENCEMENT_ISOLANT[[#Headers],[DATE REFERENCEMENT]])))=0,"",INDIRECT(NOM_FR&amp;ADDRESS('PR-tampon'!$E196,COLUMN(REFERENCEMENT_ISOLANT[[#Headers],[DATE REFERENCEMENT]]))))))</f>
        <v/>
      </c>
      <c r="C233" s="79" t="str">
        <f ca="1">IF('PR-tampon'!$E196="","",IF('PR-tampon'!$E196=0,"",IF(INDIRECT(NOM_FR&amp;ADDRESS('PR-tampon'!$E196,COLUMN(REFERENCEMENT_ISOLANT[[#Headers],[TYPE DE PROCEDE]])))=0,"",INDIRECT(NOM_FR&amp;ADDRESS('PR-tampon'!$E196,COLUMN(REFERENCEMENT_ISOLANT[[#Headers],[TYPE DE PROCEDE]]))))))</f>
        <v/>
      </c>
      <c r="D233" s="79" t="str">
        <f ca="1">IF('PR-tampon'!$E196="","",IF('PR-tampon'!$E196=0,"",IF(INDIRECT(NOM_FR&amp;ADDRESS('PR-tampon'!$E196,COLUMN(REFERENCEMENT_ISOLANT[[#Headers],[MATIERE]])))=0,"",INDIRECT(NOM_FR&amp;ADDRESS('PR-tampon'!$E196,COLUMN(REFERENCEMENT_ISOLANT[[#Headers],[MATIERE]]))))))</f>
        <v/>
      </c>
      <c r="E233" s="3" t="str">
        <f ca="1">IF('PR-tampon'!$E196="","",IF('PR-tampon'!$E196=0,"",IF(INDIRECT(NOM_FR&amp;ADDRESS('PR-tampon'!$E196,COLUMN(REFERENCEMENT_ISOLANT[[#Headers],[NOM COMMERCIAL DU PROCEDE]])))=0,"",INDIRECT(NOM_FR&amp;ADDRESS('PR-tampon'!$E196,COLUMN(REFERENCEMENT_ISOLANT[[#Headers],[NOM COMMERCIAL DU PROCEDE]]))))))</f>
        <v/>
      </c>
      <c r="F233" s="3" t="str">
        <f ca="1">IF('PR-tampon'!$E196="","",IF('PR-tampon'!$E196=0,"",IF(INDIRECT(NOM_FR&amp;ADDRESS('PR-tampon'!$E196,COLUMN(REFERENCEMENT_ISOLANT[[#Headers],[FABRICANT / TITULAIRE / DISTRIBUTEUR]])))=0,"",INDIRECT(NOM_FR&amp;ADDRESS('PR-tampon'!$E196,COLUMN(REFERENCEMENT_ISOLANT[[#Headers],[FABRICANT / TITULAIRE / DISTRIBUTEUR]]))))))</f>
        <v/>
      </c>
      <c r="G233" s="3" t="str">
        <f ca="1">IF('PR-tampon'!$E196="","",IF('PR-tampon'!$E196=0,"",IF(INDIRECT(NOM_FR&amp;ADDRESS('PR-tampon'!$E196,COLUMN(REFERENCEMENT_ISOLANT[[#Headers],[TYPE DE DOCUMENT DE REFERENCE]])))=0,"",INDIRECT(NOM_FR&amp;ADDRESS('PR-tampon'!$E196,COLUMN(REFERENCEMENT_ISOLANT[[#Headers],[TYPE DE DOCUMENT DE REFERENCE]]))))))</f>
        <v/>
      </c>
      <c r="H233" s="3" t="str">
        <f ca="1">IF('PR-tampon'!$E196="","",IF('PR-tampon'!$E196=0,"",IF(INDIRECT(NOM_FR&amp;ADDRESS('PR-tampon'!$E196,COLUMN(REFERENCEMENT_ISOLANT[[#Headers],[REF]])))=0,"",INDIRECT(NOM_FR&amp;ADDRESS('PR-tampon'!$E196,COLUMN(REFERENCEMENT_ISOLANT[[#Headers],[REF]]))))))</f>
        <v/>
      </c>
      <c r="I233" s="73" t="str">
        <f ca="1">IF('PR-tampon'!$E196="","",IF('PR-tampon'!$E196=0,"",IF(INDIRECT(NOM_FR&amp;ADDRESS('PR-tampon'!$E196,COLUMN(REFERENCEMENT_ISOLANT[[#Headers],[AVIS LIMITE AU / VALIDITE]])))=0,"",INDIRECT(NOM_FR&amp;ADDRESS('PR-tampon'!$E196,COLUMN(REFERENCEMENT_ISOLANT[[#Headers],[AVIS LIMITE AU / VALIDITE]]))))))</f>
        <v/>
      </c>
      <c r="J233" s="3" t="str">
        <f ca="1">IF('PR-tampon'!$E196="","",IF('PR-tampon'!$E196=0,"",IF(INDIRECT(NOM_FR&amp;ADDRESS('PR-tampon'!$E196,COLUMN(REFERENCEMENT_ISOLANT[[#Headers],[TC/TNC
dans le domaine d''emploi visé]])))=0,"",INDIRECT(NOM_FR&amp;ADDRESS('PR-tampon'!$E196,COLUMN(REFERENCEMENT_ISOLANT[[#Headers],[TC/TNC
dans le domaine d''emploi visé]]))))))</f>
        <v/>
      </c>
      <c r="K233" s="102" t="str">
        <f ca="1">IF('PR-tampon'!$E196="","",IF('PR-tampon'!$E196=0,"",IF(INDIRECT(NOM_FR&amp;ADDRESS('PR-tampon'!$E196,COLUMN(REFERENCEMENT_ISOLANT[[#Headers],[SYNTHESE DES APPLICATIONS VISEES]])))=0,"",INDIRECT(NOM_FR&amp;ADDRESS('PR-tampon'!$E196,COLUMN(REFERENCEMENT_ISOLANT[[#Headers],[SYNTHESE DES APPLICATIONS VISEES]]))))))</f>
        <v/>
      </c>
      <c r="L233" s="75" t="str">
        <f ca="1">IF('PR-tampon'!$E196="","",IF('PR-tampon'!$E196=0,"",IF(INDIRECT(NOM_FR&amp;ADDRESS('PR-tampon'!$E196,COLUMN(REFERENCEMENT_ISOLANT[[#Headers],[CONCATENATION DES OBSERVATIONS]])))=0,"",INDIRECT(NOM_FR&amp;ADDRESS('PR-tampon'!$E196,COLUMN(REFERENCEMENT_ISOLANT[[#Headers],[CONCATENATION DES OBSERVATIONS]]))))))</f>
        <v/>
      </c>
      <c r="M233" s="3" t="str">
        <f ca="1">IF('PR-tampon'!$E196="","",IF('PR-tampon'!$E196=0,"",IF(INDIRECT(NOM_FR&amp;ADDRESS('PR-tampon'!$E196,COLUMN(REFERENCEMENT_ISOLANT[[#Headers],[Hygrométrie des locaux]])))=0,"",INDIRECT(NOM_FR&amp;ADDRESS('PR-tampon'!$E196,COLUMN(REFERENCEMENT_ISOLANT[[#Headers],[Hygrométrie des locaux]]))))))</f>
        <v/>
      </c>
      <c r="N233" s="3" t="str">
        <f ca="1">IF('PR-tampon'!$E196="","",IF('PR-tampon'!$E196=0,"",IF(INDIRECT(NOM_FR&amp;ADDRESS('PR-tampon'!$E196,COLUMN(REFERENCEMENT_ISOLANT[[#Headers],[classement locaux au sens 20.1 P3]])))=0,"",INDIRECT(NOM_FR&amp;ADDRESS('PR-tampon'!$E196,COLUMN(REFERENCEMENT_ISOLANT[[#Headers],[classement locaux au sens 20.1 P3]]))))))</f>
        <v/>
      </c>
      <c r="O233" s="3" t="str">
        <f ca="1">IF('PR-tampon'!$E196="","",IF('PR-tampon'!$E196=0,"",IF(INDIRECT(NOM_FR&amp;ADDRESS('PR-tampon'!$E196,COLUMN(REFERENCEMENT_ISOLANT[[#Headers],[Climat max]])))=0,"",INDIRECT(NOM_FR&amp;ADDRESS('PR-tampon'!$E196,COLUMN(REFERENCEMENT_ISOLANT[[#Headers],[Climat max]]))))))</f>
        <v/>
      </c>
      <c r="P233" s="3" t="str">
        <f ca="1">IF('PR-tampon'!$E196="","",IF('PR-tampon'!$E196=0,"",IF(INDIRECT(NOM_FR&amp;ADDRESS('PR-tampon'!$E196,COLUMN(REFERENCEMENT_ISOLANT[[#Headers],[Locaux climatisés ou raffraichis]])))=0,"",INDIRECT(NOM_FR&amp;ADDRESS('PR-tampon'!$E196,COLUMN(REFERENCEMENT_ISOLANT[[#Headers],[Locaux climatisés ou raffraichis]]))))))</f>
        <v/>
      </c>
    </row>
    <row r="234" spans="1:16" ht="130.15" customHeight="1" x14ac:dyDescent="0.25">
      <c r="A234" s="3" t="e">
        <v>#VALUE!</v>
      </c>
      <c r="B234" s="79" t="str">
        <f ca="1">IF('PR-tampon'!$E197="","",IF('PR-tampon'!$E197=0,"",IF(INDIRECT(NOM_FR&amp;ADDRESS('PR-tampon'!$E197,COLUMN(REFERENCEMENT_ISOLANT[[#Headers],[DATE REFERENCEMENT]])))=0,"",INDIRECT(NOM_FR&amp;ADDRESS('PR-tampon'!$E197,COLUMN(REFERENCEMENT_ISOLANT[[#Headers],[DATE REFERENCEMENT]]))))))</f>
        <v/>
      </c>
      <c r="C234" s="79" t="str">
        <f ca="1">IF('PR-tampon'!$E197="","",IF('PR-tampon'!$E197=0,"",IF(INDIRECT(NOM_FR&amp;ADDRESS('PR-tampon'!$E197,COLUMN(REFERENCEMENT_ISOLANT[[#Headers],[TYPE DE PROCEDE]])))=0,"",INDIRECT(NOM_FR&amp;ADDRESS('PR-tampon'!$E197,COLUMN(REFERENCEMENT_ISOLANT[[#Headers],[TYPE DE PROCEDE]]))))))</f>
        <v/>
      </c>
      <c r="D234" s="79" t="str">
        <f ca="1">IF('PR-tampon'!$E197="","",IF('PR-tampon'!$E197=0,"",IF(INDIRECT(NOM_FR&amp;ADDRESS('PR-tampon'!$E197,COLUMN(REFERENCEMENT_ISOLANT[[#Headers],[MATIERE]])))=0,"",INDIRECT(NOM_FR&amp;ADDRESS('PR-tampon'!$E197,COLUMN(REFERENCEMENT_ISOLANT[[#Headers],[MATIERE]]))))))</f>
        <v/>
      </c>
      <c r="E234" s="3" t="str">
        <f ca="1">IF('PR-tampon'!$E197="","",IF('PR-tampon'!$E197=0,"",IF(INDIRECT(NOM_FR&amp;ADDRESS('PR-tampon'!$E197,COLUMN(REFERENCEMENT_ISOLANT[[#Headers],[NOM COMMERCIAL DU PROCEDE]])))=0,"",INDIRECT(NOM_FR&amp;ADDRESS('PR-tampon'!$E197,COLUMN(REFERENCEMENT_ISOLANT[[#Headers],[NOM COMMERCIAL DU PROCEDE]]))))))</f>
        <v/>
      </c>
      <c r="F234" s="3" t="str">
        <f ca="1">IF('PR-tampon'!$E197="","",IF('PR-tampon'!$E197=0,"",IF(INDIRECT(NOM_FR&amp;ADDRESS('PR-tampon'!$E197,COLUMN(REFERENCEMENT_ISOLANT[[#Headers],[FABRICANT / TITULAIRE / DISTRIBUTEUR]])))=0,"",INDIRECT(NOM_FR&amp;ADDRESS('PR-tampon'!$E197,COLUMN(REFERENCEMENT_ISOLANT[[#Headers],[FABRICANT / TITULAIRE / DISTRIBUTEUR]]))))))</f>
        <v/>
      </c>
      <c r="G234" s="3" t="str">
        <f ca="1">IF('PR-tampon'!$E197="","",IF('PR-tampon'!$E197=0,"",IF(INDIRECT(NOM_FR&amp;ADDRESS('PR-tampon'!$E197,COLUMN(REFERENCEMENT_ISOLANT[[#Headers],[TYPE DE DOCUMENT DE REFERENCE]])))=0,"",INDIRECT(NOM_FR&amp;ADDRESS('PR-tampon'!$E197,COLUMN(REFERENCEMENT_ISOLANT[[#Headers],[TYPE DE DOCUMENT DE REFERENCE]]))))))</f>
        <v/>
      </c>
      <c r="H234" s="3" t="str">
        <f ca="1">IF('PR-tampon'!$E197="","",IF('PR-tampon'!$E197=0,"",IF(INDIRECT(NOM_FR&amp;ADDRESS('PR-tampon'!$E197,COLUMN(REFERENCEMENT_ISOLANT[[#Headers],[REF]])))=0,"",INDIRECT(NOM_FR&amp;ADDRESS('PR-tampon'!$E197,COLUMN(REFERENCEMENT_ISOLANT[[#Headers],[REF]]))))))</f>
        <v/>
      </c>
      <c r="I234" s="73" t="str">
        <f ca="1">IF('PR-tampon'!$E197="","",IF('PR-tampon'!$E197=0,"",IF(INDIRECT(NOM_FR&amp;ADDRESS('PR-tampon'!$E197,COLUMN(REFERENCEMENT_ISOLANT[[#Headers],[AVIS LIMITE AU / VALIDITE]])))=0,"",INDIRECT(NOM_FR&amp;ADDRESS('PR-tampon'!$E197,COLUMN(REFERENCEMENT_ISOLANT[[#Headers],[AVIS LIMITE AU / VALIDITE]]))))))</f>
        <v/>
      </c>
      <c r="J234" s="3" t="str">
        <f ca="1">IF('PR-tampon'!$E197="","",IF('PR-tampon'!$E197=0,"",IF(INDIRECT(NOM_FR&amp;ADDRESS('PR-tampon'!$E197,COLUMN(REFERENCEMENT_ISOLANT[[#Headers],[TC/TNC
dans le domaine d''emploi visé]])))=0,"",INDIRECT(NOM_FR&amp;ADDRESS('PR-tampon'!$E197,COLUMN(REFERENCEMENT_ISOLANT[[#Headers],[TC/TNC
dans le domaine d''emploi visé]]))))))</f>
        <v/>
      </c>
      <c r="K234" s="102" t="str">
        <f ca="1">IF('PR-tampon'!$E197="","",IF('PR-tampon'!$E197=0,"",IF(INDIRECT(NOM_FR&amp;ADDRESS('PR-tampon'!$E197,COLUMN(REFERENCEMENT_ISOLANT[[#Headers],[SYNTHESE DES APPLICATIONS VISEES]])))=0,"",INDIRECT(NOM_FR&amp;ADDRESS('PR-tampon'!$E197,COLUMN(REFERENCEMENT_ISOLANT[[#Headers],[SYNTHESE DES APPLICATIONS VISEES]]))))))</f>
        <v/>
      </c>
      <c r="L234" s="75" t="str">
        <f ca="1">IF('PR-tampon'!$E197="","",IF('PR-tampon'!$E197=0,"",IF(INDIRECT(NOM_FR&amp;ADDRESS('PR-tampon'!$E197,COLUMN(REFERENCEMENT_ISOLANT[[#Headers],[CONCATENATION DES OBSERVATIONS]])))=0,"",INDIRECT(NOM_FR&amp;ADDRESS('PR-tampon'!$E197,COLUMN(REFERENCEMENT_ISOLANT[[#Headers],[CONCATENATION DES OBSERVATIONS]]))))))</f>
        <v/>
      </c>
      <c r="M234" s="3" t="str">
        <f ca="1">IF('PR-tampon'!$E197="","",IF('PR-tampon'!$E197=0,"",IF(INDIRECT(NOM_FR&amp;ADDRESS('PR-tampon'!$E197,COLUMN(REFERENCEMENT_ISOLANT[[#Headers],[Hygrométrie des locaux]])))=0,"",INDIRECT(NOM_FR&amp;ADDRESS('PR-tampon'!$E197,COLUMN(REFERENCEMENT_ISOLANT[[#Headers],[Hygrométrie des locaux]]))))))</f>
        <v/>
      </c>
      <c r="N234" s="3" t="str">
        <f ca="1">IF('PR-tampon'!$E197="","",IF('PR-tampon'!$E197=0,"",IF(INDIRECT(NOM_FR&amp;ADDRESS('PR-tampon'!$E197,COLUMN(REFERENCEMENT_ISOLANT[[#Headers],[classement locaux au sens 20.1 P3]])))=0,"",INDIRECT(NOM_FR&amp;ADDRESS('PR-tampon'!$E197,COLUMN(REFERENCEMENT_ISOLANT[[#Headers],[classement locaux au sens 20.1 P3]]))))))</f>
        <v/>
      </c>
      <c r="O234" s="3" t="str">
        <f ca="1">IF('PR-tampon'!$E197="","",IF('PR-tampon'!$E197=0,"",IF(INDIRECT(NOM_FR&amp;ADDRESS('PR-tampon'!$E197,COLUMN(REFERENCEMENT_ISOLANT[[#Headers],[Climat max]])))=0,"",INDIRECT(NOM_FR&amp;ADDRESS('PR-tampon'!$E197,COLUMN(REFERENCEMENT_ISOLANT[[#Headers],[Climat max]]))))))</f>
        <v/>
      </c>
      <c r="P234" s="3" t="str">
        <f ca="1">IF('PR-tampon'!$E197="","",IF('PR-tampon'!$E197=0,"",IF(INDIRECT(NOM_FR&amp;ADDRESS('PR-tampon'!$E197,COLUMN(REFERENCEMENT_ISOLANT[[#Headers],[Locaux climatisés ou raffraichis]])))=0,"",INDIRECT(NOM_FR&amp;ADDRESS('PR-tampon'!$E197,COLUMN(REFERENCEMENT_ISOLANT[[#Headers],[Locaux climatisés ou raffraichis]]))))))</f>
        <v/>
      </c>
    </row>
    <row r="235" spans="1:16" ht="130.15" customHeight="1" x14ac:dyDescent="0.25">
      <c r="A235" s="3" t="e">
        <v>#VALUE!</v>
      </c>
      <c r="B235" s="79" t="str">
        <f ca="1">IF('PR-tampon'!$E198="","",IF('PR-tampon'!$E198=0,"",IF(INDIRECT(NOM_FR&amp;ADDRESS('PR-tampon'!$E198,COLUMN(REFERENCEMENT_ISOLANT[[#Headers],[DATE REFERENCEMENT]])))=0,"",INDIRECT(NOM_FR&amp;ADDRESS('PR-tampon'!$E198,COLUMN(REFERENCEMENT_ISOLANT[[#Headers],[DATE REFERENCEMENT]]))))))</f>
        <v/>
      </c>
      <c r="C235" s="79" t="str">
        <f ca="1">IF('PR-tampon'!$E198="","",IF('PR-tampon'!$E198=0,"",IF(INDIRECT(NOM_FR&amp;ADDRESS('PR-tampon'!$E198,COLUMN(REFERENCEMENT_ISOLANT[[#Headers],[TYPE DE PROCEDE]])))=0,"",INDIRECT(NOM_FR&amp;ADDRESS('PR-tampon'!$E198,COLUMN(REFERENCEMENT_ISOLANT[[#Headers],[TYPE DE PROCEDE]]))))))</f>
        <v/>
      </c>
      <c r="D235" s="79" t="str">
        <f ca="1">IF('PR-tampon'!$E198="","",IF('PR-tampon'!$E198=0,"",IF(INDIRECT(NOM_FR&amp;ADDRESS('PR-tampon'!$E198,COLUMN(REFERENCEMENT_ISOLANT[[#Headers],[MATIERE]])))=0,"",INDIRECT(NOM_FR&amp;ADDRESS('PR-tampon'!$E198,COLUMN(REFERENCEMENT_ISOLANT[[#Headers],[MATIERE]]))))))</f>
        <v/>
      </c>
      <c r="E235" s="3" t="str">
        <f ca="1">IF('PR-tampon'!$E198="","",IF('PR-tampon'!$E198=0,"",IF(INDIRECT(NOM_FR&amp;ADDRESS('PR-tampon'!$E198,COLUMN(REFERENCEMENT_ISOLANT[[#Headers],[NOM COMMERCIAL DU PROCEDE]])))=0,"",INDIRECT(NOM_FR&amp;ADDRESS('PR-tampon'!$E198,COLUMN(REFERENCEMENT_ISOLANT[[#Headers],[NOM COMMERCIAL DU PROCEDE]]))))))</f>
        <v/>
      </c>
      <c r="F235" s="3" t="str">
        <f ca="1">IF('PR-tampon'!$E198="","",IF('PR-tampon'!$E198=0,"",IF(INDIRECT(NOM_FR&amp;ADDRESS('PR-tampon'!$E198,COLUMN(REFERENCEMENT_ISOLANT[[#Headers],[FABRICANT / TITULAIRE / DISTRIBUTEUR]])))=0,"",INDIRECT(NOM_FR&amp;ADDRESS('PR-tampon'!$E198,COLUMN(REFERENCEMENT_ISOLANT[[#Headers],[FABRICANT / TITULAIRE / DISTRIBUTEUR]]))))))</f>
        <v/>
      </c>
      <c r="G235" s="3" t="str">
        <f ca="1">IF('PR-tampon'!$E198="","",IF('PR-tampon'!$E198=0,"",IF(INDIRECT(NOM_FR&amp;ADDRESS('PR-tampon'!$E198,COLUMN(REFERENCEMENT_ISOLANT[[#Headers],[TYPE DE DOCUMENT DE REFERENCE]])))=0,"",INDIRECT(NOM_FR&amp;ADDRESS('PR-tampon'!$E198,COLUMN(REFERENCEMENT_ISOLANT[[#Headers],[TYPE DE DOCUMENT DE REFERENCE]]))))))</f>
        <v/>
      </c>
      <c r="H235" s="3" t="str">
        <f ca="1">IF('PR-tampon'!$E198="","",IF('PR-tampon'!$E198=0,"",IF(INDIRECT(NOM_FR&amp;ADDRESS('PR-tampon'!$E198,COLUMN(REFERENCEMENT_ISOLANT[[#Headers],[REF]])))=0,"",INDIRECT(NOM_FR&amp;ADDRESS('PR-tampon'!$E198,COLUMN(REFERENCEMENT_ISOLANT[[#Headers],[REF]]))))))</f>
        <v/>
      </c>
      <c r="I235" s="73" t="str">
        <f ca="1">IF('PR-tampon'!$E198="","",IF('PR-tampon'!$E198=0,"",IF(INDIRECT(NOM_FR&amp;ADDRESS('PR-tampon'!$E198,COLUMN(REFERENCEMENT_ISOLANT[[#Headers],[AVIS LIMITE AU / VALIDITE]])))=0,"",INDIRECT(NOM_FR&amp;ADDRESS('PR-tampon'!$E198,COLUMN(REFERENCEMENT_ISOLANT[[#Headers],[AVIS LIMITE AU / VALIDITE]]))))))</f>
        <v/>
      </c>
      <c r="J235" s="3" t="str">
        <f ca="1">IF('PR-tampon'!$E198="","",IF('PR-tampon'!$E198=0,"",IF(INDIRECT(NOM_FR&amp;ADDRESS('PR-tampon'!$E198,COLUMN(REFERENCEMENT_ISOLANT[[#Headers],[TC/TNC
dans le domaine d''emploi visé]])))=0,"",INDIRECT(NOM_FR&amp;ADDRESS('PR-tampon'!$E198,COLUMN(REFERENCEMENT_ISOLANT[[#Headers],[TC/TNC
dans le domaine d''emploi visé]]))))))</f>
        <v/>
      </c>
      <c r="K235" s="102" t="str">
        <f ca="1">IF('PR-tampon'!$E198="","",IF('PR-tampon'!$E198=0,"",IF(INDIRECT(NOM_FR&amp;ADDRESS('PR-tampon'!$E198,COLUMN(REFERENCEMENT_ISOLANT[[#Headers],[SYNTHESE DES APPLICATIONS VISEES]])))=0,"",INDIRECT(NOM_FR&amp;ADDRESS('PR-tampon'!$E198,COLUMN(REFERENCEMENT_ISOLANT[[#Headers],[SYNTHESE DES APPLICATIONS VISEES]]))))))</f>
        <v/>
      </c>
      <c r="L235" s="75" t="str">
        <f ca="1">IF('PR-tampon'!$E198="","",IF('PR-tampon'!$E198=0,"",IF(INDIRECT(NOM_FR&amp;ADDRESS('PR-tampon'!$E198,COLUMN(REFERENCEMENT_ISOLANT[[#Headers],[CONCATENATION DES OBSERVATIONS]])))=0,"",INDIRECT(NOM_FR&amp;ADDRESS('PR-tampon'!$E198,COLUMN(REFERENCEMENT_ISOLANT[[#Headers],[CONCATENATION DES OBSERVATIONS]]))))))</f>
        <v/>
      </c>
      <c r="M235" s="3" t="str">
        <f ca="1">IF('PR-tampon'!$E198="","",IF('PR-tampon'!$E198=0,"",IF(INDIRECT(NOM_FR&amp;ADDRESS('PR-tampon'!$E198,COLUMN(REFERENCEMENT_ISOLANT[[#Headers],[Hygrométrie des locaux]])))=0,"",INDIRECT(NOM_FR&amp;ADDRESS('PR-tampon'!$E198,COLUMN(REFERENCEMENT_ISOLANT[[#Headers],[Hygrométrie des locaux]]))))))</f>
        <v/>
      </c>
      <c r="N235" s="3" t="str">
        <f ca="1">IF('PR-tampon'!$E198="","",IF('PR-tampon'!$E198=0,"",IF(INDIRECT(NOM_FR&amp;ADDRESS('PR-tampon'!$E198,COLUMN(REFERENCEMENT_ISOLANT[[#Headers],[classement locaux au sens 20.1 P3]])))=0,"",INDIRECT(NOM_FR&amp;ADDRESS('PR-tampon'!$E198,COLUMN(REFERENCEMENT_ISOLANT[[#Headers],[classement locaux au sens 20.1 P3]]))))))</f>
        <v/>
      </c>
      <c r="O235" s="3" t="str">
        <f ca="1">IF('PR-tampon'!$E198="","",IF('PR-tampon'!$E198=0,"",IF(INDIRECT(NOM_FR&amp;ADDRESS('PR-tampon'!$E198,COLUMN(REFERENCEMENT_ISOLANT[[#Headers],[Climat max]])))=0,"",INDIRECT(NOM_FR&amp;ADDRESS('PR-tampon'!$E198,COLUMN(REFERENCEMENT_ISOLANT[[#Headers],[Climat max]]))))))</f>
        <v/>
      </c>
      <c r="P235" s="3" t="str">
        <f ca="1">IF('PR-tampon'!$E198="","",IF('PR-tampon'!$E198=0,"",IF(INDIRECT(NOM_FR&amp;ADDRESS('PR-tampon'!$E198,COLUMN(REFERENCEMENT_ISOLANT[[#Headers],[Locaux climatisés ou raffraichis]])))=0,"",INDIRECT(NOM_FR&amp;ADDRESS('PR-tampon'!$E198,COLUMN(REFERENCEMENT_ISOLANT[[#Headers],[Locaux climatisés ou raffraichis]]))))))</f>
        <v/>
      </c>
    </row>
    <row r="236" spans="1:16" ht="130.15" customHeight="1" x14ac:dyDescent="0.25">
      <c r="A236" s="3" t="e">
        <v>#VALUE!</v>
      </c>
      <c r="B236" s="79" t="str">
        <f ca="1">IF('PR-tampon'!$E199="","",IF('PR-tampon'!$E199=0,"",IF(INDIRECT(NOM_FR&amp;ADDRESS('PR-tampon'!$E199,COLUMN(REFERENCEMENT_ISOLANT[[#Headers],[DATE REFERENCEMENT]])))=0,"",INDIRECT(NOM_FR&amp;ADDRESS('PR-tampon'!$E199,COLUMN(REFERENCEMENT_ISOLANT[[#Headers],[DATE REFERENCEMENT]]))))))</f>
        <v/>
      </c>
      <c r="C236" s="79" t="str">
        <f ca="1">IF('PR-tampon'!$E199="","",IF('PR-tampon'!$E199=0,"",IF(INDIRECT(NOM_FR&amp;ADDRESS('PR-tampon'!$E199,COLUMN(REFERENCEMENT_ISOLANT[[#Headers],[TYPE DE PROCEDE]])))=0,"",INDIRECT(NOM_FR&amp;ADDRESS('PR-tampon'!$E199,COLUMN(REFERENCEMENT_ISOLANT[[#Headers],[TYPE DE PROCEDE]]))))))</f>
        <v/>
      </c>
      <c r="D236" s="79" t="str">
        <f ca="1">IF('PR-tampon'!$E199="","",IF('PR-tampon'!$E199=0,"",IF(INDIRECT(NOM_FR&amp;ADDRESS('PR-tampon'!$E199,COLUMN(REFERENCEMENT_ISOLANT[[#Headers],[MATIERE]])))=0,"",INDIRECT(NOM_FR&amp;ADDRESS('PR-tampon'!$E199,COLUMN(REFERENCEMENT_ISOLANT[[#Headers],[MATIERE]]))))))</f>
        <v/>
      </c>
      <c r="E236" s="3" t="str">
        <f ca="1">IF('PR-tampon'!$E199="","",IF('PR-tampon'!$E199=0,"",IF(INDIRECT(NOM_FR&amp;ADDRESS('PR-tampon'!$E199,COLUMN(REFERENCEMENT_ISOLANT[[#Headers],[NOM COMMERCIAL DU PROCEDE]])))=0,"",INDIRECT(NOM_FR&amp;ADDRESS('PR-tampon'!$E199,COLUMN(REFERENCEMENT_ISOLANT[[#Headers],[NOM COMMERCIAL DU PROCEDE]]))))))</f>
        <v/>
      </c>
      <c r="F236" s="3" t="str">
        <f ca="1">IF('PR-tampon'!$E199="","",IF('PR-tampon'!$E199=0,"",IF(INDIRECT(NOM_FR&amp;ADDRESS('PR-tampon'!$E199,COLUMN(REFERENCEMENT_ISOLANT[[#Headers],[FABRICANT / TITULAIRE / DISTRIBUTEUR]])))=0,"",INDIRECT(NOM_FR&amp;ADDRESS('PR-tampon'!$E199,COLUMN(REFERENCEMENT_ISOLANT[[#Headers],[FABRICANT / TITULAIRE / DISTRIBUTEUR]]))))))</f>
        <v/>
      </c>
      <c r="G236" s="3" t="str">
        <f ca="1">IF('PR-tampon'!$E199="","",IF('PR-tampon'!$E199=0,"",IF(INDIRECT(NOM_FR&amp;ADDRESS('PR-tampon'!$E199,COLUMN(REFERENCEMENT_ISOLANT[[#Headers],[TYPE DE DOCUMENT DE REFERENCE]])))=0,"",INDIRECT(NOM_FR&amp;ADDRESS('PR-tampon'!$E199,COLUMN(REFERENCEMENT_ISOLANT[[#Headers],[TYPE DE DOCUMENT DE REFERENCE]]))))))</f>
        <v/>
      </c>
      <c r="H236" s="3" t="str">
        <f ca="1">IF('PR-tampon'!$E199="","",IF('PR-tampon'!$E199=0,"",IF(INDIRECT(NOM_FR&amp;ADDRESS('PR-tampon'!$E199,COLUMN(REFERENCEMENT_ISOLANT[[#Headers],[REF]])))=0,"",INDIRECT(NOM_FR&amp;ADDRESS('PR-tampon'!$E199,COLUMN(REFERENCEMENT_ISOLANT[[#Headers],[REF]]))))))</f>
        <v/>
      </c>
      <c r="I236" s="73" t="str">
        <f ca="1">IF('PR-tampon'!$E199="","",IF('PR-tampon'!$E199=0,"",IF(INDIRECT(NOM_FR&amp;ADDRESS('PR-tampon'!$E199,COLUMN(REFERENCEMENT_ISOLANT[[#Headers],[AVIS LIMITE AU / VALIDITE]])))=0,"",INDIRECT(NOM_FR&amp;ADDRESS('PR-tampon'!$E199,COLUMN(REFERENCEMENT_ISOLANT[[#Headers],[AVIS LIMITE AU / VALIDITE]]))))))</f>
        <v/>
      </c>
      <c r="J236" s="3" t="str">
        <f ca="1">IF('PR-tampon'!$E199="","",IF('PR-tampon'!$E199=0,"",IF(INDIRECT(NOM_FR&amp;ADDRESS('PR-tampon'!$E199,COLUMN(REFERENCEMENT_ISOLANT[[#Headers],[TC/TNC
dans le domaine d''emploi visé]])))=0,"",INDIRECT(NOM_FR&amp;ADDRESS('PR-tampon'!$E199,COLUMN(REFERENCEMENT_ISOLANT[[#Headers],[TC/TNC
dans le domaine d''emploi visé]]))))))</f>
        <v/>
      </c>
      <c r="K236" s="102" t="str">
        <f ca="1">IF('PR-tampon'!$E199="","",IF('PR-tampon'!$E199=0,"",IF(INDIRECT(NOM_FR&amp;ADDRESS('PR-tampon'!$E199,COLUMN(REFERENCEMENT_ISOLANT[[#Headers],[SYNTHESE DES APPLICATIONS VISEES]])))=0,"",INDIRECT(NOM_FR&amp;ADDRESS('PR-tampon'!$E199,COLUMN(REFERENCEMENT_ISOLANT[[#Headers],[SYNTHESE DES APPLICATIONS VISEES]]))))))</f>
        <v/>
      </c>
      <c r="L236" s="75" t="str">
        <f ca="1">IF('PR-tampon'!$E199="","",IF('PR-tampon'!$E199=0,"",IF(INDIRECT(NOM_FR&amp;ADDRESS('PR-tampon'!$E199,COLUMN(REFERENCEMENT_ISOLANT[[#Headers],[CONCATENATION DES OBSERVATIONS]])))=0,"",INDIRECT(NOM_FR&amp;ADDRESS('PR-tampon'!$E199,COLUMN(REFERENCEMENT_ISOLANT[[#Headers],[CONCATENATION DES OBSERVATIONS]]))))))</f>
        <v/>
      </c>
      <c r="M236" s="3" t="str">
        <f ca="1">IF('PR-tampon'!$E199="","",IF('PR-tampon'!$E199=0,"",IF(INDIRECT(NOM_FR&amp;ADDRESS('PR-tampon'!$E199,COLUMN(REFERENCEMENT_ISOLANT[[#Headers],[Hygrométrie des locaux]])))=0,"",INDIRECT(NOM_FR&amp;ADDRESS('PR-tampon'!$E199,COLUMN(REFERENCEMENT_ISOLANT[[#Headers],[Hygrométrie des locaux]]))))))</f>
        <v/>
      </c>
      <c r="N236" s="3" t="str">
        <f ca="1">IF('PR-tampon'!$E199="","",IF('PR-tampon'!$E199=0,"",IF(INDIRECT(NOM_FR&amp;ADDRESS('PR-tampon'!$E199,COLUMN(REFERENCEMENT_ISOLANT[[#Headers],[classement locaux au sens 20.1 P3]])))=0,"",INDIRECT(NOM_FR&amp;ADDRESS('PR-tampon'!$E199,COLUMN(REFERENCEMENT_ISOLANT[[#Headers],[classement locaux au sens 20.1 P3]]))))))</f>
        <v/>
      </c>
      <c r="O236" s="3" t="str">
        <f ca="1">IF('PR-tampon'!$E199="","",IF('PR-tampon'!$E199=0,"",IF(INDIRECT(NOM_FR&amp;ADDRESS('PR-tampon'!$E199,COLUMN(REFERENCEMENT_ISOLANT[[#Headers],[Climat max]])))=0,"",INDIRECT(NOM_FR&amp;ADDRESS('PR-tampon'!$E199,COLUMN(REFERENCEMENT_ISOLANT[[#Headers],[Climat max]]))))))</f>
        <v/>
      </c>
      <c r="P236" s="3" t="str">
        <f ca="1">IF('PR-tampon'!$E199="","",IF('PR-tampon'!$E199=0,"",IF(INDIRECT(NOM_FR&amp;ADDRESS('PR-tampon'!$E199,COLUMN(REFERENCEMENT_ISOLANT[[#Headers],[Locaux climatisés ou raffraichis]])))=0,"",INDIRECT(NOM_FR&amp;ADDRESS('PR-tampon'!$E199,COLUMN(REFERENCEMENT_ISOLANT[[#Headers],[Locaux climatisés ou raffraichis]]))))))</f>
        <v/>
      </c>
    </row>
    <row r="237" spans="1:16" ht="130.15" customHeight="1" x14ac:dyDescent="0.25">
      <c r="A237" s="3" t="e">
        <v>#VALUE!</v>
      </c>
      <c r="B237" s="79" t="str">
        <f ca="1">IF('PR-tampon'!$E200="","",IF('PR-tampon'!$E200=0,"",IF(INDIRECT(NOM_FR&amp;ADDRESS('PR-tampon'!$E200,COLUMN(REFERENCEMENT_ISOLANT[[#Headers],[DATE REFERENCEMENT]])))=0,"",INDIRECT(NOM_FR&amp;ADDRESS('PR-tampon'!$E200,COLUMN(REFERENCEMENT_ISOLANT[[#Headers],[DATE REFERENCEMENT]]))))))</f>
        <v/>
      </c>
      <c r="C237" s="79" t="str">
        <f ca="1">IF('PR-tampon'!$E200="","",IF('PR-tampon'!$E200=0,"",IF(INDIRECT(NOM_FR&amp;ADDRESS('PR-tampon'!$E200,COLUMN(REFERENCEMENT_ISOLANT[[#Headers],[TYPE DE PROCEDE]])))=0,"",INDIRECT(NOM_FR&amp;ADDRESS('PR-tampon'!$E200,COLUMN(REFERENCEMENT_ISOLANT[[#Headers],[TYPE DE PROCEDE]]))))))</f>
        <v/>
      </c>
      <c r="D237" s="79" t="str">
        <f ca="1">IF('PR-tampon'!$E200="","",IF('PR-tampon'!$E200=0,"",IF(INDIRECT(NOM_FR&amp;ADDRESS('PR-tampon'!$E200,COLUMN(REFERENCEMENT_ISOLANT[[#Headers],[MATIERE]])))=0,"",INDIRECT(NOM_FR&amp;ADDRESS('PR-tampon'!$E200,COLUMN(REFERENCEMENT_ISOLANT[[#Headers],[MATIERE]]))))))</f>
        <v/>
      </c>
      <c r="E237" s="3" t="str">
        <f ca="1">IF('PR-tampon'!$E200="","",IF('PR-tampon'!$E200=0,"",IF(INDIRECT(NOM_FR&amp;ADDRESS('PR-tampon'!$E200,COLUMN(REFERENCEMENT_ISOLANT[[#Headers],[NOM COMMERCIAL DU PROCEDE]])))=0,"",INDIRECT(NOM_FR&amp;ADDRESS('PR-tampon'!$E200,COLUMN(REFERENCEMENT_ISOLANT[[#Headers],[NOM COMMERCIAL DU PROCEDE]]))))))</f>
        <v/>
      </c>
      <c r="F237" s="3" t="str">
        <f ca="1">IF('PR-tampon'!$E200="","",IF('PR-tampon'!$E200=0,"",IF(INDIRECT(NOM_FR&amp;ADDRESS('PR-tampon'!$E200,COLUMN(REFERENCEMENT_ISOLANT[[#Headers],[FABRICANT / TITULAIRE / DISTRIBUTEUR]])))=0,"",INDIRECT(NOM_FR&amp;ADDRESS('PR-tampon'!$E200,COLUMN(REFERENCEMENT_ISOLANT[[#Headers],[FABRICANT / TITULAIRE / DISTRIBUTEUR]]))))))</f>
        <v/>
      </c>
      <c r="G237" s="3" t="str">
        <f ca="1">IF('PR-tampon'!$E200="","",IF('PR-tampon'!$E200=0,"",IF(INDIRECT(NOM_FR&amp;ADDRESS('PR-tampon'!$E200,COLUMN(REFERENCEMENT_ISOLANT[[#Headers],[TYPE DE DOCUMENT DE REFERENCE]])))=0,"",INDIRECT(NOM_FR&amp;ADDRESS('PR-tampon'!$E200,COLUMN(REFERENCEMENT_ISOLANT[[#Headers],[TYPE DE DOCUMENT DE REFERENCE]]))))))</f>
        <v/>
      </c>
      <c r="H237" s="3" t="str">
        <f ca="1">IF('PR-tampon'!$E200="","",IF('PR-tampon'!$E200=0,"",IF(INDIRECT(NOM_FR&amp;ADDRESS('PR-tampon'!$E200,COLUMN(REFERENCEMENT_ISOLANT[[#Headers],[REF]])))=0,"",INDIRECT(NOM_FR&amp;ADDRESS('PR-tampon'!$E200,COLUMN(REFERENCEMENT_ISOLANT[[#Headers],[REF]]))))))</f>
        <v/>
      </c>
      <c r="I237" s="73" t="str">
        <f ca="1">IF('PR-tampon'!$E200="","",IF('PR-tampon'!$E200=0,"",IF(INDIRECT(NOM_FR&amp;ADDRESS('PR-tampon'!$E200,COLUMN(REFERENCEMENT_ISOLANT[[#Headers],[AVIS LIMITE AU / VALIDITE]])))=0,"",INDIRECT(NOM_FR&amp;ADDRESS('PR-tampon'!$E200,COLUMN(REFERENCEMENT_ISOLANT[[#Headers],[AVIS LIMITE AU / VALIDITE]]))))))</f>
        <v/>
      </c>
      <c r="J237" s="3" t="str">
        <f ca="1">IF('PR-tampon'!$E200="","",IF('PR-tampon'!$E200=0,"",IF(INDIRECT(NOM_FR&amp;ADDRESS('PR-tampon'!$E200,COLUMN(REFERENCEMENT_ISOLANT[[#Headers],[TC/TNC
dans le domaine d''emploi visé]])))=0,"",INDIRECT(NOM_FR&amp;ADDRESS('PR-tampon'!$E200,COLUMN(REFERENCEMENT_ISOLANT[[#Headers],[TC/TNC
dans le domaine d''emploi visé]]))))))</f>
        <v/>
      </c>
      <c r="K237" s="102" t="str">
        <f ca="1">IF('PR-tampon'!$E200="","",IF('PR-tampon'!$E200=0,"",IF(INDIRECT(NOM_FR&amp;ADDRESS('PR-tampon'!$E200,COLUMN(REFERENCEMENT_ISOLANT[[#Headers],[SYNTHESE DES APPLICATIONS VISEES]])))=0,"",INDIRECT(NOM_FR&amp;ADDRESS('PR-tampon'!$E200,COLUMN(REFERENCEMENT_ISOLANT[[#Headers],[SYNTHESE DES APPLICATIONS VISEES]]))))))</f>
        <v/>
      </c>
      <c r="L237" s="75" t="str">
        <f ca="1">IF('PR-tampon'!$E200="","",IF('PR-tampon'!$E200=0,"",IF(INDIRECT(NOM_FR&amp;ADDRESS('PR-tampon'!$E200,COLUMN(REFERENCEMENT_ISOLANT[[#Headers],[CONCATENATION DES OBSERVATIONS]])))=0,"",INDIRECT(NOM_FR&amp;ADDRESS('PR-tampon'!$E200,COLUMN(REFERENCEMENT_ISOLANT[[#Headers],[CONCATENATION DES OBSERVATIONS]]))))))</f>
        <v/>
      </c>
      <c r="M237" s="3" t="str">
        <f ca="1">IF('PR-tampon'!$E200="","",IF('PR-tampon'!$E200=0,"",IF(INDIRECT(NOM_FR&amp;ADDRESS('PR-tampon'!$E200,COLUMN(REFERENCEMENT_ISOLANT[[#Headers],[Hygrométrie des locaux]])))=0,"",INDIRECT(NOM_FR&amp;ADDRESS('PR-tampon'!$E200,COLUMN(REFERENCEMENT_ISOLANT[[#Headers],[Hygrométrie des locaux]]))))))</f>
        <v/>
      </c>
      <c r="N237" s="3" t="str">
        <f ca="1">IF('PR-tampon'!$E200="","",IF('PR-tampon'!$E200=0,"",IF(INDIRECT(NOM_FR&amp;ADDRESS('PR-tampon'!$E200,COLUMN(REFERENCEMENT_ISOLANT[[#Headers],[classement locaux au sens 20.1 P3]])))=0,"",INDIRECT(NOM_FR&amp;ADDRESS('PR-tampon'!$E200,COLUMN(REFERENCEMENT_ISOLANT[[#Headers],[classement locaux au sens 20.1 P3]]))))))</f>
        <v/>
      </c>
      <c r="O237" s="3" t="str">
        <f ca="1">IF('PR-tampon'!$E200="","",IF('PR-tampon'!$E200=0,"",IF(INDIRECT(NOM_FR&amp;ADDRESS('PR-tampon'!$E200,COLUMN(REFERENCEMENT_ISOLANT[[#Headers],[Climat max]])))=0,"",INDIRECT(NOM_FR&amp;ADDRESS('PR-tampon'!$E200,COLUMN(REFERENCEMENT_ISOLANT[[#Headers],[Climat max]]))))))</f>
        <v/>
      </c>
      <c r="P237" s="3" t="str">
        <f ca="1">IF('PR-tampon'!$E200="","",IF('PR-tampon'!$E200=0,"",IF(INDIRECT(NOM_FR&amp;ADDRESS('PR-tampon'!$E200,COLUMN(REFERENCEMENT_ISOLANT[[#Headers],[Locaux climatisés ou raffraichis]])))=0,"",INDIRECT(NOM_FR&amp;ADDRESS('PR-tampon'!$E200,COLUMN(REFERENCEMENT_ISOLANT[[#Headers],[Locaux climatisés ou raffraichis]]))))))</f>
        <v/>
      </c>
    </row>
    <row r="238" spans="1:16" ht="130.15" customHeight="1" x14ac:dyDescent="0.25">
      <c r="A238" s="3" t="e">
        <v>#VALUE!</v>
      </c>
      <c r="B238" s="79" t="str">
        <f ca="1">IF('PR-tampon'!$E201="","",IF('PR-tampon'!$E201=0,"",IF(INDIRECT(NOM_FR&amp;ADDRESS('PR-tampon'!$E201,COLUMN(REFERENCEMENT_ISOLANT[[#Headers],[DATE REFERENCEMENT]])))=0,"",INDIRECT(NOM_FR&amp;ADDRESS('PR-tampon'!$E201,COLUMN(REFERENCEMENT_ISOLANT[[#Headers],[DATE REFERENCEMENT]]))))))</f>
        <v/>
      </c>
      <c r="C238" s="79" t="str">
        <f ca="1">IF('PR-tampon'!$E201="","",IF('PR-tampon'!$E201=0,"",IF(INDIRECT(NOM_FR&amp;ADDRESS('PR-tampon'!$E201,COLUMN(REFERENCEMENT_ISOLANT[[#Headers],[TYPE DE PROCEDE]])))=0,"",INDIRECT(NOM_FR&amp;ADDRESS('PR-tampon'!$E201,COLUMN(REFERENCEMENT_ISOLANT[[#Headers],[TYPE DE PROCEDE]]))))))</f>
        <v/>
      </c>
      <c r="D238" s="79" t="str">
        <f ca="1">IF('PR-tampon'!$E201="","",IF('PR-tampon'!$E201=0,"",IF(INDIRECT(NOM_FR&amp;ADDRESS('PR-tampon'!$E201,COLUMN(REFERENCEMENT_ISOLANT[[#Headers],[MATIERE]])))=0,"",INDIRECT(NOM_FR&amp;ADDRESS('PR-tampon'!$E201,COLUMN(REFERENCEMENT_ISOLANT[[#Headers],[MATIERE]]))))))</f>
        <v/>
      </c>
      <c r="E238" s="3" t="str">
        <f ca="1">IF('PR-tampon'!$E201="","",IF('PR-tampon'!$E201=0,"",IF(INDIRECT(NOM_FR&amp;ADDRESS('PR-tampon'!$E201,COLUMN(REFERENCEMENT_ISOLANT[[#Headers],[NOM COMMERCIAL DU PROCEDE]])))=0,"",INDIRECT(NOM_FR&amp;ADDRESS('PR-tampon'!$E201,COLUMN(REFERENCEMENT_ISOLANT[[#Headers],[NOM COMMERCIAL DU PROCEDE]]))))))</f>
        <v/>
      </c>
      <c r="F238" s="3" t="str">
        <f ca="1">IF('PR-tampon'!$E201="","",IF('PR-tampon'!$E201=0,"",IF(INDIRECT(NOM_FR&amp;ADDRESS('PR-tampon'!$E201,COLUMN(REFERENCEMENT_ISOLANT[[#Headers],[FABRICANT / TITULAIRE / DISTRIBUTEUR]])))=0,"",INDIRECT(NOM_FR&amp;ADDRESS('PR-tampon'!$E201,COLUMN(REFERENCEMENT_ISOLANT[[#Headers],[FABRICANT / TITULAIRE / DISTRIBUTEUR]]))))))</f>
        <v/>
      </c>
      <c r="G238" s="3" t="str">
        <f ca="1">IF('PR-tampon'!$E201="","",IF('PR-tampon'!$E201=0,"",IF(INDIRECT(NOM_FR&amp;ADDRESS('PR-tampon'!$E201,COLUMN(REFERENCEMENT_ISOLANT[[#Headers],[TYPE DE DOCUMENT DE REFERENCE]])))=0,"",INDIRECT(NOM_FR&amp;ADDRESS('PR-tampon'!$E201,COLUMN(REFERENCEMENT_ISOLANT[[#Headers],[TYPE DE DOCUMENT DE REFERENCE]]))))))</f>
        <v/>
      </c>
      <c r="H238" s="3" t="str">
        <f ca="1">IF('PR-tampon'!$E201="","",IF('PR-tampon'!$E201=0,"",IF(INDIRECT(NOM_FR&amp;ADDRESS('PR-tampon'!$E201,COLUMN(REFERENCEMENT_ISOLANT[[#Headers],[REF]])))=0,"",INDIRECT(NOM_FR&amp;ADDRESS('PR-tampon'!$E201,COLUMN(REFERENCEMENT_ISOLANT[[#Headers],[REF]]))))))</f>
        <v/>
      </c>
      <c r="I238" s="73" t="str">
        <f ca="1">IF('PR-tampon'!$E201="","",IF('PR-tampon'!$E201=0,"",IF(INDIRECT(NOM_FR&amp;ADDRESS('PR-tampon'!$E201,COLUMN(REFERENCEMENT_ISOLANT[[#Headers],[AVIS LIMITE AU / VALIDITE]])))=0,"",INDIRECT(NOM_FR&amp;ADDRESS('PR-tampon'!$E201,COLUMN(REFERENCEMENT_ISOLANT[[#Headers],[AVIS LIMITE AU / VALIDITE]]))))))</f>
        <v/>
      </c>
      <c r="J238" s="3" t="str">
        <f ca="1">IF('PR-tampon'!$E201="","",IF('PR-tampon'!$E201=0,"",IF(INDIRECT(NOM_FR&amp;ADDRESS('PR-tampon'!$E201,COLUMN(REFERENCEMENT_ISOLANT[[#Headers],[TC/TNC
dans le domaine d''emploi visé]])))=0,"",INDIRECT(NOM_FR&amp;ADDRESS('PR-tampon'!$E201,COLUMN(REFERENCEMENT_ISOLANT[[#Headers],[TC/TNC
dans le domaine d''emploi visé]]))))))</f>
        <v/>
      </c>
      <c r="K238" s="102" t="str">
        <f ca="1">IF('PR-tampon'!$E201="","",IF('PR-tampon'!$E201=0,"",IF(INDIRECT(NOM_FR&amp;ADDRESS('PR-tampon'!$E201,COLUMN(REFERENCEMENT_ISOLANT[[#Headers],[SYNTHESE DES APPLICATIONS VISEES]])))=0,"",INDIRECT(NOM_FR&amp;ADDRESS('PR-tampon'!$E201,COLUMN(REFERENCEMENT_ISOLANT[[#Headers],[SYNTHESE DES APPLICATIONS VISEES]]))))))</f>
        <v/>
      </c>
      <c r="L238" s="75" t="str">
        <f ca="1">IF('PR-tampon'!$E201="","",IF('PR-tampon'!$E201=0,"",IF(INDIRECT(NOM_FR&amp;ADDRESS('PR-tampon'!$E201,COLUMN(REFERENCEMENT_ISOLANT[[#Headers],[CONCATENATION DES OBSERVATIONS]])))=0,"",INDIRECT(NOM_FR&amp;ADDRESS('PR-tampon'!$E201,COLUMN(REFERENCEMENT_ISOLANT[[#Headers],[CONCATENATION DES OBSERVATIONS]]))))))</f>
        <v/>
      </c>
      <c r="M238" s="3" t="str">
        <f ca="1">IF('PR-tampon'!$E201="","",IF('PR-tampon'!$E201=0,"",IF(INDIRECT(NOM_FR&amp;ADDRESS('PR-tampon'!$E201,COLUMN(REFERENCEMENT_ISOLANT[[#Headers],[Hygrométrie des locaux]])))=0,"",INDIRECT(NOM_FR&amp;ADDRESS('PR-tampon'!$E201,COLUMN(REFERENCEMENT_ISOLANT[[#Headers],[Hygrométrie des locaux]]))))))</f>
        <v/>
      </c>
      <c r="N238" s="3" t="str">
        <f ca="1">IF('PR-tampon'!$E201="","",IF('PR-tampon'!$E201=0,"",IF(INDIRECT(NOM_FR&amp;ADDRESS('PR-tampon'!$E201,COLUMN(REFERENCEMENT_ISOLANT[[#Headers],[classement locaux au sens 20.1 P3]])))=0,"",INDIRECT(NOM_FR&amp;ADDRESS('PR-tampon'!$E201,COLUMN(REFERENCEMENT_ISOLANT[[#Headers],[classement locaux au sens 20.1 P3]]))))))</f>
        <v/>
      </c>
      <c r="O238" s="3" t="str">
        <f ca="1">IF('PR-tampon'!$E201="","",IF('PR-tampon'!$E201=0,"",IF(INDIRECT(NOM_FR&amp;ADDRESS('PR-tampon'!$E201,COLUMN(REFERENCEMENT_ISOLANT[[#Headers],[Climat max]])))=0,"",INDIRECT(NOM_FR&amp;ADDRESS('PR-tampon'!$E201,COLUMN(REFERENCEMENT_ISOLANT[[#Headers],[Climat max]]))))))</f>
        <v/>
      </c>
      <c r="P238" s="3" t="str">
        <f ca="1">IF('PR-tampon'!$E201="","",IF('PR-tampon'!$E201=0,"",IF(INDIRECT(NOM_FR&amp;ADDRESS('PR-tampon'!$E201,COLUMN(REFERENCEMENT_ISOLANT[[#Headers],[Locaux climatisés ou raffraichis]])))=0,"",INDIRECT(NOM_FR&amp;ADDRESS('PR-tampon'!$E201,COLUMN(REFERENCEMENT_ISOLANT[[#Headers],[Locaux climatisés ou raffraichis]]))))))</f>
        <v/>
      </c>
    </row>
    <row r="239" spans="1:16" ht="130.15" customHeight="1" x14ac:dyDescent="0.25">
      <c r="A239" s="3" t="e">
        <v>#VALUE!</v>
      </c>
      <c r="B239" s="79" t="str">
        <f ca="1">IF('PR-tampon'!$E202="","",IF('PR-tampon'!$E202=0,"",IF(INDIRECT(NOM_FR&amp;ADDRESS('PR-tampon'!$E202,COLUMN(REFERENCEMENT_ISOLANT[[#Headers],[DATE REFERENCEMENT]])))=0,"",INDIRECT(NOM_FR&amp;ADDRESS('PR-tampon'!$E202,COLUMN(REFERENCEMENT_ISOLANT[[#Headers],[DATE REFERENCEMENT]]))))))</f>
        <v/>
      </c>
      <c r="C239" s="79" t="str">
        <f ca="1">IF('PR-tampon'!$E202="","",IF('PR-tampon'!$E202=0,"",IF(INDIRECT(NOM_FR&amp;ADDRESS('PR-tampon'!$E202,COLUMN(REFERENCEMENT_ISOLANT[[#Headers],[TYPE DE PROCEDE]])))=0,"",INDIRECT(NOM_FR&amp;ADDRESS('PR-tampon'!$E202,COLUMN(REFERENCEMENT_ISOLANT[[#Headers],[TYPE DE PROCEDE]]))))))</f>
        <v/>
      </c>
      <c r="D239" s="79" t="str">
        <f ca="1">IF('PR-tampon'!$E202="","",IF('PR-tampon'!$E202=0,"",IF(INDIRECT(NOM_FR&amp;ADDRESS('PR-tampon'!$E202,COLUMN(REFERENCEMENT_ISOLANT[[#Headers],[MATIERE]])))=0,"",INDIRECT(NOM_FR&amp;ADDRESS('PR-tampon'!$E202,COLUMN(REFERENCEMENT_ISOLANT[[#Headers],[MATIERE]]))))))</f>
        <v/>
      </c>
      <c r="E239" s="3" t="str">
        <f ca="1">IF('PR-tampon'!$E202="","",IF('PR-tampon'!$E202=0,"",IF(INDIRECT(NOM_FR&amp;ADDRESS('PR-tampon'!$E202,COLUMN(REFERENCEMENT_ISOLANT[[#Headers],[NOM COMMERCIAL DU PROCEDE]])))=0,"",INDIRECT(NOM_FR&amp;ADDRESS('PR-tampon'!$E202,COLUMN(REFERENCEMENT_ISOLANT[[#Headers],[NOM COMMERCIAL DU PROCEDE]]))))))</f>
        <v/>
      </c>
      <c r="F239" s="3" t="str">
        <f ca="1">IF('PR-tampon'!$E202="","",IF('PR-tampon'!$E202=0,"",IF(INDIRECT(NOM_FR&amp;ADDRESS('PR-tampon'!$E202,COLUMN(REFERENCEMENT_ISOLANT[[#Headers],[FABRICANT / TITULAIRE / DISTRIBUTEUR]])))=0,"",INDIRECT(NOM_FR&amp;ADDRESS('PR-tampon'!$E202,COLUMN(REFERENCEMENT_ISOLANT[[#Headers],[FABRICANT / TITULAIRE / DISTRIBUTEUR]]))))))</f>
        <v/>
      </c>
      <c r="G239" s="3" t="str">
        <f ca="1">IF('PR-tampon'!$E202="","",IF('PR-tampon'!$E202=0,"",IF(INDIRECT(NOM_FR&amp;ADDRESS('PR-tampon'!$E202,COLUMN(REFERENCEMENT_ISOLANT[[#Headers],[TYPE DE DOCUMENT DE REFERENCE]])))=0,"",INDIRECT(NOM_FR&amp;ADDRESS('PR-tampon'!$E202,COLUMN(REFERENCEMENT_ISOLANT[[#Headers],[TYPE DE DOCUMENT DE REFERENCE]]))))))</f>
        <v/>
      </c>
      <c r="H239" s="3" t="str">
        <f ca="1">IF('PR-tampon'!$E202="","",IF('PR-tampon'!$E202=0,"",IF(INDIRECT(NOM_FR&amp;ADDRESS('PR-tampon'!$E202,COLUMN(REFERENCEMENT_ISOLANT[[#Headers],[REF]])))=0,"",INDIRECT(NOM_FR&amp;ADDRESS('PR-tampon'!$E202,COLUMN(REFERENCEMENT_ISOLANT[[#Headers],[REF]]))))))</f>
        <v/>
      </c>
      <c r="I239" s="73" t="str">
        <f ca="1">IF('PR-tampon'!$E202="","",IF('PR-tampon'!$E202=0,"",IF(INDIRECT(NOM_FR&amp;ADDRESS('PR-tampon'!$E202,COLUMN(REFERENCEMENT_ISOLANT[[#Headers],[AVIS LIMITE AU / VALIDITE]])))=0,"",INDIRECT(NOM_FR&amp;ADDRESS('PR-tampon'!$E202,COLUMN(REFERENCEMENT_ISOLANT[[#Headers],[AVIS LIMITE AU / VALIDITE]]))))))</f>
        <v/>
      </c>
      <c r="J239" s="3" t="str">
        <f ca="1">IF('PR-tampon'!$E202="","",IF('PR-tampon'!$E202=0,"",IF(INDIRECT(NOM_FR&amp;ADDRESS('PR-tampon'!$E202,COLUMN(REFERENCEMENT_ISOLANT[[#Headers],[TC/TNC
dans le domaine d''emploi visé]])))=0,"",INDIRECT(NOM_FR&amp;ADDRESS('PR-tampon'!$E202,COLUMN(REFERENCEMENT_ISOLANT[[#Headers],[TC/TNC
dans le domaine d''emploi visé]]))))))</f>
        <v/>
      </c>
      <c r="K239" s="102" t="str">
        <f ca="1">IF('PR-tampon'!$E202="","",IF('PR-tampon'!$E202=0,"",IF(INDIRECT(NOM_FR&amp;ADDRESS('PR-tampon'!$E202,COLUMN(REFERENCEMENT_ISOLANT[[#Headers],[SYNTHESE DES APPLICATIONS VISEES]])))=0,"",INDIRECT(NOM_FR&amp;ADDRESS('PR-tampon'!$E202,COLUMN(REFERENCEMENT_ISOLANT[[#Headers],[SYNTHESE DES APPLICATIONS VISEES]]))))))</f>
        <v/>
      </c>
      <c r="L239" s="75" t="str">
        <f ca="1">IF('PR-tampon'!$E202="","",IF('PR-tampon'!$E202=0,"",IF(INDIRECT(NOM_FR&amp;ADDRESS('PR-tampon'!$E202,COLUMN(REFERENCEMENT_ISOLANT[[#Headers],[CONCATENATION DES OBSERVATIONS]])))=0,"",INDIRECT(NOM_FR&amp;ADDRESS('PR-tampon'!$E202,COLUMN(REFERENCEMENT_ISOLANT[[#Headers],[CONCATENATION DES OBSERVATIONS]]))))))</f>
        <v/>
      </c>
      <c r="M239" s="3" t="str">
        <f ca="1">IF('PR-tampon'!$E202="","",IF('PR-tampon'!$E202=0,"",IF(INDIRECT(NOM_FR&amp;ADDRESS('PR-tampon'!$E202,COLUMN(REFERENCEMENT_ISOLANT[[#Headers],[Hygrométrie des locaux]])))=0,"",INDIRECT(NOM_FR&amp;ADDRESS('PR-tampon'!$E202,COLUMN(REFERENCEMENT_ISOLANT[[#Headers],[Hygrométrie des locaux]]))))))</f>
        <v/>
      </c>
      <c r="N239" s="3" t="str">
        <f ca="1">IF('PR-tampon'!$E202="","",IF('PR-tampon'!$E202=0,"",IF(INDIRECT(NOM_FR&amp;ADDRESS('PR-tampon'!$E202,COLUMN(REFERENCEMENT_ISOLANT[[#Headers],[classement locaux au sens 20.1 P3]])))=0,"",INDIRECT(NOM_FR&amp;ADDRESS('PR-tampon'!$E202,COLUMN(REFERENCEMENT_ISOLANT[[#Headers],[classement locaux au sens 20.1 P3]]))))))</f>
        <v/>
      </c>
      <c r="O239" s="3" t="str">
        <f ca="1">IF('PR-tampon'!$E202="","",IF('PR-tampon'!$E202=0,"",IF(INDIRECT(NOM_FR&amp;ADDRESS('PR-tampon'!$E202,COLUMN(REFERENCEMENT_ISOLANT[[#Headers],[Climat max]])))=0,"",INDIRECT(NOM_FR&amp;ADDRESS('PR-tampon'!$E202,COLUMN(REFERENCEMENT_ISOLANT[[#Headers],[Climat max]]))))))</f>
        <v/>
      </c>
      <c r="P239" s="3" t="str">
        <f ca="1">IF('PR-tampon'!$E202="","",IF('PR-tampon'!$E202=0,"",IF(INDIRECT(NOM_FR&amp;ADDRESS('PR-tampon'!$E202,COLUMN(REFERENCEMENT_ISOLANT[[#Headers],[Locaux climatisés ou raffraichis]])))=0,"",INDIRECT(NOM_FR&amp;ADDRESS('PR-tampon'!$E202,COLUMN(REFERENCEMENT_ISOLANT[[#Headers],[Locaux climatisés ou raffraichis]]))))))</f>
        <v/>
      </c>
    </row>
    <row r="240" spans="1:16" ht="130.15" customHeight="1" x14ac:dyDescent="0.25">
      <c r="A240" s="3" t="e">
        <v>#VALUE!</v>
      </c>
      <c r="B240" s="79" t="str">
        <f ca="1">IF('PR-tampon'!$E203="","",IF('PR-tampon'!$E203=0,"",IF(INDIRECT(NOM_FR&amp;ADDRESS('PR-tampon'!$E203,COLUMN(REFERENCEMENT_ISOLANT[[#Headers],[DATE REFERENCEMENT]])))=0,"",INDIRECT(NOM_FR&amp;ADDRESS('PR-tampon'!$E203,COLUMN(REFERENCEMENT_ISOLANT[[#Headers],[DATE REFERENCEMENT]]))))))</f>
        <v/>
      </c>
      <c r="C240" s="79" t="str">
        <f ca="1">IF('PR-tampon'!$E203="","",IF('PR-tampon'!$E203=0,"",IF(INDIRECT(NOM_FR&amp;ADDRESS('PR-tampon'!$E203,COLUMN(REFERENCEMENT_ISOLANT[[#Headers],[TYPE DE PROCEDE]])))=0,"",INDIRECT(NOM_FR&amp;ADDRESS('PR-tampon'!$E203,COLUMN(REFERENCEMENT_ISOLANT[[#Headers],[TYPE DE PROCEDE]]))))))</f>
        <v/>
      </c>
      <c r="D240" s="79" t="str">
        <f ca="1">IF('PR-tampon'!$E203="","",IF('PR-tampon'!$E203=0,"",IF(INDIRECT(NOM_FR&amp;ADDRESS('PR-tampon'!$E203,COLUMN(REFERENCEMENT_ISOLANT[[#Headers],[MATIERE]])))=0,"",INDIRECT(NOM_FR&amp;ADDRESS('PR-tampon'!$E203,COLUMN(REFERENCEMENT_ISOLANT[[#Headers],[MATIERE]]))))))</f>
        <v/>
      </c>
      <c r="E240" s="3" t="str">
        <f ca="1">IF('PR-tampon'!$E203="","",IF('PR-tampon'!$E203=0,"",IF(INDIRECT(NOM_FR&amp;ADDRESS('PR-tampon'!$E203,COLUMN(REFERENCEMENT_ISOLANT[[#Headers],[NOM COMMERCIAL DU PROCEDE]])))=0,"",INDIRECT(NOM_FR&amp;ADDRESS('PR-tampon'!$E203,COLUMN(REFERENCEMENT_ISOLANT[[#Headers],[NOM COMMERCIAL DU PROCEDE]]))))))</f>
        <v/>
      </c>
      <c r="F240" s="3" t="str">
        <f ca="1">IF('PR-tampon'!$E203="","",IF('PR-tampon'!$E203=0,"",IF(INDIRECT(NOM_FR&amp;ADDRESS('PR-tampon'!$E203,COLUMN(REFERENCEMENT_ISOLANT[[#Headers],[FABRICANT / TITULAIRE / DISTRIBUTEUR]])))=0,"",INDIRECT(NOM_FR&amp;ADDRESS('PR-tampon'!$E203,COLUMN(REFERENCEMENT_ISOLANT[[#Headers],[FABRICANT / TITULAIRE / DISTRIBUTEUR]]))))))</f>
        <v/>
      </c>
      <c r="G240" s="3" t="str">
        <f ca="1">IF('PR-tampon'!$E203="","",IF('PR-tampon'!$E203=0,"",IF(INDIRECT(NOM_FR&amp;ADDRESS('PR-tampon'!$E203,COLUMN(REFERENCEMENT_ISOLANT[[#Headers],[TYPE DE DOCUMENT DE REFERENCE]])))=0,"",INDIRECT(NOM_FR&amp;ADDRESS('PR-tampon'!$E203,COLUMN(REFERENCEMENT_ISOLANT[[#Headers],[TYPE DE DOCUMENT DE REFERENCE]]))))))</f>
        <v/>
      </c>
      <c r="H240" s="3" t="str">
        <f ca="1">IF('PR-tampon'!$E203="","",IF('PR-tampon'!$E203=0,"",IF(INDIRECT(NOM_FR&amp;ADDRESS('PR-tampon'!$E203,COLUMN(REFERENCEMENT_ISOLANT[[#Headers],[REF]])))=0,"",INDIRECT(NOM_FR&amp;ADDRESS('PR-tampon'!$E203,COLUMN(REFERENCEMENT_ISOLANT[[#Headers],[REF]]))))))</f>
        <v/>
      </c>
      <c r="I240" s="73" t="str">
        <f ca="1">IF('PR-tampon'!$E203="","",IF('PR-tampon'!$E203=0,"",IF(INDIRECT(NOM_FR&amp;ADDRESS('PR-tampon'!$E203,COLUMN(REFERENCEMENT_ISOLANT[[#Headers],[AVIS LIMITE AU / VALIDITE]])))=0,"",INDIRECT(NOM_FR&amp;ADDRESS('PR-tampon'!$E203,COLUMN(REFERENCEMENT_ISOLANT[[#Headers],[AVIS LIMITE AU / VALIDITE]]))))))</f>
        <v/>
      </c>
      <c r="J240" s="3" t="str">
        <f ca="1">IF('PR-tampon'!$E203="","",IF('PR-tampon'!$E203=0,"",IF(INDIRECT(NOM_FR&amp;ADDRESS('PR-tampon'!$E203,COLUMN(REFERENCEMENT_ISOLANT[[#Headers],[TC/TNC
dans le domaine d''emploi visé]])))=0,"",INDIRECT(NOM_FR&amp;ADDRESS('PR-tampon'!$E203,COLUMN(REFERENCEMENT_ISOLANT[[#Headers],[TC/TNC
dans le domaine d''emploi visé]]))))))</f>
        <v/>
      </c>
      <c r="K240" s="102" t="str">
        <f ca="1">IF('PR-tampon'!$E203="","",IF('PR-tampon'!$E203=0,"",IF(INDIRECT(NOM_FR&amp;ADDRESS('PR-tampon'!$E203,COLUMN(REFERENCEMENT_ISOLANT[[#Headers],[SYNTHESE DES APPLICATIONS VISEES]])))=0,"",INDIRECT(NOM_FR&amp;ADDRESS('PR-tampon'!$E203,COLUMN(REFERENCEMENT_ISOLANT[[#Headers],[SYNTHESE DES APPLICATIONS VISEES]]))))))</f>
        <v/>
      </c>
      <c r="L240" s="75" t="str">
        <f ca="1">IF('PR-tampon'!$E203="","",IF('PR-tampon'!$E203=0,"",IF(INDIRECT(NOM_FR&amp;ADDRESS('PR-tampon'!$E203,COLUMN(REFERENCEMENT_ISOLANT[[#Headers],[CONCATENATION DES OBSERVATIONS]])))=0,"",INDIRECT(NOM_FR&amp;ADDRESS('PR-tampon'!$E203,COLUMN(REFERENCEMENT_ISOLANT[[#Headers],[CONCATENATION DES OBSERVATIONS]]))))))</f>
        <v/>
      </c>
      <c r="M240" s="3" t="str">
        <f ca="1">IF('PR-tampon'!$E203="","",IF('PR-tampon'!$E203=0,"",IF(INDIRECT(NOM_FR&amp;ADDRESS('PR-tampon'!$E203,COLUMN(REFERENCEMENT_ISOLANT[[#Headers],[Hygrométrie des locaux]])))=0,"",INDIRECT(NOM_FR&amp;ADDRESS('PR-tampon'!$E203,COLUMN(REFERENCEMENT_ISOLANT[[#Headers],[Hygrométrie des locaux]]))))))</f>
        <v/>
      </c>
      <c r="N240" s="3" t="str">
        <f ca="1">IF('PR-tampon'!$E203="","",IF('PR-tampon'!$E203=0,"",IF(INDIRECT(NOM_FR&amp;ADDRESS('PR-tampon'!$E203,COLUMN(REFERENCEMENT_ISOLANT[[#Headers],[classement locaux au sens 20.1 P3]])))=0,"",INDIRECT(NOM_FR&amp;ADDRESS('PR-tampon'!$E203,COLUMN(REFERENCEMENT_ISOLANT[[#Headers],[classement locaux au sens 20.1 P3]]))))))</f>
        <v/>
      </c>
      <c r="O240" s="3" t="str">
        <f ca="1">IF('PR-tampon'!$E203="","",IF('PR-tampon'!$E203=0,"",IF(INDIRECT(NOM_FR&amp;ADDRESS('PR-tampon'!$E203,COLUMN(REFERENCEMENT_ISOLANT[[#Headers],[Climat max]])))=0,"",INDIRECT(NOM_FR&amp;ADDRESS('PR-tampon'!$E203,COLUMN(REFERENCEMENT_ISOLANT[[#Headers],[Climat max]]))))))</f>
        <v/>
      </c>
      <c r="P240" s="3" t="str">
        <f ca="1">IF('PR-tampon'!$E203="","",IF('PR-tampon'!$E203=0,"",IF(INDIRECT(NOM_FR&amp;ADDRESS('PR-tampon'!$E203,COLUMN(REFERENCEMENT_ISOLANT[[#Headers],[Locaux climatisés ou raffraichis]])))=0,"",INDIRECT(NOM_FR&amp;ADDRESS('PR-tampon'!$E203,COLUMN(REFERENCEMENT_ISOLANT[[#Headers],[Locaux climatisés ou raffraichis]]))))))</f>
        <v/>
      </c>
    </row>
    <row r="241" spans="1:16" ht="130.15" customHeight="1" x14ac:dyDescent="0.25">
      <c r="A241" s="3" t="e">
        <v>#VALUE!</v>
      </c>
      <c r="B241" s="79" t="str">
        <f ca="1">IF('PR-tampon'!$E204="","",IF('PR-tampon'!$E204=0,"",IF(INDIRECT(NOM_FR&amp;ADDRESS('PR-tampon'!$E204,COLUMN(REFERENCEMENT_ISOLANT[[#Headers],[DATE REFERENCEMENT]])))=0,"",INDIRECT(NOM_FR&amp;ADDRESS('PR-tampon'!$E204,COLUMN(REFERENCEMENT_ISOLANT[[#Headers],[DATE REFERENCEMENT]]))))))</f>
        <v/>
      </c>
      <c r="C241" s="79" t="str">
        <f ca="1">IF('PR-tampon'!$E204="","",IF('PR-tampon'!$E204=0,"",IF(INDIRECT(NOM_FR&amp;ADDRESS('PR-tampon'!$E204,COLUMN(REFERENCEMENT_ISOLANT[[#Headers],[TYPE DE PROCEDE]])))=0,"",INDIRECT(NOM_FR&amp;ADDRESS('PR-tampon'!$E204,COLUMN(REFERENCEMENT_ISOLANT[[#Headers],[TYPE DE PROCEDE]]))))))</f>
        <v/>
      </c>
      <c r="D241" s="79" t="str">
        <f ca="1">IF('PR-tampon'!$E204="","",IF('PR-tampon'!$E204=0,"",IF(INDIRECT(NOM_FR&amp;ADDRESS('PR-tampon'!$E204,COLUMN(REFERENCEMENT_ISOLANT[[#Headers],[MATIERE]])))=0,"",INDIRECT(NOM_FR&amp;ADDRESS('PR-tampon'!$E204,COLUMN(REFERENCEMENT_ISOLANT[[#Headers],[MATIERE]]))))))</f>
        <v/>
      </c>
      <c r="E241" s="3" t="str">
        <f ca="1">IF('PR-tampon'!$E204="","",IF('PR-tampon'!$E204=0,"",IF(INDIRECT(NOM_FR&amp;ADDRESS('PR-tampon'!$E204,COLUMN(REFERENCEMENT_ISOLANT[[#Headers],[NOM COMMERCIAL DU PROCEDE]])))=0,"",INDIRECT(NOM_FR&amp;ADDRESS('PR-tampon'!$E204,COLUMN(REFERENCEMENT_ISOLANT[[#Headers],[NOM COMMERCIAL DU PROCEDE]]))))))</f>
        <v/>
      </c>
      <c r="F241" s="3" t="str">
        <f ca="1">IF('PR-tampon'!$E204="","",IF('PR-tampon'!$E204=0,"",IF(INDIRECT(NOM_FR&amp;ADDRESS('PR-tampon'!$E204,COLUMN(REFERENCEMENT_ISOLANT[[#Headers],[FABRICANT / TITULAIRE / DISTRIBUTEUR]])))=0,"",INDIRECT(NOM_FR&amp;ADDRESS('PR-tampon'!$E204,COLUMN(REFERENCEMENT_ISOLANT[[#Headers],[FABRICANT / TITULAIRE / DISTRIBUTEUR]]))))))</f>
        <v/>
      </c>
      <c r="G241" s="3" t="str">
        <f ca="1">IF('PR-tampon'!$E204="","",IF('PR-tampon'!$E204=0,"",IF(INDIRECT(NOM_FR&amp;ADDRESS('PR-tampon'!$E204,COLUMN(REFERENCEMENT_ISOLANT[[#Headers],[TYPE DE DOCUMENT DE REFERENCE]])))=0,"",INDIRECT(NOM_FR&amp;ADDRESS('PR-tampon'!$E204,COLUMN(REFERENCEMENT_ISOLANT[[#Headers],[TYPE DE DOCUMENT DE REFERENCE]]))))))</f>
        <v/>
      </c>
      <c r="H241" s="3" t="str">
        <f ca="1">IF('PR-tampon'!$E204="","",IF('PR-tampon'!$E204=0,"",IF(INDIRECT(NOM_FR&amp;ADDRESS('PR-tampon'!$E204,COLUMN(REFERENCEMENT_ISOLANT[[#Headers],[REF]])))=0,"",INDIRECT(NOM_FR&amp;ADDRESS('PR-tampon'!$E204,COLUMN(REFERENCEMENT_ISOLANT[[#Headers],[REF]]))))))</f>
        <v/>
      </c>
      <c r="I241" s="73" t="str">
        <f ca="1">IF('PR-tampon'!$E204="","",IF('PR-tampon'!$E204=0,"",IF(INDIRECT(NOM_FR&amp;ADDRESS('PR-tampon'!$E204,COLUMN(REFERENCEMENT_ISOLANT[[#Headers],[AVIS LIMITE AU / VALIDITE]])))=0,"",INDIRECT(NOM_FR&amp;ADDRESS('PR-tampon'!$E204,COLUMN(REFERENCEMENT_ISOLANT[[#Headers],[AVIS LIMITE AU / VALIDITE]]))))))</f>
        <v/>
      </c>
      <c r="J241" s="3" t="str">
        <f ca="1">IF('PR-tampon'!$E204="","",IF('PR-tampon'!$E204=0,"",IF(INDIRECT(NOM_FR&amp;ADDRESS('PR-tampon'!$E204,COLUMN(REFERENCEMENT_ISOLANT[[#Headers],[TC/TNC
dans le domaine d''emploi visé]])))=0,"",INDIRECT(NOM_FR&amp;ADDRESS('PR-tampon'!$E204,COLUMN(REFERENCEMENT_ISOLANT[[#Headers],[TC/TNC
dans le domaine d''emploi visé]]))))))</f>
        <v/>
      </c>
      <c r="K241" s="102" t="str">
        <f ca="1">IF('PR-tampon'!$E204="","",IF('PR-tampon'!$E204=0,"",IF(INDIRECT(NOM_FR&amp;ADDRESS('PR-tampon'!$E204,COLUMN(REFERENCEMENT_ISOLANT[[#Headers],[SYNTHESE DES APPLICATIONS VISEES]])))=0,"",INDIRECT(NOM_FR&amp;ADDRESS('PR-tampon'!$E204,COLUMN(REFERENCEMENT_ISOLANT[[#Headers],[SYNTHESE DES APPLICATIONS VISEES]]))))))</f>
        <v/>
      </c>
      <c r="L241" s="75" t="str">
        <f ca="1">IF('PR-tampon'!$E204="","",IF('PR-tampon'!$E204=0,"",IF(INDIRECT(NOM_FR&amp;ADDRESS('PR-tampon'!$E204,COLUMN(REFERENCEMENT_ISOLANT[[#Headers],[CONCATENATION DES OBSERVATIONS]])))=0,"",INDIRECT(NOM_FR&amp;ADDRESS('PR-tampon'!$E204,COLUMN(REFERENCEMENT_ISOLANT[[#Headers],[CONCATENATION DES OBSERVATIONS]]))))))</f>
        <v/>
      </c>
      <c r="M241" s="3" t="str">
        <f ca="1">IF('PR-tampon'!$E204="","",IF('PR-tampon'!$E204=0,"",IF(INDIRECT(NOM_FR&amp;ADDRESS('PR-tampon'!$E204,COLUMN(REFERENCEMENT_ISOLANT[[#Headers],[Hygrométrie des locaux]])))=0,"",INDIRECT(NOM_FR&amp;ADDRESS('PR-tampon'!$E204,COLUMN(REFERENCEMENT_ISOLANT[[#Headers],[Hygrométrie des locaux]]))))))</f>
        <v/>
      </c>
      <c r="N241" s="3" t="str">
        <f ca="1">IF('PR-tampon'!$E204="","",IF('PR-tampon'!$E204=0,"",IF(INDIRECT(NOM_FR&amp;ADDRESS('PR-tampon'!$E204,COLUMN(REFERENCEMENT_ISOLANT[[#Headers],[classement locaux au sens 20.1 P3]])))=0,"",INDIRECT(NOM_FR&amp;ADDRESS('PR-tampon'!$E204,COLUMN(REFERENCEMENT_ISOLANT[[#Headers],[classement locaux au sens 20.1 P3]]))))))</f>
        <v/>
      </c>
      <c r="O241" s="3" t="str">
        <f ca="1">IF('PR-tampon'!$E204="","",IF('PR-tampon'!$E204=0,"",IF(INDIRECT(NOM_FR&amp;ADDRESS('PR-tampon'!$E204,COLUMN(REFERENCEMENT_ISOLANT[[#Headers],[Climat max]])))=0,"",INDIRECT(NOM_FR&amp;ADDRESS('PR-tampon'!$E204,COLUMN(REFERENCEMENT_ISOLANT[[#Headers],[Climat max]]))))))</f>
        <v/>
      </c>
      <c r="P241" s="3" t="str">
        <f ca="1">IF('PR-tampon'!$E204="","",IF('PR-tampon'!$E204=0,"",IF(INDIRECT(NOM_FR&amp;ADDRESS('PR-tampon'!$E204,COLUMN(REFERENCEMENT_ISOLANT[[#Headers],[Locaux climatisés ou raffraichis]])))=0,"",INDIRECT(NOM_FR&amp;ADDRESS('PR-tampon'!$E204,COLUMN(REFERENCEMENT_ISOLANT[[#Headers],[Locaux climatisés ou raffraichis]]))))))</f>
        <v/>
      </c>
    </row>
    <row r="242" spans="1:16" ht="130.15" customHeight="1" x14ac:dyDescent="0.25">
      <c r="A242" s="3" t="e">
        <v>#VALUE!</v>
      </c>
      <c r="B242" s="79" t="str">
        <f ca="1">IF('PR-tampon'!$E205="","",IF('PR-tampon'!$E205=0,"",IF(INDIRECT(NOM_FR&amp;ADDRESS('PR-tampon'!$E205,COLUMN(REFERENCEMENT_ISOLANT[[#Headers],[DATE REFERENCEMENT]])))=0,"",INDIRECT(NOM_FR&amp;ADDRESS('PR-tampon'!$E205,COLUMN(REFERENCEMENT_ISOLANT[[#Headers],[DATE REFERENCEMENT]]))))))</f>
        <v/>
      </c>
      <c r="C242" s="79" t="str">
        <f ca="1">IF('PR-tampon'!$E205="","",IF('PR-tampon'!$E205=0,"",IF(INDIRECT(NOM_FR&amp;ADDRESS('PR-tampon'!$E205,COLUMN(REFERENCEMENT_ISOLANT[[#Headers],[TYPE DE PROCEDE]])))=0,"",INDIRECT(NOM_FR&amp;ADDRESS('PR-tampon'!$E205,COLUMN(REFERENCEMENT_ISOLANT[[#Headers],[TYPE DE PROCEDE]]))))))</f>
        <v/>
      </c>
      <c r="D242" s="79" t="str">
        <f ca="1">IF('PR-tampon'!$E205="","",IF('PR-tampon'!$E205=0,"",IF(INDIRECT(NOM_FR&amp;ADDRESS('PR-tampon'!$E205,COLUMN(REFERENCEMENT_ISOLANT[[#Headers],[MATIERE]])))=0,"",INDIRECT(NOM_FR&amp;ADDRESS('PR-tampon'!$E205,COLUMN(REFERENCEMENT_ISOLANT[[#Headers],[MATIERE]]))))))</f>
        <v/>
      </c>
      <c r="E242" s="3" t="str">
        <f ca="1">IF('PR-tampon'!$E205="","",IF('PR-tampon'!$E205=0,"",IF(INDIRECT(NOM_FR&amp;ADDRESS('PR-tampon'!$E205,COLUMN(REFERENCEMENT_ISOLANT[[#Headers],[NOM COMMERCIAL DU PROCEDE]])))=0,"",INDIRECT(NOM_FR&amp;ADDRESS('PR-tampon'!$E205,COLUMN(REFERENCEMENT_ISOLANT[[#Headers],[NOM COMMERCIAL DU PROCEDE]]))))))</f>
        <v/>
      </c>
      <c r="F242" s="3" t="str">
        <f ca="1">IF('PR-tampon'!$E205="","",IF('PR-tampon'!$E205=0,"",IF(INDIRECT(NOM_FR&amp;ADDRESS('PR-tampon'!$E205,COLUMN(REFERENCEMENT_ISOLANT[[#Headers],[FABRICANT / TITULAIRE / DISTRIBUTEUR]])))=0,"",INDIRECT(NOM_FR&amp;ADDRESS('PR-tampon'!$E205,COLUMN(REFERENCEMENT_ISOLANT[[#Headers],[FABRICANT / TITULAIRE / DISTRIBUTEUR]]))))))</f>
        <v/>
      </c>
      <c r="G242" s="3" t="str">
        <f ca="1">IF('PR-tampon'!$E205="","",IF('PR-tampon'!$E205=0,"",IF(INDIRECT(NOM_FR&amp;ADDRESS('PR-tampon'!$E205,COLUMN(REFERENCEMENT_ISOLANT[[#Headers],[TYPE DE DOCUMENT DE REFERENCE]])))=0,"",INDIRECT(NOM_FR&amp;ADDRESS('PR-tampon'!$E205,COLUMN(REFERENCEMENT_ISOLANT[[#Headers],[TYPE DE DOCUMENT DE REFERENCE]]))))))</f>
        <v/>
      </c>
      <c r="H242" s="3" t="str">
        <f ca="1">IF('PR-tampon'!$E205="","",IF('PR-tampon'!$E205=0,"",IF(INDIRECT(NOM_FR&amp;ADDRESS('PR-tampon'!$E205,COLUMN(REFERENCEMENT_ISOLANT[[#Headers],[REF]])))=0,"",INDIRECT(NOM_FR&amp;ADDRESS('PR-tampon'!$E205,COLUMN(REFERENCEMENT_ISOLANT[[#Headers],[REF]]))))))</f>
        <v/>
      </c>
      <c r="I242" s="73" t="str">
        <f ca="1">IF('PR-tampon'!$E205="","",IF('PR-tampon'!$E205=0,"",IF(INDIRECT(NOM_FR&amp;ADDRESS('PR-tampon'!$E205,COLUMN(REFERENCEMENT_ISOLANT[[#Headers],[AVIS LIMITE AU / VALIDITE]])))=0,"",INDIRECT(NOM_FR&amp;ADDRESS('PR-tampon'!$E205,COLUMN(REFERENCEMENT_ISOLANT[[#Headers],[AVIS LIMITE AU / VALIDITE]]))))))</f>
        <v/>
      </c>
      <c r="J242" s="3" t="str">
        <f ca="1">IF('PR-tampon'!$E205="","",IF('PR-tampon'!$E205=0,"",IF(INDIRECT(NOM_FR&amp;ADDRESS('PR-tampon'!$E205,COLUMN(REFERENCEMENT_ISOLANT[[#Headers],[TC/TNC
dans le domaine d''emploi visé]])))=0,"",INDIRECT(NOM_FR&amp;ADDRESS('PR-tampon'!$E205,COLUMN(REFERENCEMENT_ISOLANT[[#Headers],[TC/TNC
dans le domaine d''emploi visé]]))))))</f>
        <v/>
      </c>
      <c r="K242" s="102" t="str">
        <f ca="1">IF('PR-tampon'!$E205="","",IF('PR-tampon'!$E205=0,"",IF(INDIRECT(NOM_FR&amp;ADDRESS('PR-tampon'!$E205,COLUMN(REFERENCEMENT_ISOLANT[[#Headers],[SYNTHESE DES APPLICATIONS VISEES]])))=0,"",INDIRECT(NOM_FR&amp;ADDRESS('PR-tampon'!$E205,COLUMN(REFERENCEMENT_ISOLANT[[#Headers],[SYNTHESE DES APPLICATIONS VISEES]]))))))</f>
        <v/>
      </c>
      <c r="L242" s="75" t="str">
        <f ca="1">IF('PR-tampon'!$E205="","",IF('PR-tampon'!$E205=0,"",IF(INDIRECT(NOM_FR&amp;ADDRESS('PR-tampon'!$E205,COLUMN(REFERENCEMENT_ISOLANT[[#Headers],[CONCATENATION DES OBSERVATIONS]])))=0,"",INDIRECT(NOM_FR&amp;ADDRESS('PR-tampon'!$E205,COLUMN(REFERENCEMENT_ISOLANT[[#Headers],[CONCATENATION DES OBSERVATIONS]]))))))</f>
        <v/>
      </c>
      <c r="M242" s="3" t="str">
        <f ca="1">IF('PR-tampon'!$E205="","",IF('PR-tampon'!$E205=0,"",IF(INDIRECT(NOM_FR&amp;ADDRESS('PR-tampon'!$E205,COLUMN(REFERENCEMENT_ISOLANT[[#Headers],[Hygrométrie des locaux]])))=0,"",INDIRECT(NOM_FR&amp;ADDRESS('PR-tampon'!$E205,COLUMN(REFERENCEMENT_ISOLANT[[#Headers],[Hygrométrie des locaux]]))))))</f>
        <v/>
      </c>
      <c r="N242" s="3" t="str">
        <f ca="1">IF('PR-tampon'!$E205="","",IF('PR-tampon'!$E205=0,"",IF(INDIRECT(NOM_FR&amp;ADDRESS('PR-tampon'!$E205,COLUMN(REFERENCEMENT_ISOLANT[[#Headers],[classement locaux au sens 20.1 P3]])))=0,"",INDIRECT(NOM_FR&amp;ADDRESS('PR-tampon'!$E205,COLUMN(REFERENCEMENT_ISOLANT[[#Headers],[classement locaux au sens 20.1 P3]]))))))</f>
        <v/>
      </c>
      <c r="O242" s="3" t="str">
        <f ca="1">IF('PR-tampon'!$E205="","",IF('PR-tampon'!$E205=0,"",IF(INDIRECT(NOM_FR&amp;ADDRESS('PR-tampon'!$E205,COLUMN(REFERENCEMENT_ISOLANT[[#Headers],[Climat max]])))=0,"",INDIRECT(NOM_FR&amp;ADDRESS('PR-tampon'!$E205,COLUMN(REFERENCEMENT_ISOLANT[[#Headers],[Climat max]]))))))</f>
        <v/>
      </c>
      <c r="P242" s="3" t="str">
        <f ca="1">IF('PR-tampon'!$E205="","",IF('PR-tampon'!$E205=0,"",IF(INDIRECT(NOM_FR&amp;ADDRESS('PR-tampon'!$E205,COLUMN(REFERENCEMENT_ISOLANT[[#Headers],[Locaux climatisés ou raffraichis]])))=0,"",INDIRECT(NOM_FR&amp;ADDRESS('PR-tampon'!$E205,COLUMN(REFERENCEMENT_ISOLANT[[#Headers],[Locaux climatisés ou raffraichis]]))))))</f>
        <v/>
      </c>
    </row>
    <row r="243" spans="1:16" ht="130.15" customHeight="1" x14ac:dyDescent="0.25">
      <c r="A243" s="3" t="e">
        <v>#VALUE!</v>
      </c>
      <c r="B243" s="79" t="str">
        <f ca="1">IF('PR-tampon'!$E206="","",IF('PR-tampon'!$E206=0,"",IF(INDIRECT(NOM_FR&amp;ADDRESS('PR-tampon'!$E206,COLUMN(REFERENCEMENT_ISOLANT[[#Headers],[DATE REFERENCEMENT]])))=0,"",INDIRECT(NOM_FR&amp;ADDRESS('PR-tampon'!$E206,COLUMN(REFERENCEMENT_ISOLANT[[#Headers],[DATE REFERENCEMENT]]))))))</f>
        <v/>
      </c>
      <c r="C243" s="79" t="str">
        <f ca="1">IF('PR-tampon'!$E206="","",IF('PR-tampon'!$E206=0,"",IF(INDIRECT(NOM_FR&amp;ADDRESS('PR-tampon'!$E206,COLUMN(REFERENCEMENT_ISOLANT[[#Headers],[TYPE DE PROCEDE]])))=0,"",INDIRECT(NOM_FR&amp;ADDRESS('PR-tampon'!$E206,COLUMN(REFERENCEMENT_ISOLANT[[#Headers],[TYPE DE PROCEDE]]))))))</f>
        <v/>
      </c>
      <c r="D243" s="79" t="str">
        <f ca="1">IF('PR-tampon'!$E206="","",IF('PR-tampon'!$E206=0,"",IF(INDIRECT(NOM_FR&amp;ADDRESS('PR-tampon'!$E206,COLUMN(REFERENCEMENT_ISOLANT[[#Headers],[MATIERE]])))=0,"",INDIRECT(NOM_FR&amp;ADDRESS('PR-tampon'!$E206,COLUMN(REFERENCEMENT_ISOLANT[[#Headers],[MATIERE]]))))))</f>
        <v/>
      </c>
      <c r="E243" s="3" t="str">
        <f ca="1">IF('PR-tampon'!$E206="","",IF('PR-tampon'!$E206=0,"",IF(INDIRECT(NOM_FR&amp;ADDRESS('PR-tampon'!$E206,COLUMN(REFERENCEMENT_ISOLANT[[#Headers],[NOM COMMERCIAL DU PROCEDE]])))=0,"",INDIRECT(NOM_FR&amp;ADDRESS('PR-tampon'!$E206,COLUMN(REFERENCEMENT_ISOLANT[[#Headers],[NOM COMMERCIAL DU PROCEDE]]))))))</f>
        <v/>
      </c>
      <c r="F243" s="3" t="str">
        <f ca="1">IF('PR-tampon'!$E206="","",IF('PR-tampon'!$E206=0,"",IF(INDIRECT(NOM_FR&amp;ADDRESS('PR-tampon'!$E206,COLUMN(REFERENCEMENT_ISOLANT[[#Headers],[FABRICANT / TITULAIRE / DISTRIBUTEUR]])))=0,"",INDIRECT(NOM_FR&amp;ADDRESS('PR-tampon'!$E206,COLUMN(REFERENCEMENT_ISOLANT[[#Headers],[FABRICANT / TITULAIRE / DISTRIBUTEUR]]))))))</f>
        <v/>
      </c>
      <c r="G243" s="3" t="str">
        <f ca="1">IF('PR-tampon'!$E206="","",IF('PR-tampon'!$E206=0,"",IF(INDIRECT(NOM_FR&amp;ADDRESS('PR-tampon'!$E206,COLUMN(REFERENCEMENT_ISOLANT[[#Headers],[TYPE DE DOCUMENT DE REFERENCE]])))=0,"",INDIRECT(NOM_FR&amp;ADDRESS('PR-tampon'!$E206,COLUMN(REFERENCEMENT_ISOLANT[[#Headers],[TYPE DE DOCUMENT DE REFERENCE]]))))))</f>
        <v/>
      </c>
      <c r="H243" s="3" t="str">
        <f ca="1">IF('PR-tampon'!$E206="","",IF('PR-tampon'!$E206=0,"",IF(INDIRECT(NOM_FR&amp;ADDRESS('PR-tampon'!$E206,COLUMN(REFERENCEMENT_ISOLANT[[#Headers],[REF]])))=0,"",INDIRECT(NOM_FR&amp;ADDRESS('PR-tampon'!$E206,COLUMN(REFERENCEMENT_ISOLANT[[#Headers],[REF]]))))))</f>
        <v/>
      </c>
      <c r="I243" s="73" t="str">
        <f ca="1">IF('PR-tampon'!$E206="","",IF('PR-tampon'!$E206=0,"",IF(INDIRECT(NOM_FR&amp;ADDRESS('PR-tampon'!$E206,COLUMN(REFERENCEMENT_ISOLANT[[#Headers],[AVIS LIMITE AU / VALIDITE]])))=0,"",INDIRECT(NOM_FR&amp;ADDRESS('PR-tampon'!$E206,COLUMN(REFERENCEMENT_ISOLANT[[#Headers],[AVIS LIMITE AU / VALIDITE]]))))))</f>
        <v/>
      </c>
      <c r="J243" s="3" t="str">
        <f ca="1">IF('PR-tampon'!$E206="","",IF('PR-tampon'!$E206=0,"",IF(INDIRECT(NOM_FR&amp;ADDRESS('PR-tampon'!$E206,COLUMN(REFERENCEMENT_ISOLANT[[#Headers],[TC/TNC
dans le domaine d''emploi visé]])))=0,"",INDIRECT(NOM_FR&amp;ADDRESS('PR-tampon'!$E206,COLUMN(REFERENCEMENT_ISOLANT[[#Headers],[TC/TNC
dans le domaine d''emploi visé]]))))))</f>
        <v/>
      </c>
      <c r="K243" s="102" t="str">
        <f ca="1">IF('PR-tampon'!$E206="","",IF('PR-tampon'!$E206=0,"",IF(INDIRECT(NOM_FR&amp;ADDRESS('PR-tampon'!$E206,COLUMN(REFERENCEMENT_ISOLANT[[#Headers],[SYNTHESE DES APPLICATIONS VISEES]])))=0,"",INDIRECT(NOM_FR&amp;ADDRESS('PR-tampon'!$E206,COLUMN(REFERENCEMENT_ISOLANT[[#Headers],[SYNTHESE DES APPLICATIONS VISEES]]))))))</f>
        <v/>
      </c>
      <c r="L243" s="75" t="str">
        <f ca="1">IF('PR-tampon'!$E206="","",IF('PR-tampon'!$E206=0,"",IF(INDIRECT(NOM_FR&amp;ADDRESS('PR-tampon'!$E206,COLUMN(REFERENCEMENT_ISOLANT[[#Headers],[CONCATENATION DES OBSERVATIONS]])))=0,"",INDIRECT(NOM_FR&amp;ADDRESS('PR-tampon'!$E206,COLUMN(REFERENCEMENT_ISOLANT[[#Headers],[CONCATENATION DES OBSERVATIONS]]))))))</f>
        <v/>
      </c>
      <c r="M243" s="3" t="str">
        <f ca="1">IF('PR-tampon'!$E206="","",IF('PR-tampon'!$E206=0,"",IF(INDIRECT(NOM_FR&amp;ADDRESS('PR-tampon'!$E206,COLUMN(REFERENCEMENT_ISOLANT[[#Headers],[Hygrométrie des locaux]])))=0,"",INDIRECT(NOM_FR&amp;ADDRESS('PR-tampon'!$E206,COLUMN(REFERENCEMENT_ISOLANT[[#Headers],[Hygrométrie des locaux]]))))))</f>
        <v/>
      </c>
      <c r="N243" s="3" t="str">
        <f ca="1">IF('PR-tampon'!$E206="","",IF('PR-tampon'!$E206=0,"",IF(INDIRECT(NOM_FR&amp;ADDRESS('PR-tampon'!$E206,COLUMN(REFERENCEMENT_ISOLANT[[#Headers],[classement locaux au sens 20.1 P3]])))=0,"",INDIRECT(NOM_FR&amp;ADDRESS('PR-tampon'!$E206,COLUMN(REFERENCEMENT_ISOLANT[[#Headers],[classement locaux au sens 20.1 P3]]))))))</f>
        <v/>
      </c>
      <c r="O243" s="3" t="str">
        <f ca="1">IF('PR-tampon'!$E206="","",IF('PR-tampon'!$E206=0,"",IF(INDIRECT(NOM_FR&amp;ADDRESS('PR-tampon'!$E206,COLUMN(REFERENCEMENT_ISOLANT[[#Headers],[Climat max]])))=0,"",INDIRECT(NOM_FR&amp;ADDRESS('PR-tampon'!$E206,COLUMN(REFERENCEMENT_ISOLANT[[#Headers],[Climat max]]))))))</f>
        <v/>
      </c>
      <c r="P243" s="3" t="str">
        <f ca="1">IF('PR-tampon'!$E206="","",IF('PR-tampon'!$E206=0,"",IF(INDIRECT(NOM_FR&amp;ADDRESS('PR-tampon'!$E206,COLUMN(REFERENCEMENT_ISOLANT[[#Headers],[Locaux climatisés ou raffraichis]])))=0,"",INDIRECT(NOM_FR&amp;ADDRESS('PR-tampon'!$E206,COLUMN(REFERENCEMENT_ISOLANT[[#Headers],[Locaux climatisés ou raffraichis]]))))))</f>
        <v/>
      </c>
    </row>
    <row r="244" spans="1:16" ht="130.15" customHeight="1" x14ac:dyDescent="0.25">
      <c r="A244" s="3" t="e">
        <v>#VALUE!</v>
      </c>
      <c r="B244" s="79" t="str">
        <f ca="1">IF('PR-tampon'!$E207="","",IF('PR-tampon'!$E207=0,"",IF(INDIRECT(NOM_FR&amp;ADDRESS('PR-tampon'!$E207,COLUMN(REFERENCEMENT_ISOLANT[[#Headers],[DATE REFERENCEMENT]])))=0,"",INDIRECT(NOM_FR&amp;ADDRESS('PR-tampon'!$E207,COLUMN(REFERENCEMENT_ISOLANT[[#Headers],[DATE REFERENCEMENT]]))))))</f>
        <v/>
      </c>
      <c r="C244" s="79" t="str">
        <f ca="1">IF('PR-tampon'!$E207="","",IF('PR-tampon'!$E207=0,"",IF(INDIRECT(NOM_FR&amp;ADDRESS('PR-tampon'!$E207,COLUMN(REFERENCEMENT_ISOLANT[[#Headers],[TYPE DE PROCEDE]])))=0,"",INDIRECT(NOM_FR&amp;ADDRESS('PR-tampon'!$E207,COLUMN(REFERENCEMENT_ISOLANT[[#Headers],[TYPE DE PROCEDE]]))))))</f>
        <v/>
      </c>
      <c r="D244" s="79" t="str">
        <f ca="1">IF('PR-tampon'!$E207="","",IF('PR-tampon'!$E207=0,"",IF(INDIRECT(NOM_FR&amp;ADDRESS('PR-tampon'!$E207,COLUMN(REFERENCEMENT_ISOLANT[[#Headers],[MATIERE]])))=0,"",INDIRECT(NOM_FR&amp;ADDRESS('PR-tampon'!$E207,COLUMN(REFERENCEMENT_ISOLANT[[#Headers],[MATIERE]]))))))</f>
        <v/>
      </c>
      <c r="E244" s="3" t="str">
        <f ca="1">IF('PR-tampon'!$E207="","",IF('PR-tampon'!$E207=0,"",IF(INDIRECT(NOM_FR&amp;ADDRESS('PR-tampon'!$E207,COLUMN(REFERENCEMENT_ISOLANT[[#Headers],[NOM COMMERCIAL DU PROCEDE]])))=0,"",INDIRECT(NOM_FR&amp;ADDRESS('PR-tampon'!$E207,COLUMN(REFERENCEMENT_ISOLANT[[#Headers],[NOM COMMERCIAL DU PROCEDE]]))))))</f>
        <v/>
      </c>
      <c r="F244" s="3" t="str">
        <f ca="1">IF('PR-tampon'!$E207="","",IF('PR-tampon'!$E207=0,"",IF(INDIRECT(NOM_FR&amp;ADDRESS('PR-tampon'!$E207,COLUMN(REFERENCEMENT_ISOLANT[[#Headers],[FABRICANT / TITULAIRE / DISTRIBUTEUR]])))=0,"",INDIRECT(NOM_FR&amp;ADDRESS('PR-tampon'!$E207,COLUMN(REFERENCEMENT_ISOLANT[[#Headers],[FABRICANT / TITULAIRE / DISTRIBUTEUR]]))))))</f>
        <v/>
      </c>
      <c r="G244" s="3" t="str">
        <f ca="1">IF('PR-tampon'!$E207="","",IF('PR-tampon'!$E207=0,"",IF(INDIRECT(NOM_FR&amp;ADDRESS('PR-tampon'!$E207,COLUMN(REFERENCEMENT_ISOLANT[[#Headers],[TYPE DE DOCUMENT DE REFERENCE]])))=0,"",INDIRECT(NOM_FR&amp;ADDRESS('PR-tampon'!$E207,COLUMN(REFERENCEMENT_ISOLANT[[#Headers],[TYPE DE DOCUMENT DE REFERENCE]]))))))</f>
        <v/>
      </c>
      <c r="H244" s="3" t="str">
        <f ca="1">IF('PR-tampon'!$E207="","",IF('PR-tampon'!$E207=0,"",IF(INDIRECT(NOM_FR&amp;ADDRESS('PR-tampon'!$E207,COLUMN(REFERENCEMENT_ISOLANT[[#Headers],[REF]])))=0,"",INDIRECT(NOM_FR&amp;ADDRESS('PR-tampon'!$E207,COLUMN(REFERENCEMENT_ISOLANT[[#Headers],[REF]]))))))</f>
        <v/>
      </c>
      <c r="I244" s="73" t="str">
        <f ca="1">IF('PR-tampon'!$E207="","",IF('PR-tampon'!$E207=0,"",IF(INDIRECT(NOM_FR&amp;ADDRESS('PR-tampon'!$E207,COLUMN(REFERENCEMENT_ISOLANT[[#Headers],[AVIS LIMITE AU / VALIDITE]])))=0,"",INDIRECT(NOM_FR&amp;ADDRESS('PR-tampon'!$E207,COLUMN(REFERENCEMENT_ISOLANT[[#Headers],[AVIS LIMITE AU / VALIDITE]]))))))</f>
        <v/>
      </c>
      <c r="J244" s="3" t="str">
        <f ca="1">IF('PR-tampon'!$E207="","",IF('PR-tampon'!$E207=0,"",IF(INDIRECT(NOM_FR&amp;ADDRESS('PR-tampon'!$E207,COLUMN(REFERENCEMENT_ISOLANT[[#Headers],[TC/TNC
dans le domaine d''emploi visé]])))=0,"",INDIRECT(NOM_FR&amp;ADDRESS('PR-tampon'!$E207,COLUMN(REFERENCEMENT_ISOLANT[[#Headers],[TC/TNC
dans le domaine d''emploi visé]]))))))</f>
        <v/>
      </c>
      <c r="K244" s="102" t="str">
        <f ca="1">IF('PR-tampon'!$E207="","",IF('PR-tampon'!$E207=0,"",IF(INDIRECT(NOM_FR&amp;ADDRESS('PR-tampon'!$E207,COLUMN(REFERENCEMENT_ISOLANT[[#Headers],[SYNTHESE DES APPLICATIONS VISEES]])))=0,"",INDIRECT(NOM_FR&amp;ADDRESS('PR-tampon'!$E207,COLUMN(REFERENCEMENT_ISOLANT[[#Headers],[SYNTHESE DES APPLICATIONS VISEES]]))))))</f>
        <v/>
      </c>
      <c r="L244" s="75" t="str">
        <f ca="1">IF('PR-tampon'!$E207="","",IF('PR-tampon'!$E207=0,"",IF(INDIRECT(NOM_FR&amp;ADDRESS('PR-tampon'!$E207,COLUMN(REFERENCEMENT_ISOLANT[[#Headers],[CONCATENATION DES OBSERVATIONS]])))=0,"",INDIRECT(NOM_FR&amp;ADDRESS('PR-tampon'!$E207,COLUMN(REFERENCEMENT_ISOLANT[[#Headers],[CONCATENATION DES OBSERVATIONS]]))))))</f>
        <v/>
      </c>
      <c r="M244" s="3" t="str">
        <f ca="1">IF('PR-tampon'!$E207="","",IF('PR-tampon'!$E207=0,"",IF(INDIRECT(NOM_FR&amp;ADDRESS('PR-tampon'!$E207,COLUMN(REFERENCEMENT_ISOLANT[[#Headers],[Hygrométrie des locaux]])))=0,"",INDIRECT(NOM_FR&amp;ADDRESS('PR-tampon'!$E207,COLUMN(REFERENCEMENT_ISOLANT[[#Headers],[Hygrométrie des locaux]]))))))</f>
        <v/>
      </c>
      <c r="N244" s="3" t="str">
        <f ca="1">IF('PR-tampon'!$E207="","",IF('PR-tampon'!$E207=0,"",IF(INDIRECT(NOM_FR&amp;ADDRESS('PR-tampon'!$E207,COLUMN(REFERENCEMENT_ISOLANT[[#Headers],[classement locaux au sens 20.1 P3]])))=0,"",INDIRECT(NOM_FR&amp;ADDRESS('PR-tampon'!$E207,COLUMN(REFERENCEMENT_ISOLANT[[#Headers],[classement locaux au sens 20.1 P3]]))))))</f>
        <v/>
      </c>
      <c r="O244" s="3" t="str">
        <f ca="1">IF('PR-tampon'!$E207="","",IF('PR-tampon'!$E207=0,"",IF(INDIRECT(NOM_FR&amp;ADDRESS('PR-tampon'!$E207,COLUMN(REFERENCEMENT_ISOLANT[[#Headers],[Climat max]])))=0,"",INDIRECT(NOM_FR&amp;ADDRESS('PR-tampon'!$E207,COLUMN(REFERENCEMENT_ISOLANT[[#Headers],[Climat max]]))))))</f>
        <v/>
      </c>
      <c r="P244" s="3" t="str">
        <f ca="1">IF('PR-tampon'!$E207="","",IF('PR-tampon'!$E207=0,"",IF(INDIRECT(NOM_FR&amp;ADDRESS('PR-tampon'!$E207,COLUMN(REFERENCEMENT_ISOLANT[[#Headers],[Locaux climatisés ou raffraichis]])))=0,"",INDIRECT(NOM_FR&amp;ADDRESS('PR-tampon'!$E207,COLUMN(REFERENCEMENT_ISOLANT[[#Headers],[Locaux climatisés ou raffraichis]]))))))</f>
        <v/>
      </c>
    </row>
    <row r="245" spans="1:16" ht="130.15" customHeight="1" x14ac:dyDescent="0.25">
      <c r="A245" s="3" t="e">
        <v>#VALUE!</v>
      </c>
      <c r="B245" s="79" t="str">
        <f ca="1">IF('PR-tampon'!$E208="","",IF('PR-tampon'!$E208=0,"",IF(INDIRECT(NOM_FR&amp;ADDRESS('PR-tampon'!$E208,COLUMN(REFERENCEMENT_ISOLANT[[#Headers],[DATE REFERENCEMENT]])))=0,"",INDIRECT(NOM_FR&amp;ADDRESS('PR-tampon'!$E208,COLUMN(REFERENCEMENT_ISOLANT[[#Headers],[DATE REFERENCEMENT]]))))))</f>
        <v/>
      </c>
      <c r="C245" s="79" t="str">
        <f ca="1">IF('PR-tampon'!$E208="","",IF('PR-tampon'!$E208=0,"",IF(INDIRECT(NOM_FR&amp;ADDRESS('PR-tampon'!$E208,COLUMN(REFERENCEMENT_ISOLANT[[#Headers],[TYPE DE PROCEDE]])))=0,"",INDIRECT(NOM_FR&amp;ADDRESS('PR-tampon'!$E208,COLUMN(REFERENCEMENT_ISOLANT[[#Headers],[TYPE DE PROCEDE]]))))))</f>
        <v/>
      </c>
      <c r="D245" s="79" t="str">
        <f ca="1">IF('PR-tampon'!$E208="","",IF('PR-tampon'!$E208=0,"",IF(INDIRECT(NOM_FR&amp;ADDRESS('PR-tampon'!$E208,COLUMN(REFERENCEMENT_ISOLANT[[#Headers],[MATIERE]])))=0,"",INDIRECT(NOM_FR&amp;ADDRESS('PR-tampon'!$E208,COLUMN(REFERENCEMENT_ISOLANT[[#Headers],[MATIERE]]))))))</f>
        <v/>
      </c>
      <c r="E245" s="3" t="str">
        <f ca="1">IF('PR-tampon'!$E208="","",IF('PR-tampon'!$E208=0,"",IF(INDIRECT(NOM_FR&amp;ADDRESS('PR-tampon'!$E208,COLUMN(REFERENCEMENT_ISOLANT[[#Headers],[NOM COMMERCIAL DU PROCEDE]])))=0,"",INDIRECT(NOM_FR&amp;ADDRESS('PR-tampon'!$E208,COLUMN(REFERENCEMENT_ISOLANT[[#Headers],[NOM COMMERCIAL DU PROCEDE]]))))))</f>
        <v/>
      </c>
      <c r="F245" s="3" t="str">
        <f ca="1">IF('PR-tampon'!$E208="","",IF('PR-tampon'!$E208=0,"",IF(INDIRECT(NOM_FR&amp;ADDRESS('PR-tampon'!$E208,COLUMN(REFERENCEMENT_ISOLANT[[#Headers],[FABRICANT / TITULAIRE / DISTRIBUTEUR]])))=0,"",INDIRECT(NOM_FR&amp;ADDRESS('PR-tampon'!$E208,COLUMN(REFERENCEMENT_ISOLANT[[#Headers],[FABRICANT / TITULAIRE / DISTRIBUTEUR]]))))))</f>
        <v/>
      </c>
      <c r="G245" s="3" t="str">
        <f ca="1">IF('PR-tampon'!$E208="","",IF('PR-tampon'!$E208=0,"",IF(INDIRECT(NOM_FR&amp;ADDRESS('PR-tampon'!$E208,COLUMN(REFERENCEMENT_ISOLANT[[#Headers],[TYPE DE DOCUMENT DE REFERENCE]])))=0,"",INDIRECT(NOM_FR&amp;ADDRESS('PR-tampon'!$E208,COLUMN(REFERENCEMENT_ISOLANT[[#Headers],[TYPE DE DOCUMENT DE REFERENCE]]))))))</f>
        <v/>
      </c>
      <c r="H245" s="3" t="str">
        <f ca="1">IF('PR-tampon'!$E208="","",IF('PR-tampon'!$E208=0,"",IF(INDIRECT(NOM_FR&amp;ADDRESS('PR-tampon'!$E208,COLUMN(REFERENCEMENT_ISOLANT[[#Headers],[REF]])))=0,"",INDIRECT(NOM_FR&amp;ADDRESS('PR-tampon'!$E208,COLUMN(REFERENCEMENT_ISOLANT[[#Headers],[REF]]))))))</f>
        <v/>
      </c>
      <c r="I245" s="73" t="str">
        <f ca="1">IF('PR-tampon'!$E208="","",IF('PR-tampon'!$E208=0,"",IF(INDIRECT(NOM_FR&amp;ADDRESS('PR-tampon'!$E208,COLUMN(REFERENCEMENT_ISOLANT[[#Headers],[AVIS LIMITE AU / VALIDITE]])))=0,"",INDIRECT(NOM_FR&amp;ADDRESS('PR-tampon'!$E208,COLUMN(REFERENCEMENT_ISOLANT[[#Headers],[AVIS LIMITE AU / VALIDITE]]))))))</f>
        <v/>
      </c>
      <c r="J245" s="3" t="str">
        <f ca="1">IF('PR-tampon'!$E208="","",IF('PR-tampon'!$E208=0,"",IF(INDIRECT(NOM_FR&amp;ADDRESS('PR-tampon'!$E208,COLUMN(REFERENCEMENT_ISOLANT[[#Headers],[TC/TNC
dans le domaine d''emploi visé]])))=0,"",INDIRECT(NOM_FR&amp;ADDRESS('PR-tampon'!$E208,COLUMN(REFERENCEMENT_ISOLANT[[#Headers],[TC/TNC
dans le domaine d''emploi visé]]))))))</f>
        <v/>
      </c>
      <c r="K245" s="102" t="str">
        <f ca="1">IF('PR-tampon'!$E208="","",IF('PR-tampon'!$E208=0,"",IF(INDIRECT(NOM_FR&amp;ADDRESS('PR-tampon'!$E208,COLUMN(REFERENCEMENT_ISOLANT[[#Headers],[SYNTHESE DES APPLICATIONS VISEES]])))=0,"",INDIRECT(NOM_FR&amp;ADDRESS('PR-tampon'!$E208,COLUMN(REFERENCEMENT_ISOLANT[[#Headers],[SYNTHESE DES APPLICATIONS VISEES]]))))))</f>
        <v/>
      </c>
      <c r="L245" s="75" t="str">
        <f ca="1">IF('PR-tampon'!$E208="","",IF('PR-tampon'!$E208=0,"",IF(INDIRECT(NOM_FR&amp;ADDRESS('PR-tampon'!$E208,COLUMN(REFERENCEMENT_ISOLANT[[#Headers],[CONCATENATION DES OBSERVATIONS]])))=0,"",INDIRECT(NOM_FR&amp;ADDRESS('PR-tampon'!$E208,COLUMN(REFERENCEMENT_ISOLANT[[#Headers],[CONCATENATION DES OBSERVATIONS]]))))))</f>
        <v/>
      </c>
      <c r="M245" s="3" t="str">
        <f ca="1">IF('PR-tampon'!$E208="","",IF('PR-tampon'!$E208=0,"",IF(INDIRECT(NOM_FR&amp;ADDRESS('PR-tampon'!$E208,COLUMN(REFERENCEMENT_ISOLANT[[#Headers],[Hygrométrie des locaux]])))=0,"",INDIRECT(NOM_FR&amp;ADDRESS('PR-tampon'!$E208,COLUMN(REFERENCEMENT_ISOLANT[[#Headers],[Hygrométrie des locaux]]))))))</f>
        <v/>
      </c>
      <c r="N245" s="3" t="str">
        <f ca="1">IF('PR-tampon'!$E208="","",IF('PR-tampon'!$E208=0,"",IF(INDIRECT(NOM_FR&amp;ADDRESS('PR-tampon'!$E208,COLUMN(REFERENCEMENT_ISOLANT[[#Headers],[classement locaux au sens 20.1 P3]])))=0,"",INDIRECT(NOM_FR&amp;ADDRESS('PR-tampon'!$E208,COLUMN(REFERENCEMENT_ISOLANT[[#Headers],[classement locaux au sens 20.1 P3]]))))))</f>
        <v/>
      </c>
      <c r="O245" s="3" t="str">
        <f ca="1">IF('PR-tampon'!$E208="","",IF('PR-tampon'!$E208=0,"",IF(INDIRECT(NOM_FR&amp;ADDRESS('PR-tampon'!$E208,COLUMN(REFERENCEMENT_ISOLANT[[#Headers],[Climat max]])))=0,"",INDIRECT(NOM_FR&amp;ADDRESS('PR-tampon'!$E208,COLUMN(REFERENCEMENT_ISOLANT[[#Headers],[Climat max]]))))))</f>
        <v/>
      </c>
      <c r="P245" s="3" t="str">
        <f ca="1">IF('PR-tampon'!$E208="","",IF('PR-tampon'!$E208=0,"",IF(INDIRECT(NOM_FR&amp;ADDRESS('PR-tampon'!$E208,COLUMN(REFERENCEMENT_ISOLANT[[#Headers],[Locaux climatisés ou raffraichis]])))=0,"",INDIRECT(NOM_FR&amp;ADDRESS('PR-tampon'!$E208,COLUMN(REFERENCEMENT_ISOLANT[[#Headers],[Locaux climatisés ou raffraichis]]))))))</f>
        <v/>
      </c>
    </row>
    <row r="246" spans="1:16" ht="130.15" customHeight="1" x14ac:dyDescent="0.25">
      <c r="A246" s="3" t="e">
        <v>#VALUE!</v>
      </c>
      <c r="B246" s="79" t="str">
        <f ca="1">IF('PR-tampon'!$E209="","",IF('PR-tampon'!$E209=0,"",IF(INDIRECT(NOM_FR&amp;ADDRESS('PR-tampon'!$E209,COLUMN(REFERENCEMENT_ISOLANT[[#Headers],[DATE REFERENCEMENT]])))=0,"",INDIRECT(NOM_FR&amp;ADDRESS('PR-tampon'!$E209,COLUMN(REFERENCEMENT_ISOLANT[[#Headers],[DATE REFERENCEMENT]]))))))</f>
        <v/>
      </c>
      <c r="C246" s="79" t="str">
        <f ca="1">IF('PR-tampon'!$E209="","",IF('PR-tampon'!$E209=0,"",IF(INDIRECT(NOM_FR&amp;ADDRESS('PR-tampon'!$E209,COLUMN(REFERENCEMENT_ISOLANT[[#Headers],[TYPE DE PROCEDE]])))=0,"",INDIRECT(NOM_FR&amp;ADDRESS('PR-tampon'!$E209,COLUMN(REFERENCEMENT_ISOLANT[[#Headers],[TYPE DE PROCEDE]]))))))</f>
        <v/>
      </c>
      <c r="D246" s="79" t="str">
        <f ca="1">IF('PR-tampon'!$E209="","",IF('PR-tampon'!$E209=0,"",IF(INDIRECT(NOM_FR&amp;ADDRESS('PR-tampon'!$E209,COLUMN(REFERENCEMENT_ISOLANT[[#Headers],[MATIERE]])))=0,"",INDIRECT(NOM_FR&amp;ADDRESS('PR-tampon'!$E209,COLUMN(REFERENCEMENT_ISOLANT[[#Headers],[MATIERE]]))))))</f>
        <v/>
      </c>
      <c r="E246" s="3" t="str">
        <f ca="1">IF('PR-tampon'!$E209="","",IF('PR-tampon'!$E209=0,"",IF(INDIRECT(NOM_FR&amp;ADDRESS('PR-tampon'!$E209,COLUMN(REFERENCEMENT_ISOLANT[[#Headers],[NOM COMMERCIAL DU PROCEDE]])))=0,"",INDIRECT(NOM_FR&amp;ADDRESS('PR-tampon'!$E209,COLUMN(REFERENCEMENT_ISOLANT[[#Headers],[NOM COMMERCIAL DU PROCEDE]]))))))</f>
        <v/>
      </c>
      <c r="F246" s="3" t="str">
        <f ca="1">IF('PR-tampon'!$E209="","",IF('PR-tampon'!$E209=0,"",IF(INDIRECT(NOM_FR&amp;ADDRESS('PR-tampon'!$E209,COLUMN(REFERENCEMENT_ISOLANT[[#Headers],[FABRICANT / TITULAIRE / DISTRIBUTEUR]])))=0,"",INDIRECT(NOM_FR&amp;ADDRESS('PR-tampon'!$E209,COLUMN(REFERENCEMENT_ISOLANT[[#Headers],[FABRICANT / TITULAIRE / DISTRIBUTEUR]]))))))</f>
        <v/>
      </c>
      <c r="G246" s="3" t="str">
        <f ca="1">IF('PR-tampon'!$E209="","",IF('PR-tampon'!$E209=0,"",IF(INDIRECT(NOM_FR&amp;ADDRESS('PR-tampon'!$E209,COLUMN(REFERENCEMENT_ISOLANT[[#Headers],[TYPE DE DOCUMENT DE REFERENCE]])))=0,"",INDIRECT(NOM_FR&amp;ADDRESS('PR-tampon'!$E209,COLUMN(REFERENCEMENT_ISOLANT[[#Headers],[TYPE DE DOCUMENT DE REFERENCE]]))))))</f>
        <v/>
      </c>
      <c r="H246" s="3" t="str">
        <f ca="1">IF('PR-tampon'!$E209="","",IF('PR-tampon'!$E209=0,"",IF(INDIRECT(NOM_FR&amp;ADDRESS('PR-tampon'!$E209,COLUMN(REFERENCEMENT_ISOLANT[[#Headers],[REF]])))=0,"",INDIRECT(NOM_FR&amp;ADDRESS('PR-tampon'!$E209,COLUMN(REFERENCEMENT_ISOLANT[[#Headers],[REF]]))))))</f>
        <v/>
      </c>
      <c r="I246" s="73" t="str">
        <f ca="1">IF('PR-tampon'!$E209="","",IF('PR-tampon'!$E209=0,"",IF(INDIRECT(NOM_FR&amp;ADDRESS('PR-tampon'!$E209,COLUMN(REFERENCEMENT_ISOLANT[[#Headers],[AVIS LIMITE AU / VALIDITE]])))=0,"",INDIRECT(NOM_FR&amp;ADDRESS('PR-tampon'!$E209,COLUMN(REFERENCEMENT_ISOLANT[[#Headers],[AVIS LIMITE AU / VALIDITE]]))))))</f>
        <v/>
      </c>
      <c r="J246" s="3" t="str">
        <f ca="1">IF('PR-tampon'!$E209="","",IF('PR-tampon'!$E209=0,"",IF(INDIRECT(NOM_FR&amp;ADDRESS('PR-tampon'!$E209,COLUMN(REFERENCEMENT_ISOLANT[[#Headers],[TC/TNC
dans le domaine d''emploi visé]])))=0,"",INDIRECT(NOM_FR&amp;ADDRESS('PR-tampon'!$E209,COLUMN(REFERENCEMENT_ISOLANT[[#Headers],[TC/TNC
dans le domaine d''emploi visé]]))))))</f>
        <v/>
      </c>
      <c r="K246" s="102" t="str">
        <f ca="1">IF('PR-tampon'!$E209="","",IF('PR-tampon'!$E209=0,"",IF(INDIRECT(NOM_FR&amp;ADDRESS('PR-tampon'!$E209,COLUMN(REFERENCEMENT_ISOLANT[[#Headers],[SYNTHESE DES APPLICATIONS VISEES]])))=0,"",INDIRECT(NOM_FR&amp;ADDRESS('PR-tampon'!$E209,COLUMN(REFERENCEMENT_ISOLANT[[#Headers],[SYNTHESE DES APPLICATIONS VISEES]]))))))</f>
        <v/>
      </c>
      <c r="L246" s="75" t="str">
        <f ca="1">IF('PR-tampon'!$E209="","",IF('PR-tampon'!$E209=0,"",IF(INDIRECT(NOM_FR&amp;ADDRESS('PR-tampon'!$E209,COLUMN(REFERENCEMENT_ISOLANT[[#Headers],[CONCATENATION DES OBSERVATIONS]])))=0,"",INDIRECT(NOM_FR&amp;ADDRESS('PR-tampon'!$E209,COLUMN(REFERENCEMENT_ISOLANT[[#Headers],[CONCATENATION DES OBSERVATIONS]]))))))</f>
        <v/>
      </c>
      <c r="M246" s="3" t="str">
        <f ca="1">IF('PR-tampon'!$E209="","",IF('PR-tampon'!$E209=0,"",IF(INDIRECT(NOM_FR&amp;ADDRESS('PR-tampon'!$E209,COLUMN(REFERENCEMENT_ISOLANT[[#Headers],[Hygrométrie des locaux]])))=0,"",INDIRECT(NOM_FR&amp;ADDRESS('PR-tampon'!$E209,COLUMN(REFERENCEMENT_ISOLANT[[#Headers],[Hygrométrie des locaux]]))))))</f>
        <v/>
      </c>
      <c r="N246" s="3" t="str">
        <f ca="1">IF('PR-tampon'!$E209="","",IF('PR-tampon'!$E209=0,"",IF(INDIRECT(NOM_FR&amp;ADDRESS('PR-tampon'!$E209,COLUMN(REFERENCEMENT_ISOLANT[[#Headers],[classement locaux au sens 20.1 P3]])))=0,"",INDIRECT(NOM_FR&amp;ADDRESS('PR-tampon'!$E209,COLUMN(REFERENCEMENT_ISOLANT[[#Headers],[classement locaux au sens 20.1 P3]]))))))</f>
        <v/>
      </c>
      <c r="O246" s="3" t="str">
        <f ca="1">IF('PR-tampon'!$E209="","",IF('PR-tampon'!$E209=0,"",IF(INDIRECT(NOM_FR&amp;ADDRESS('PR-tampon'!$E209,COLUMN(REFERENCEMENT_ISOLANT[[#Headers],[Climat max]])))=0,"",INDIRECT(NOM_FR&amp;ADDRESS('PR-tampon'!$E209,COLUMN(REFERENCEMENT_ISOLANT[[#Headers],[Climat max]]))))))</f>
        <v/>
      </c>
      <c r="P246" s="3" t="str">
        <f ca="1">IF('PR-tampon'!$E209="","",IF('PR-tampon'!$E209=0,"",IF(INDIRECT(NOM_FR&amp;ADDRESS('PR-tampon'!$E209,COLUMN(REFERENCEMENT_ISOLANT[[#Headers],[Locaux climatisés ou raffraichis]])))=0,"",INDIRECT(NOM_FR&amp;ADDRESS('PR-tampon'!$E209,COLUMN(REFERENCEMENT_ISOLANT[[#Headers],[Locaux climatisés ou raffraichis]]))))))</f>
        <v/>
      </c>
    </row>
    <row r="247" spans="1:16" ht="130.15" customHeight="1" x14ac:dyDescent="0.25">
      <c r="A247" s="3" t="e">
        <v>#VALUE!</v>
      </c>
      <c r="B247" s="79" t="str">
        <f ca="1">IF('PR-tampon'!$E210="","",IF('PR-tampon'!$E210=0,"",IF(INDIRECT(NOM_FR&amp;ADDRESS('PR-tampon'!$E210,COLUMN(REFERENCEMENT_ISOLANT[[#Headers],[DATE REFERENCEMENT]])))=0,"",INDIRECT(NOM_FR&amp;ADDRESS('PR-tampon'!$E210,COLUMN(REFERENCEMENT_ISOLANT[[#Headers],[DATE REFERENCEMENT]]))))))</f>
        <v/>
      </c>
      <c r="C247" s="79" t="str">
        <f ca="1">IF('PR-tampon'!$E210="","",IF('PR-tampon'!$E210=0,"",IF(INDIRECT(NOM_FR&amp;ADDRESS('PR-tampon'!$E210,COLUMN(REFERENCEMENT_ISOLANT[[#Headers],[TYPE DE PROCEDE]])))=0,"",INDIRECT(NOM_FR&amp;ADDRESS('PR-tampon'!$E210,COLUMN(REFERENCEMENT_ISOLANT[[#Headers],[TYPE DE PROCEDE]]))))))</f>
        <v/>
      </c>
      <c r="D247" s="79" t="str">
        <f ca="1">IF('PR-tampon'!$E210="","",IF('PR-tampon'!$E210=0,"",IF(INDIRECT(NOM_FR&amp;ADDRESS('PR-tampon'!$E210,COLUMN(REFERENCEMENT_ISOLANT[[#Headers],[MATIERE]])))=0,"",INDIRECT(NOM_FR&amp;ADDRESS('PR-tampon'!$E210,COLUMN(REFERENCEMENT_ISOLANT[[#Headers],[MATIERE]]))))))</f>
        <v/>
      </c>
      <c r="E247" s="3" t="str">
        <f ca="1">IF('PR-tampon'!$E210="","",IF('PR-tampon'!$E210=0,"",IF(INDIRECT(NOM_FR&amp;ADDRESS('PR-tampon'!$E210,COLUMN(REFERENCEMENT_ISOLANT[[#Headers],[NOM COMMERCIAL DU PROCEDE]])))=0,"",INDIRECT(NOM_FR&amp;ADDRESS('PR-tampon'!$E210,COLUMN(REFERENCEMENT_ISOLANT[[#Headers],[NOM COMMERCIAL DU PROCEDE]]))))))</f>
        <v/>
      </c>
      <c r="F247" s="3" t="str">
        <f ca="1">IF('PR-tampon'!$E210="","",IF('PR-tampon'!$E210=0,"",IF(INDIRECT(NOM_FR&amp;ADDRESS('PR-tampon'!$E210,COLUMN(REFERENCEMENT_ISOLANT[[#Headers],[FABRICANT / TITULAIRE / DISTRIBUTEUR]])))=0,"",INDIRECT(NOM_FR&amp;ADDRESS('PR-tampon'!$E210,COLUMN(REFERENCEMENT_ISOLANT[[#Headers],[FABRICANT / TITULAIRE / DISTRIBUTEUR]]))))))</f>
        <v/>
      </c>
      <c r="G247" s="3" t="str">
        <f ca="1">IF('PR-tampon'!$E210="","",IF('PR-tampon'!$E210=0,"",IF(INDIRECT(NOM_FR&amp;ADDRESS('PR-tampon'!$E210,COLUMN(REFERENCEMENT_ISOLANT[[#Headers],[TYPE DE DOCUMENT DE REFERENCE]])))=0,"",INDIRECT(NOM_FR&amp;ADDRESS('PR-tampon'!$E210,COLUMN(REFERENCEMENT_ISOLANT[[#Headers],[TYPE DE DOCUMENT DE REFERENCE]]))))))</f>
        <v/>
      </c>
      <c r="H247" s="3" t="str">
        <f ca="1">IF('PR-tampon'!$E210="","",IF('PR-tampon'!$E210=0,"",IF(INDIRECT(NOM_FR&amp;ADDRESS('PR-tampon'!$E210,COLUMN(REFERENCEMENT_ISOLANT[[#Headers],[REF]])))=0,"",INDIRECT(NOM_FR&amp;ADDRESS('PR-tampon'!$E210,COLUMN(REFERENCEMENT_ISOLANT[[#Headers],[REF]]))))))</f>
        <v/>
      </c>
      <c r="I247" s="73" t="str">
        <f ca="1">IF('PR-tampon'!$E210="","",IF('PR-tampon'!$E210=0,"",IF(INDIRECT(NOM_FR&amp;ADDRESS('PR-tampon'!$E210,COLUMN(REFERENCEMENT_ISOLANT[[#Headers],[AVIS LIMITE AU / VALIDITE]])))=0,"",INDIRECT(NOM_FR&amp;ADDRESS('PR-tampon'!$E210,COLUMN(REFERENCEMENT_ISOLANT[[#Headers],[AVIS LIMITE AU / VALIDITE]]))))))</f>
        <v/>
      </c>
      <c r="J247" s="3" t="str">
        <f ca="1">IF('PR-tampon'!$E210="","",IF('PR-tampon'!$E210=0,"",IF(INDIRECT(NOM_FR&amp;ADDRESS('PR-tampon'!$E210,COLUMN(REFERENCEMENT_ISOLANT[[#Headers],[TC/TNC
dans le domaine d''emploi visé]])))=0,"",INDIRECT(NOM_FR&amp;ADDRESS('PR-tampon'!$E210,COLUMN(REFERENCEMENT_ISOLANT[[#Headers],[TC/TNC
dans le domaine d''emploi visé]]))))))</f>
        <v/>
      </c>
      <c r="K247" s="102" t="str">
        <f ca="1">IF('PR-tampon'!$E210="","",IF('PR-tampon'!$E210=0,"",IF(INDIRECT(NOM_FR&amp;ADDRESS('PR-tampon'!$E210,COLUMN(REFERENCEMENT_ISOLANT[[#Headers],[SYNTHESE DES APPLICATIONS VISEES]])))=0,"",INDIRECT(NOM_FR&amp;ADDRESS('PR-tampon'!$E210,COLUMN(REFERENCEMENT_ISOLANT[[#Headers],[SYNTHESE DES APPLICATIONS VISEES]]))))))</f>
        <v/>
      </c>
      <c r="L247" s="75" t="str">
        <f ca="1">IF('PR-tampon'!$E210="","",IF('PR-tampon'!$E210=0,"",IF(INDIRECT(NOM_FR&amp;ADDRESS('PR-tampon'!$E210,COLUMN(REFERENCEMENT_ISOLANT[[#Headers],[CONCATENATION DES OBSERVATIONS]])))=0,"",INDIRECT(NOM_FR&amp;ADDRESS('PR-tampon'!$E210,COLUMN(REFERENCEMENT_ISOLANT[[#Headers],[CONCATENATION DES OBSERVATIONS]]))))))</f>
        <v/>
      </c>
      <c r="M247" s="3" t="str">
        <f ca="1">IF('PR-tampon'!$E210="","",IF('PR-tampon'!$E210=0,"",IF(INDIRECT(NOM_FR&amp;ADDRESS('PR-tampon'!$E210,COLUMN(REFERENCEMENT_ISOLANT[[#Headers],[Hygrométrie des locaux]])))=0,"",INDIRECT(NOM_FR&amp;ADDRESS('PR-tampon'!$E210,COLUMN(REFERENCEMENT_ISOLANT[[#Headers],[Hygrométrie des locaux]]))))))</f>
        <v/>
      </c>
      <c r="N247" s="3" t="str">
        <f ca="1">IF('PR-tampon'!$E210="","",IF('PR-tampon'!$E210=0,"",IF(INDIRECT(NOM_FR&amp;ADDRESS('PR-tampon'!$E210,COLUMN(REFERENCEMENT_ISOLANT[[#Headers],[classement locaux au sens 20.1 P3]])))=0,"",INDIRECT(NOM_FR&amp;ADDRESS('PR-tampon'!$E210,COLUMN(REFERENCEMENT_ISOLANT[[#Headers],[classement locaux au sens 20.1 P3]]))))))</f>
        <v/>
      </c>
      <c r="O247" s="3" t="str">
        <f ca="1">IF('PR-tampon'!$E210="","",IF('PR-tampon'!$E210=0,"",IF(INDIRECT(NOM_FR&amp;ADDRESS('PR-tampon'!$E210,COLUMN(REFERENCEMENT_ISOLANT[[#Headers],[Climat max]])))=0,"",INDIRECT(NOM_FR&amp;ADDRESS('PR-tampon'!$E210,COLUMN(REFERENCEMENT_ISOLANT[[#Headers],[Climat max]]))))))</f>
        <v/>
      </c>
      <c r="P247" s="3" t="str">
        <f ca="1">IF('PR-tampon'!$E210="","",IF('PR-tampon'!$E210=0,"",IF(INDIRECT(NOM_FR&amp;ADDRESS('PR-tampon'!$E210,COLUMN(REFERENCEMENT_ISOLANT[[#Headers],[Locaux climatisés ou raffraichis]])))=0,"",INDIRECT(NOM_FR&amp;ADDRESS('PR-tampon'!$E210,COLUMN(REFERENCEMENT_ISOLANT[[#Headers],[Locaux climatisés ou raffraichis]]))))))</f>
        <v/>
      </c>
    </row>
    <row r="248" spans="1:16" ht="130.15" customHeight="1" x14ac:dyDescent="0.25">
      <c r="A248" s="3" t="e">
        <v>#VALUE!</v>
      </c>
      <c r="B248" s="79" t="str">
        <f ca="1">IF('PR-tampon'!$E211="","",IF('PR-tampon'!$E211=0,"",IF(INDIRECT(NOM_FR&amp;ADDRESS('PR-tampon'!$E211,COLUMN(REFERENCEMENT_ISOLANT[[#Headers],[DATE REFERENCEMENT]])))=0,"",INDIRECT(NOM_FR&amp;ADDRESS('PR-tampon'!$E211,COLUMN(REFERENCEMENT_ISOLANT[[#Headers],[DATE REFERENCEMENT]]))))))</f>
        <v/>
      </c>
      <c r="C248" s="79" t="str">
        <f ca="1">IF('PR-tampon'!$E211="","",IF('PR-tampon'!$E211=0,"",IF(INDIRECT(NOM_FR&amp;ADDRESS('PR-tampon'!$E211,COLUMN(REFERENCEMENT_ISOLANT[[#Headers],[TYPE DE PROCEDE]])))=0,"",INDIRECT(NOM_FR&amp;ADDRESS('PR-tampon'!$E211,COLUMN(REFERENCEMENT_ISOLANT[[#Headers],[TYPE DE PROCEDE]]))))))</f>
        <v/>
      </c>
      <c r="D248" s="79" t="str">
        <f ca="1">IF('PR-tampon'!$E211="","",IF('PR-tampon'!$E211=0,"",IF(INDIRECT(NOM_FR&amp;ADDRESS('PR-tampon'!$E211,COLUMN(REFERENCEMENT_ISOLANT[[#Headers],[MATIERE]])))=0,"",INDIRECT(NOM_FR&amp;ADDRESS('PR-tampon'!$E211,COLUMN(REFERENCEMENT_ISOLANT[[#Headers],[MATIERE]]))))))</f>
        <v/>
      </c>
      <c r="E248" s="3" t="str">
        <f ca="1">IF('PR-tampon'!$E211="","",IF('PR-tampon'!$E211=0,"",IF(INDIRECT(NOM_FR&amp;ADDRESS('PR-tampon'!$E211,COLUMN(REFERENCEMENT_ISOLANT[[#Headers],[NOM COMMERCIAL DU PROCEDE]])))=0,"",INDIRECT(NOM_FR&amp;ADDRESS('PR-tampon'!$E211,COLUMN(REFERENCEMENT_ISOLANT[[#Headers],[NOM COMMERCIAL DU PROCEDE]]))))))</f>
        <v/>
      </c>
      <c r="F248" s="3" t="str">
        <f ca="1">IF('PR-tampon'!$E211="","",IF('PR-tampon'!$E211=0,"",IF(INDIRECT(NOM_FR&amp;ADDRESS('PR-tampon'!$E211,COLUMN(REFERENCEMENT_ISOLANT[[#Headers],[FABRICANT / TITULAIRE / DISTRIBUTEUR]])))=0,"",INDIRECT(NOM_FR&amp;ADDRESS('PR-tampon'!$E211,COLUMN(REFERENCEMENT_ISOLANT[[#Headers],[FABRICANT / TITULAIRE / DISTRIBUTEUR]]))))))</f>
        <v/>
      </c>
      <c r="G248" s="3" t="str">
        <f ca="1">IF('PR-tampon'!$E211="","",IF('PR-tampon'!$E211=0,"",IF(INDIRECT(NOM_FR&amp;ADDRESS('PR-tampon'!$E211,COLUMN(REFERENCEMENT_ISOLANT[[#Headers],[TYPE DE DOCUMENT DE REFERENCE]])))=0,"",INDIRECT(NOM_FR&amp;ADDRESS('PR-tampon'!$E211,COLUMN(REFERENCEMENT_ISOLANT[[#Headers],[TYPE DE DOCUMENT DE REFERENCE]]))))))</f>
        <v/>
      </c>
      <c r="H248" s="3" t="str">
        <f ca="1">IF('PR-tampon'!$E211="","",IF('PR-tampon'!$E211=0,"",IF(INDIRECT(NOM_FR&amp;ADDRESS('PR-tampon'!$E211,COLUMN(REFERENCEMENT_ISOLANT[[#Headers],[REF]])))=0,"",INDIRECT(NOM_FR&amp;ADDRESS('PR-tampon'!$E211,COLUMN(REFERENCEMENT_ISOLANT[[#Headers],[REF]]))))))</f>
        <v/>
      </c>
      <c r="I248" s="73" t="str">
        <f ca="1">IF('PR-tampon'!$E211="","",IF('PR-tampon'!$E211=0,"",IF(INDIRECT(NOM_FR&amp;ADDRESS('PR-tampon'!$E211,COLUMN(REFERENCEMENT_ISOLANT[[#Headers],[AVIS LIMITE AU / VALIDITE]])))=0,"",INDIRECT(NOM_FR&amp;ADDRESS('PR-tampon'!$E211,COLUMN(REFERENCEMENT_ISOLANT[[#Headers],[AVIS LIMITE AU / VALIDITE]]))))))</f>
        <v/>
      </c>
      <c r="J248" s="3" t="str">
        <f ca="1">IF('PR-tampon'!$E211="","",IF('PR-tampon'!$E211=0,"",IF(INDIRECT(NOM_FR&amp;ADDRESS('PR-tampon'!$E211,COLUMN(REFERENCEMENT_ISOLANT[[#Headers],[TC/TNC
dans le domaine d''emploi visé]])))=0,"",INDIRECT(NOM_FR&amp;ADDRESS('PR-tampon'!$E211,COLUMN(REFERENCEMENT_ISOLANT[[#Headers],[TC/TNC
dans le domaine d''emploi visé]]))))))</f>
        <v/>
      </c>
      <c r="K248" s="102" t="str">
        <f ca="1">IF('PR-tampon'!$E211="","",IF('PR-tampon'!$E211=0,"",IF(INDIRECT(NOM_FR&amp;ADDRESS('PR-tampon'!$E211,COLUMN(REFERENCEMENT_ISOLANT[[#Headers],[SYNTHESE DES APPLICATIONS VISEES]])))=0,"",INDIRECT(NOM_FR&amp;ADDRESS('PR-tampon'!$E211,COLUMN(REFERENCEMENT_ISOLANT[[#Headers],[SYNTHESE DES APPLICATIONS VISEES]]))))))</f>
        <v/>
      </c>
      <c r="L248" s="75" t="str">
        <f ca="1">IF('PR-tampon'!$E211="","",IF('PR-tampon'!$E211=0,"",IF(INDIRECT(NOM_FR&amp;ADDRESS('PR-tampon'!$E211,COLUMN(REFERENCEMENT_ISOLANT[[#Headers],[CONCATENATION DES OBSERVATIONS]])))=0,"",INDIRECT(NOM_FR&amp;ADDRESS('PR-tampon'!$E211,COLUMN(REFERENCEMENT_ISOLANT[[#Headers],[CONCATENATION DES OBSERVATIONS]]))))))</f>
        <v/>
      </c>
      <c r="M248" s="3" t="str">
        <f ca="1">IF('PR-tampon'!$E211="","",IF('PR-tampon'!$E211=0,"",IF(INDIRECT(NOM_FR&amp;ADDRESS('PR-tampon'!$E211,COLUMN(REFERENCEMENT_ISOLANT[[#Headers],[Hygrométrie des locaux]])))=0,"",INDIRECT(NOM_FR&amp;ADDRESS('PR-tampon'!$E211,COLUMN(REFERENCEMENT_ISOLANT[[#Headers],[Hygrométrie des locaux]]))))))</f>
        <v/>
      </c>
      <c r="N248" s="3" t="str">
        <f ca="1">IF('PR-tampon'!$E211="","",IF('PR-tampon'!$E211=0,"",IF(INDIRECT(NOM_FR&amp;ADDRESS('PR-tampon'!$E211,COLUMN(REFERENCEMENT_ISOLANT[[#Headers],[classement locaux au sens 20.1 P3]])))=0,"",INDIRECT(NOM_FR&amp;ADDRESS('PR-tampon'!$E211,COLUMN(REFERENCEMENT_ISOLANT[[#Headers],[classement locaux au sens 20.1 P3]]))))))</f>
        <v/>
      </c>
      <c r="O248" s="3" t="str">
        <f ca="1">IF('PR-tampon'!$E211="","",IF('PR-tampon'!$E211=0,"",IF(INDIRECT(NOM_FR&amp;ADDRESS('PR-tampon'!$E211,COLUMN(REFERENCEMENT_ISOLANT[[#Headers],[Climat max]])))=0,"",INDIRECT(NOM_FR&amp;ADDRESS('PR-tampon'!$E211,COLUMN(REFERENCEMENT_ISOLANT[[#Headers],[Climat max]]))))))</f>
        <v/>
      </c>
      <c r="P248" s="3" t="str">
        <f ca="1">IF('PR-tampon'!$E211="","",IF('PR-tampon'!$E211=0,"",IF(INDIRECT(NOM_FR&amp;ADDRESS('PR-tampon'!$E211,COLUMN(REFERENCEMENT_ISOLANT[[#Headers],[Locaux climatisés ou raffraichis]])))=0,"",INDIRECT(NOM_FR&amp;ADDRESS('PR-tampon'!$E211,COLUMN(REFERENCEMENT_ISOLANT[[#Headers],[Locaux climatisés ou raffraichis]]))))))</f>
        <v/>
      </c>
    </row>
    <row r="249" spans="1:16" ht="130.15" customHeight="1" x14ac:dyDescent="0.25">
      <c r="A249" s="3" t="e">
        <v>#VALUE!</v>
      </c>
      <c r="B249" s="79" t="str">
        <f ca="1">IF('PR-tampon'!$E212="","",IF('PR-tampon'!$E212=0,"",IF(INDIRECT(NOM_FR&amp;ADDRESS('PR-tampon'!$E212,COLUMN(REFERENCEMENT_ISOLANT[[#Headers],[DATE REFERENCEMENT]])))=0,"",INDIRECT(NOM_FR&amp;ADDRESS('PR-tampon'!$E212,COLUMN(REFERENCEMENT_ISOLANT[[#Headers],[DATE REFERENCEMENT]]))))))</f>
        <v/>
      </c>
      <c r="C249" s="79" t="str">
        <f ca="1">IF('PR-tampon'!$E212="","",IF('PR-tampon'!$E212=0,"",IF(INDIRECT(NOM_FR&amp;ADDRESS('PR-tampon'!$E212,COLUMN(REFERENCEMENT_ISOLANT[[#Headers],[TYPE DE PROCEDE]])))=0,"",INDIRECT(NOM_FR&amp;ADDRESS('PR-tampon'!$E212,COLUMN(REFERENCEMENT_ISOLANT[[#Headers],[TYPE DE PROCEDE]]))))))</f>
        <v/>
      </c>
      <c r="D249" s="79" t="str">
        <f ca="1">IF('PR-tampon'!$E212="","",IF('PR-tampon'!$E212=0,"",IF(INDIRECT(NOM_FR&amp;ADDRESS('PR-tampon'!$E212,COLUMN(REFERENCEMENT_ISOLANT[[#Headers],[MATIERE]])))=0,"",INDIRECT(NOM_FR&amp;ADDRESS('PR-tampon'!$E212,COLUMN(REFERENCEMENT_ISOLANT[[#Headers],[MATIERE]]))))))</f>
        <v/>
      </c>
      <c r="E249" s="3" t="str">
        <f ca="1">IF('PR-tampon'!$E212="","",IF('PR-tampon'!$E212=0,"",IF(INDIRECT(NOM_FR&amp;ADDRESS('PR-tampon'!$E212,COLUMN(REFERENCEMENT_ISOLANT[[#Headers],[NOM COMMERCIAL DU PROCEDE]])))=0,"",INDIRECT(NOM_FR&amp;ADDRESS('PR-tampon'!$E212,COLUMN(REFERENCEMENT_ISOLANT[[#Headers],[NOM COMMERCIAL DU PROCEDE]]))))))</f>
        <v/>
      </c>
      <c r="F249" s="3" t="str">
        <f ca="1">IF('PR-tampon'!$E212="","",IF('PR-tampon'!$E212=0,"",IF(INDIRECT(NOM_FR&amp;ADDRESS('PR-tampon'!$E212,COLUMN(REFERENCEMENT_ISOLANT[[#Headers],[FABRICANT / TITULAIRE / DISTRIBUTEUR]])))=0,"",INDIRECT(NOM_FR&amp;ADDRESS('PR-tampon'!$E212,COLUMN(REFERENCEMENT_ISOLANT[[#Headers],[FABRICANT / TITULAIRE / DISTRIBUTEUR]]))))))</f>
        <v/>
      </c>
      <c r="G249" s="3" t="str">
        <f ca="1">IF('PR-tampon'!$E212="","",IF('PR-tampon'!$E212=0,"",IF(INDIRECT(NOM_FR&amp;ADDRESS('PR-tampon'!$E212,COLUMN(REFERENCEMENT_ISOLANT[[#Headers],[TYPE DE DOCUMENT DE REFERENCE]])))=0,"",INDIRECT(NOM_FR&amp;ADDRESS('PR-tampon'!$E212,COLUMN(REFERENCEMENT_ISOLANT[[#Headers],[TYPE DE DOCUMENT DE REFERENCE]]))))))</f>
        <v/>
      </c>
      <c r="H249" s="3" t="str">
        <f ca="1">IF('PR-tampon'!$E212="","",IF('PR-tampon'!$E212=0,"",IF(INDIRECT(NOM_FR&amp;ADDRESS('PR-tampon'!$E212,COLUMN(REFERENCEMENT_ISOLANT[[#Headers],[REF]])))=0,"",INDIRECT(NOM_FR&amp;ADDRESS('PR-tampon'!$E212,COLUMN(REFERENCEMENT_ISOLANT[[#Headers],[REF]]))))))</f>
        <v/>
      </c>
      <c r="I249" s="73" t="str">
        <f ca="1">IF('PR-tampon'!$E212="","",IF('PR-tampon'!$E212=0,"",IF(INDIRECT(NOM_FR&amp;ADDRESS('PR-tampon'!$E212,COLUMN(REFERENCEMENT_ISOLANT[[#Headers],[AVIS LIMITE AU / VALIDITE]])))=0,"",INDIRECT(NOM_FR&amp;ADDRESS('PR-tampon'!$E212,COLUMN(REFERENCEMENT_ISOLANT[[#Headers],[AVIS LIMITE AU / VALIDITE]]))))))</f>
        <v/>
      </c>
      <c r="J249" s="3" t="str">
        <f ca="1">IF('PR-tampon'!$E212="","",IF('PR-tampon'!$E212=0,"",IF(INDIRECT(NOM_FR&amp;ADDRESS('PR-tampon'!$E212,COLUMN(REFERENCEMENT_ISOLANT[[#Headers],[TC/TNC
dans le domaine d''emploi visé]])))=0,"",INDIRECT(NOM_FR&amp;ADDRESS('PR-tampon'!$E212,COLUMN(REFERENCEMENT_ISOLANT[[#Headers],[TC/TNC
dans le domaine d''emploi visé]]))))))</f>
        <v/>
      </c>
      <c r="K249" s="102" t="str">
        <f ca="1">IF('PR-tampon'!$E212="","",IF('PR-tampon'!$E212=0,"",IF(INDIRECT(NOM_FR&amp;ADDRESS('PR-tampon'!$E212,COLUMN(REFERENCEMENT_ISOLANT[[#Headers],[SYNTHESE DES APPLICATIONS VISEES]])))=0,"",INDIRECT(NOM_FR&amp;ADDRESS('PR-tampon'!$E212,COLUMN(REFERENCEMENT_ISOLANT[[#Headers],[SYNTHESE DES APPLICATIONS VISEES]]))))))</f>
        <v/>
      </c>
      <c r="L249" s="75" t="str">
        <f ca="1">IF('PR-tampon'!$E212="","",IF('PR-tampon'!$E212=0,"",IF(INDIRECT(NOM_FR&amp;ADDRESS('PR-tampon'!$E212,COLUMN(REFERENCEMENT_ISOLANT[[#Headers],[CONCATENATION DES OBSERVATIONS]])))=0,"",INDIRECT(NOM_FR&amp;ADDRESS('PR-tampon'!$E212,COLUMN(REFERENCEMENT_ISOLANT[[#Headers],[CONCATENATION DES OBSERVATIONS]]))))))</f>
        <v/>
      </c>
      <c r="M249" s="3" t="str">
        <f ca="1">IF('PR-tampon'!$E212="","",IF('PR-tampon'!$E212=0,"",IF(INDIRECT(NOM_FR&amp;ADDRESS('PR-tampon'!$E212,COLUMN(REFERENCEMENT_ISOLANT[[#Headers],[Hygrométrie des locaux]])))=0,"",INDIRECT(NOM_FR&amp;ADDRESS('PR-tampon'!$E212,COLUMN(REFERENCEMENT_ISOLANT[[#Headers],[Hygrométrie des locaux]]))))))</f>
        <v/>
      </c>
      <c r="N249" s="3" t="str">
        <f ca="1">IF('PR-tampon'!$E212="","",IF('PR-tampon'!$E212=0,"",IF(INDIRECT(NOM_FR&amp;ADDRESS('PR-tampon'!$E212,COLUMN(REFERENCEMENT_ISOLANT[[#Headers],[classement locaux au sens 20.1 P3]])))=0,"",INDIRECT(NOM_FR&amp;ADDRESS('PR-tampon'!$E212,COLUMN(REFERENCEMENT_ISOLANT[[#Headers],[classement locaux au sens 20.1 P3]]))))))</f>
        <v/>
      </c>
      <c r="O249" s="3" t="str">
        <f ca="1">IF('PR-tampon'!$E212="","",IF('PR-tampon'!$E212=0,"",IF(INDIRECT(NOM_FR&amp;ADDRESS('PR-tampon'!$E212,COLUMN(REFERENCEMENT_ISOLANT[[#Headers],[Climat max]])))=0,"",INDIRECT(NOM_FR&amp;ADDRESS('PR-tampon'!$E212,COLUMN(REFERENCEMENT_ISOLANT[[#Headers],[Climat max]]))))))</f>
        <v/>
      </c>
      <c r="P249" s="3" t="str">
        <f ca="1">IF('PR-tampon'!$E212="","",IF('PR-tampon'!$E212=0,"",IF(INDIRECT(NOM_FR&amp;ADDRESS('PR-tampon'!$E212,COLUMN(REFERENCEMENT_ISOLANT[[#Headers],[Locaux climatisés ou raffraichis]])))=0,"",INDIRECT(NOM_FR&amp;ADDRESS('PR-tampon'!$E212,COLUMN(REFERENCEMENT_ISOLANT[[#Headers],[Locaux climatisés ou raffraichis]]))))))</f>
        <v/>
      </c>
    </row>
    <row r="250" spans="1:16" ht="130.15" customHeight="1" x14ac:dyDescent="0.25">
      <c r="A250" s="3" t="e">
        <v>#VALUE!</v>
      </c>
      <c r="B250" s="79" t="str">
        <f ca="1">IF('PR-tampon'!$E213="","",IF('PR-tampon'!$E213=0,"",IF(INDIRECT(NOM_FR&amp;ADDRESS('PR-tampon'!$E213,COLUMN(REFERENCEMENT_ISOLANT[[#Headers],[DATE REFERENCEMENT]])))=0,"",INDIRECT(NOM_FR&amp;ADDRESS('PR-tampon'!$E213,COLUMN(REFERENCEMENT_ISOLANT[[#Headers],[DATE REFERENCEMENT]]))))))</f>
        <v/>
      </c>
      <c r="C250" s="79" t="str">
        <f ca="1">IF('PR-tampon'!$E213="","",IF('PR-tampon'!$E213=0,"",IF(INDIRECT(NOM_FR&amp;ADDRESS('PR-tampon'!$E213,COLUMN(REFERENCEMENT_ISOLANT[[#Headers],[TYPE DE PROCEDE]])))=0,"",INDIRECT(NOM_FR&amp;ADDRESS('PR-tampon'!$E213,COLUMN(REFERENCEMENT_ISOLANT[[#Headers],[TYPE DE PROCEDE]]))))))</f>
        <v/>
      </c>
      <c r="D250" s="79" t="str">
        <f ca="1">IF('PR-tampon'!$E213="","",IF('PR-tampon'!$E213=0,"",IF(INDIRECT(NOM_FR&amp;ADDRESS('PR-tampon'!$E213,COLUMN(REFERENCEMENT_ISOLANT[[#Headers],[MATIERE]])))=0,"",INDIRECT(NOM_FR&amp;ADDRESS('PR-tampon'!$E213,COLUMN(REFERENCEMENT_ISOLANT[[#Headers],[MATIERE]]))))))</f>
        <v/>
      </c>
      <c r="E250" s="3" t="str">
        <f ca="1">IF('PR-tampon'!$E213="","",IF('PR-tampon'!$E213=0,"",IF(INDIRECT(NOM_FR&amp;ADDRESS('PR-tampon'!$E213,COLUMN(REFERENCEMENT_ISOLANT[[#Headers],[NOM COMMERCIAL DU PROCEDE]])))=0,"",INDIRECT(NOM_FR&amp;ADDRESS('PR-tampon'!$E213,COLUMN(REFERENCEMENT_ISOLANT[[#Headers],[NOM COMMERCIAL DU PROCEDE]]))))))</f>
        <v/>
      </c>
      <c r="F250" s="3" t="str">
        <f ca="1">IF('PR-tampon'!$E213="","",IF('PR-tampon'!$E213=0,"",IF(INDIRECT(NOM_FR&amp;ADDRESS('PR-tampon'!$E213,COLUMN(REFERENCEMENT_ISOLANT[[#Headers],[FABRICANT / TITULAIRE / DISTRIBUTEUR]])))=0,"",INDIRECT(NOM_FR&amp;ADDRESS('PR-tampon'!$E213,COLUMN(REFERENCEMENT_ISOLANT[[#Headers],[FABRICANT / TITULAIRE / DISTRIBUTEUR]]))))))</f>
        <v/>
      </c>
      <c r="G250" s="3" t="str">
        <f ca="1">IF('PR-tampon'!$E213="","",IF('PR-tampon'!$E213=0,"",IF(INDIRECT(NOM_FR&amp;ADDRESS('PR-tampon'!$E213,COLUMN(REFERENCEMENT_ISOLANT[[#Headers],[TYPE DE DOCUMENT DE REFERENCE]])))=0,"",INDIRECT(NOM_FR&amp;ADDRESS('PR-tampon'!$E213,COLUMN(REFERENCEMENT_ISOLANT[[#Headers],[TYPE DE DOCUMENT DE REFERENCE]]))))))</f>
        <v/>
      </c>
      <c r="H250" s="3" t="str">
        <f ca="1">IF('PR-tampon'!$E213="","",IF('PR-tampon'!$E213=0,"",IF(INDIRECT(NOM_FR&amp;ADDRESS('PR-tampon'!$E213,COLUMN(REFERENCEMENT_ISOLANT[[#Headers],[REF]])))=0,"",INDIRECT(NOM_FR&amp;ADDRESS('PR-tampon'!$E213,COLUMN(REFERENCEMENT_ISOLANT[[#Headers],[REF]]))))))</f>
        <v/>
      </c>
      <c r="I250" s="73" t="str">
        <f ca="1">IF('PR-tampon'!$E213="","",IF('PR-tampon'!$E213=0,"",IF(INDIRECT(NOM_FR&amp;ADDRESS('PR-tampon'!$E213,COLUMN(REFERENCEMENT_ISOLANT[[#Headers],[AVIS LIMITE AU / VALIDITE]])))=0,"",INDIRECT(NOM_FR&amp;ADDRESS('PR-tampon'!$E213,COLUMN(REFERENCEMENT_ISOLANT[[#Headers],[AVIS LIMITE AU / VALIDITE]]))))))</f>
        <v/>
      </c>
      <c r="J250" s="3" t="str">
        <f ca="1">IF('PR-tampon'!$E213="","",IF('PR-tampon'!$E213=0,"",IF(INDIRECT(NOM_FR&amp;ADDRESS('PR-tampon'!$E213,COLUMN(REFERENCEMENT_ISOLANT[[#Headers],[TC/TNC
dans le domaine d''emploi visé]])))=0,"",INDIRECT(NOM_FR&amp;ADDRESS('PR-tampon'!$E213,COLUMN(REFERENCEMENT_ISOLANT[[#Headers],[TC/TNC
dans le domaine d''emploi visé]]))))))</f>
        <v/>
      </c>
      <c r="K250" s="102" t="str">
        <f ca="1">IF('PR-tampon'!$E213="","",IF('PR-tampon'!$E213=0,"",IF(INDIRECT(NOM_FR&amp;ADDRESS('PR-tampon'!$E213,COLUMN(REFERENCEMENT_ISOLANT[[#Headers],[SYNTHESE DES APPLICATIONS VISEES]])))=0,"",INDIRECT(NOM_FR&amp;ADDRESS('PR-tampon'!$E213,COLUMN(REFERENCEMENT_ISOLANT[[#Headers],[SYNTHESE DES APPLICATIONS VISEES]]))))))</f>
        <v/>
      </c>
      <c r="L250" s="75" t="str">
        <f ca="1">IF('PR-tampon'!$E213="","",IF('PR-tampon'!$E213=0,"",IF(INDIRECT(NOM_FR&amp;ADDRESS('PR-tampon'!$E213,COLUMN(REFERENCEMENT_ISOLANT[[#Headers],[CONCATENATION DES OBSERVATIONS]])))=0,"",INDIRECT(NOM_FR&amp;ADDRESS('PR-tampon'!$E213,COLUMN(REFERENCEMENT_ISOLANT[[#Headers],[CONCATENATION DES OBSERVATIONS]]))))))</f>
        <v/>
      </c>
      <c r="M250" s="3" t="str">
        <f ca="1">IF('PR-tampon'!$E213="","",IF('PR-tampon'!$E213=0,"",IF(INDIRECT(NOM_FR&amp;ADDRESS('PR-tampon'!$E213,COLUMN(REFERENCEMENT_ISOLANT[[#Headers],[Hygrométrie des locaux]])))=0,"",INDIRECT(NOM_FR&amp;ADDRESS('PR-tampon'!$E213,COLUMN(REFERENCEMENT_ISOLANT[[#Headers],[Hygrométrie des locaux]]))))))</f>
        <v/>
      </c>
      <c r="N250" s="3" t="str">
        <f ca="1">IF('PR-tampon'!$E213="","",IF('PR-tampon'!$E213=0,"",IF(INDIRECT(NOM_FR&amp;ADDRESS('PR-tampon'!$E213,COLUMN(REFERENCEMENT_ISOLANT[[#Headers],[classement locaux au sens 20.1 P3]])))=0,"",INDIRECT(NOM_FR&amp;ADDRESS('PR-tampon'!$E213,COLUMN(REFERENCEMENT_ISOLANT[[#Headers],[classement locaux au sens 20.1 P3]]))))))</f>
        <v/>
      </c>
      <c r="O250" s="3" t="str">
        <f ca="1">IF('PR-tampon'!$E213="","",IF('PR-tampon'!$E213=0,"",IF(INDIRECT(NOM_FR&amp;ADDRESS('PR-tampon'!$E213,COLUMN(REFERENCEMENT_ISOLANT[[#Headers],[Climat max]])))=0,"",INDIRECT(NOM_FR&amp;ADDRESS('PR-tampon'!$E213,COLUMN(REFERENCEMENT_ISOLANT[[#Headers],[Climat max]]))))))</f>
        <v/>
      </c>
      <c r="P250" s="3" t="str">
        <f ca="1">IF('PR-tampon'!$E213="","",IF('PR-tampon'!$E213=0,"",IF(INDIRECT(NOM_FR&amp;ADDRESS('PR-tampon'!$E213,COLUMN(REFERENCEMENT_ISOLANT[[#Headers],[Locaux climatisés ou raffraichis]])))=0,"",INDIRECT(NOM_FR&amp;ADDRESS('PR-tampon'!$E213,COLUMN(REFERENCEMENT_ISOLANT[[#Headers],[Locaux climatisés ou raffraichis]]))))))</f>
        <v/>
      </c>
    </row>
    <row r="251" spans="1:16" ht="130.15" customHeight="1" x14ac:dyDescent="0.25">
      <c r="A251" s="3" t="e">
        <v>#VALUE!</v>
      </c>
      <c r="B251" s="79" t="str">
        <f ca="1">IF('PR-tampon'!$E214="","",IF('PR-tampon'!$E214=0,"",IF(INDIRECT(NOM_FR&amp;ADDRESS('PR-tampon'!$E214,COLUMN(REFERENCEMENT_ISOLANT[[#Headers],[DATE REFERENCEMENT]])))=0,"",INDIRECT(NOM_FR&amp;ADDRESS('PR-tampon'!$E214,COLUMN(REFERENCEMENT_ISOLANT[[#Headers],[DATE REFERENCEMENT]]))))))</f>
        <v/>
      </c>
      <c r="C251" s="79" t="str">
        <f ca="1">IF('PR-tampon'!$E214="","",IF('PR-tampon'!$E214=0,"",IF(INDIRECT(NOM_FR&amp;ADDRESS('PR-tampon'!$E214,COLUMN(REFERENCEMENT_ISOLANT[[#Headers],[TYPE DE PROCEDE]])))=0,"",INDIRECT(NOM_FR&amp;ADDRESS('PR-tampon'!$E214,COLUMN(REFERENCEMENT_ISOLANT[[#Headers],[TYPE DE PROCEDE]]))))))</f>
        <v/>
      </c>
      <c r="D251" s="79" t="str">
        <f ca="1">IF('PR-tampon'!$E214="","",IF('PR-tampon'!$E214=0,"",IF(INDIRECT(NOM_FR&amp;ADDRESS('PR-tampon'!$E214,COLUMN(REFERENCEMENT_ISOLANT[[#Headers],[MATIERE]])))=0,"",INDIRECT(NOM_FR&amp;ADDRESS('PR-tampon'!$E214,COLUMN(REFERENCEMENT_ISOLANT[[#Headers],[MATIERE]]))))))</f>
        <v/>
      </c>
      <c r="E251" s="3" t="str">
        <f ca="1">IF('PR-tampon'!$E214="","",IF('PR-tampon'!$E214=0,"",IF(INDIRECT(NOM_FR&amp;ADDRESS('PR-tampon'!$E214,COLUMN(REFERENCEMENT_ISOLANT[[#Headers],[NOM COMMERCIAL DU PROCEDE]])))=0,"",INDIRECT(NOM_FR&amp;ADDRESS('PR-tampon'!$E214,COLUMN(REFERENCEMENT_ISOLANT[[#Headers],[NOM COMMERCIAL DU PROCEDE]]))))))</f>
        <v/>
      </c>
      <c r="F251" s="3" t="str">
        <f ca="1">IF('PR-tampon'!$E214="","",IF('PR-tampon'!$E214=0,"",IF(INDIRECT(NOM_FR&amp;ADDRESS('PR-tampon'!$E214,COLUMN(REFERENCEMENT_ISOLANT[[#Headers],[FABRICANT / TITULAIRE / DISTRIBUTEUR]])))=0,"",INDIRECT(NOM_FR&amp;ADDRESS('PR-tampon'!$E214,COLUMN(REFERENCEMENT_ISOLANT[[#Headers],[FABRICANT / TITULAIRE / DISTRIBUTEUR]]))))))</f>
        <v/>
      </c>
      <c r="G251" s="3" t="str">
        <f ca="1">IF('PR-tampon'!$E214="","",IF('PR-tampon'!$E214=0,"",IF(INDIRECT(NOM_FR&amp;ADDRESS('PR-tampon'!$E214,COLUMN(REFERENCEMENT_ISOLANT[[#Headers],[TYPE DE DOCUMENT DE REFERENCE]])))=0,"",INDIRECT(NOM_FR&amp;ADDRESS('PR-tampon'!$E214,COLUMN(REFERENCEMENT_ISOLANT[[#Headers],[TYPE DE DOCUMENT DE REFERENCE]]))))))</f>
        <v/>
      </c>
      <c r="H251" s="3" t="str">
        <f ca="1">IF('PR-tampon'!$E214="","",IF('PR-tampon'!$E214=0,"",IF(INDIRECT(NOM_FR&amp;ADDRESS('PR-tampon'!$E214,COLUMN(REFERENCEMENT_ISOLANT[[#Headers],[REF]])))=0,"",INDIRECT(NOM_FR&amp;ADDRESS('PR-tampon'!$E214,COLUMN(REFERENCEMENT_ISOLANT[[#Headers],[REF]]))))))</f>
        <v/>
      </c>
      <c r="I251" s="73" t="str">
        <f ca="1">IF('PR-tampon'!$E214="","",IF('PR-tampon'!$E214=0,"",IF(INDIRECT(NOM_FR&amp;ADDRESS('PR-tampon'!$E214,COLUMN(REFERENCEMENT_ISOLANT[[#Headers],[AVIS LIMITE AU / VALIDITE]])))=0,"",INDIRECT(NOM_FR&amp;ADDRESS('PR-tampon'!$E214,COLUMN(REFERENCEMENT_ISOLANT[[#Headers],[AVIS LIMITE AU / VALIDITE]]))))))</f>
        <v/>
      </c>
      <c r="J251" s="3" t="str">
        <f ca="1">IF('PR-tampon'!$E214="","",IF('PR-tampon'!$E214=0,"",IF(INDIRECT(NOM_FR&amp;ADDRESS('PR-tampon'!$E214,COLUMN(REFERENCEMENT_ISOLANT[[#Headers],[TC/TNC
dans le domaine d''emploi visé]])))=0,"",INDIRECT(NOM_FR&amp;ADDRESS('PR-tampon'!$E214,COLUMN(REFERENCEMENT_ISOLANT[[#Headers],[TC/TNC
dans le domaine d''emploi visé]]))))))</f>
        <v/>
      </c>
      <c r="K251" s="102" t="str">
        <f ca="1">IF('PR-tampon'!$E214="","",IF('PR-tampon'!$E214=0,"",IF(INDIRECT(NOM_FR&amp;ADDRESS('PR-tampon'!$E214,COLUMN(REFERENCEMENT_ISOLANT[[#Headers],[SYNTHESE DES APPLICATIONS VISEES]])))=0,"",INDIRECT(NOM_FR&amp;ADDRESS('PR-tampon'!$E214,COLUMN(REFERENCEMENT_ISOLANT[[#Headers],[SYNTHESE DES APPLICATIONS VISEES]]))))))</f>
        <v/>
      </c>
      <c r="L251" s="75" t="str">
        <f ca="1">IF('PR-tampon'!$E214="","",IF('PR-tampon'!$E214=0,"",IF(INDIRECT(NOM_FR&amp;ADDRESS('PR-tampon'!$E214,COLUMN(REFERENCEMENT_ISOLANT[[#Headers],[CONCATENATION DES OBSERVATIONS]])))=0,"",INDIRECT(NOM_FR&amp;ADDRESS('PR-tampon'!$E214,COLUMN(REFERENCEMENT_ISOLANT[[#Headers],[CONCATENATION DES OBSERVATIONS]]))))))</f>
        <v/>
      </c>
      <c r="M251" s="3" t="str">
        <f ca="1">IF('PR-tampon'!$E214="","",IF('PR-tampon'!$E214=0,"",IF(INDIRECT(NOM_FR&amp;ADDRESS('PR-tampon'!$E214,COLUMN(REFERENCEMENT_ISOLANT[[#Headers],[Hygrométrie des locaux]])))=0,"",INDIRECT(NOM_FR&amp;ADDRESS('PR-tampon'!$E214,COLUMN(REFERENCEMENT_ISOLANT[[#Headers],[Hygrométrie des locaux]]))))))</f>
        <v/>
      </c>
      <c r="N251" s="3" t="str">
        <f ca="1">IF('PR-tampon'!$E214="","",IF('PR-tampon'!$E214=0,"",IF(INDIRECT(NOM_FR&amp;ADDRESS('PR-tampon'!$E214,COLUMN(REFERENCEMENT_ISOLANT[[#Headers],[classement locaux au sens 20.1 P3]])))=0,"",INDIRECT(NOM_FR&amp;ADDRESS('PR-tampon'!$E214,COLUMN(REFERENCEMENT_ISOLANT[[#Headers],[classement locaux au sens 20.1 P3]]))))))</f>
        <v/>
      </c>
      <c r="O251" s="3" t="str">
        <f ca="1">IF('PR-tampon'!$E214="","",IF('PR-tampon'!$E214=0,"",IF(INDIRECT(NOM_FR&amp;ADDRESS('PR-tampon'!$E214,COLUMN(REFERENCEMENT_ISOLANT[[#Headers],[Climat max]])))=0,"",INDIRECT(NOM_FR&amp;ADDRESS('PR-tampon'!$E214,COLUMN(REFERENCEMENT_ISOLANT[[#Headers],[Climat max]]))))))</f>
        <v/>
      </c>
      <c r="P251" s="3" t="str">
        <f ca="1">IF('PR-tampon'!$E214="","",IF('PR-tampon'!$E214=0,"",IF(INDIRECT(NOM_FR&amp;ADDRESS('PR-tampon'!$E214,COLUMN(REFERENCEMENT_ISOLANT[[#Headers],[Locaux climatisés ou raffraichis]])))=0,"",INDIRECT(NOM_FR&amp;ADDRESS('PR-tampon'!$E214,COLUMN(REFERENCEMENT_ISOLANT[[#Headers],[Locaux climatisés ou raffraichis]]))))))</f>
        <v/>
      </c>
    </row>
    <row r="252" spans="1:16" ht="130.15" customHeight="1" x14ac:dyDescent="0.25">
      <c r="A252" s="3" t="e">
        <v>#VALUE!</v>
      </c>
      <c r="B252" s="79" t="str">
        <f ca="1">IF('PR-tampon'!$E215="","",IF('PR-tampon'!$E215=0,"",IF(INDIRECT(NOM_FR&amp;ADDRESS('PR-tampon'!$E215,COLUMN(REFERENCEMENT_ISOLANT[[#Headers],[DATE REFERENCEMENT]])))=0,"",INDIRECT(NOM_FR&amp;ADDRESS('PR-tampon'!$E215,COLUMN(REFERENCEMENT_ISOLANT[[#Headers],[DATE REFERENCEMENT]]))))))</f>
        <v/>
      </c>
      <c r="C252" s="79" t="str">
        <f ca="1">IF('PR-tampon'!$E215="","",IF('PR-tampon'!$E215=0,"",IF(INDIRECT(NOM_FR&amp;ADDRESS('PR-tampon'!$E215,COLUMN(REFERENCEMENT_ISOLANT[[#Headers],[TYPE DE PROCEDE]])))=0,"",INDIRECT(NOM_FR&amp;ADDRESS('PR-tampon'!$E215,COLUMN(REFERENCEMENT_ISOLANT[[#Headers],[TYPE DE PROCEDE]]))))))</f>
        <v/>
      </c>
      <c r="D252" s="79" t="str">
        <f ca="1">IF('PR-tampon'!$E215="","",IF('PR-tampon'!$E215=0,"",IF(INDIRECT(NOM_FR&amp;ADDRESS('PR-tampon'!$E215,COLUMN(REFERENCEMENT_ISOLANT[[#Headers],[MATIERE]])))=0,"",INDIRECT(NOM_FR&amp;ADDRESS('PR-tampon'!$E215,COLUMN(REFERENCEMENT_ISOLANT[[#Headers],[MATIERE]]))))))</f>
        <v/>
      </c>
      <c r="E252" s="3" t="str">
        <f ca="1">IF('PR-tampon'!$E215="","",IF('PR-tampon'!$E215=0,"",IF(INDIRECT(NOM_FR&amp;ADDRESS('PR-tampon'!$E215,COLUMN(REFERENCEMENT_ISOLANT[[#Headers],[NOM COMMERCIAL DU PROCEDE]])))=0,"",INDIRECT(NOM_FR&amp;ADDRESS('PR-tampon'!$E215,COLUMN(REFERENCEMENT_ISOLANT[[#Headers],[NOM COMMERCIAL DU PROCEDE]]))))))</f>
        <v/>
      </c>
      <c r="F252" s="3" t="str">
        <f ca="1">IF('PR-tampon'!$E215="","",IF('PR-tampon'!$E215=0,"",IF(INDIRECT(NOM_FR&amp;ADDRESS('PR-tampon'!$E215,COLUMN(REFERENCEMENT_ISOLANT[[#Headers],[FABRICANT / TITULAIRE / DISTRIBUTEUR]])))=0,"",INDIRECT(NOM_FR&amp;ADDRESS('PR-tampon'!$E215,COLUMN(REFERENCEMENT_ISOLANT[[#Headers],[FABRICANT / TITULAIRE / DISTRIBUTEUR]]))))))</f>
        <v/>
      </c>
      <c r="G252" s="3" t="str">
        <f ca="1">IF('PR-tampon'!$E215="","",IF('PR-tampon'!$E215=0,"",IF(INDIRECT(NOM_FR&amp;ADDRESS('PR-tampon'!$E215,COLUMN(REFERENCEMENT_ISOLANT[[#Headers],[TYPE DE DOCUMENT DE REFERENCE]])))=0,"",INDIRECT(NOM_FR&amp;ADDRESS('PR-tampon'!$E215,COLUMN(REFERENCEMENT_ISOLANT[[#Headers],[TYPE DE DOCUMENT DE REFERENCE]]))))))</f>
        <v/>
      </c>
      <c r="H252" s="3" t="str">
        <f ca="1">IF('PR-tampon'!$E215="","",IF('PR-tampon'!$E215=0,"",IF(INDIRECT(NOM_FR&amp;ADDRESS('PR-tampon'!$E215,COLUMN(REFERENCEMENT_ISOLANT[[#Headers],[REF]])))=0,"",INDIRECT(NOM_FR&amp;ADDRESS('PR-tampon'!$E215,COLUMN(REFERENCEMENT_ISOLANT[[#Headers],[REF]]))))))</f>
        <v/>
      </c>
      <c r="I252" s="73" t="str">
        <f ca="1">IF('PR-tampon'!$E215="","",IF('PR-tampon'!$E215=0,"",IF(INDIRECT(NOM_FR&amp;ADDRESS('PR-tampon'!$E215,COLUMN(REFERENCEMENT_ISOLANT[[#Headers],[AVIS LIMITE AU / VALIDITE]])))=0,"",INDIRECT(NOM_FR&amp;ADDRESS('PR-tampon'!$E215,COLUMN(REFERENCEMENT_ISOLANT[[#Headers],[AVIS LIMITE AU / VALIDITE]]))))))</f>
        <v/>
      </c>
      <c r="J252" s="3" t="str">
        <f ca="1">IF('PR-tampon'!$E215="","",IF('PR-tampon'!$E215=0,"",IF(INDIRECT(NOM_FR&amp;ADDRESS('PR-tampon'!$E215,COLUMN(REFERENCEMENT_ISOLANT[[#Headers],[TC/TNC
dans le domaine d''emploi visé]])))=0,"",INDIRECT(NOM_FR&amp;ADDRESS('PR-tampon'!$E215,COLUMN(REFERENCEMENT_ISOLANT[[#Headers],[TC/TNC
dans le domaine d''emploi visé]]))))))</f>
        <v/>
      </c>
      <c r="K252" s="102" t="str">
        <f ca="1">IF('PR-tampon'!$E215="","",IF('PR-tampon'!$E215=0,"",IF(INDIRECT(NOM_FR&amp;ADDRESS('PR-tampon'!$E215,COLUMN(REFERENCEMENT_ISOLANT[[#Headers],[SYNTHESE DES APPLICATIONS VISEES]])))=0,"",INDIRECT(NOM_FR&amp;ADDRESS('PR-tampon'!$E215,COLUMN(REFERENCEMENT_ISOLANT[[#Headers],[SYNTHESE DES APPLICATIONS VISEES]]))))))</f>
        <v/>
      </c>
      <c r="L252" s="75" t="str">
        <f ca="1">IF('PR-tampon'!$E215="","",IF('PR-tampon'!$E215=0,"",IF(INDIRECT(NOM_FR&amp;ADDRESS('PR-tampon'!$E215,COLUMN(REFERENCEMENT_ISOLANT[[#Headers],[CONCATENATION DES OBSERVATIONS]])))=0,"",INDIRECT(NOM_FR&amp;ADDRESS('PR-tampon'!$E215,COLUMN(REFERENCEMENT_ISOLANT[[#Headers],[CONCATENATION DES OBSERVATIONS]]))))))</f>
        <v/>
      </c>
      <c r="M252" s="3" t="str">
        <f ca="1">IF('PR-tampon'!$E215="","",IF('PR-tampon'!$E215=0,"",IF(INDIRECT(NOM_FR&amp;ADDRESS('PR-tampon'!$E215,COLUMN(REFERENCEMENT_ISOLANT[[#Headers],[Hygrométrie des locaux]])))=0,"",INDIRECT(NOM_FR&amp;ADDRESS('PR-tampon'!$E215,COLUMN(REFERENCEMENT_ISOLANT[[#Headers],[Hygrométrie des locaux]]))))))</f>
        <v/>
      </c>
      <c r="N252" s="3" t="str">
        <f ca="1">IF('PR-tampon'!$E215="","",IF('PR-tampon'!$E215=0,"",IF(INDIRECT(NOM_FR&amp;ADDRESS('PR-tampon'!$E215,COLUMN(REFERENCEMENT_ISOLANT[[#Headers],[classement locaux au sens 20.1 P3]])))=0,"",INDIRECT(NOM_FR&amp;ADDRESS('PR-tampon'!$E215,COLUMN(REFERENCEMENT_ISOLANT[[#Headers],[classement locaux au sens 20.1 P3]]))))))</f>
        <v/>
      </c>
      <c r="O252" s="3" t="str">
        <f ca="1">IF('PR-tampon'!$E215="","",IF('PR-tampon'!$E215=0,"",IF(INDIRECT(NOM_FR&amp;ADDRESS('PR-tampon'!$E215,COLUMN(REFERENCEMENT_ISOLANT[[#Headers],[Climat max]])))=0,"",INDIRECT(NOM_FR&amp;ADDRESS('PR-tampon'!$E215,COLUMN(REFERENCEMENT_ISOLANT[[#Headers],[Climat max]]))))))</f>
        <v/>
      </c>
      <c r="P252" s="3" t="str">
        <f ca="1">IF('PR-tampon'!$E215="","",IF('PR-tampon'!$E215=0,"",IF(INDIRECT(NOM_FR&amp;ADDRESS('PR-tampon'!$E215,COLUMN(REFERENCEMENT_ISOLANT[[#Headers],[Locaux climatisés ou raffraichis]])))=0,"",INDIRECT(NOM_FR&amp;ADDRESS('PR-tampon'!$E215,COLUMN(REFERENCEMENT_ISOLANT[[#Headers],[Locaux climatisés ou raffraichis]]))))))</f>
        <v/>
      </c>
    </row>
    <row r="253" spans="1:16" ht="130.15" customHeight="1" x14ac:dyDescent="0.25">
      <c r="A253" s="3" t="e">
        <v>#VALUE!</v>
      </c>
      <c r="B253" s="79" t="str">
        <f ca="1">IF('PR-tampon'!$E216="","",IF('PR-tampon'!$E216=0,"",IF(INDIRECT(NOM_FR&amp;ADDRESS('PR-tampon'!$E216,COLUMN(REFERENCEMENT_ISOLANT[[#Headers],[DATE REFERENCEMENT]])))=0,"",INDIRECT(NOM_FR&amp;ADDRESS('PR-tampon'!$E216,COLUMN(REFERENCEMENT_ISOLANT[[#Headers],[DATE REFERENCEMENT]]))))))</f>
        <v/>
      </c>
      <c r="C253" s="79" t="str">
        <f ca="1">IF('PR-tampon'!$E216="","",IF('PR-tampon'!$E216=0,"",IF(INDIRECT(NOM_FR&amp;ADDRESS('PR-tampon'!$E216,COLUMN(REFERENCEMENT_ISOLANT[[#Headers],[TYPE DE PROCEDE]])))=0,"",INDIRECT(NOM_FR&amp;ADDRESS('PR-tampon'!$E216,COLUMN(REFERENCEMENT_ISOLANT[[#Headers],[TYPE DE PROCEDE]]))))))</f>
        <v/>
      </c>
      <c r="D253" s="79" t="str">
        <f ca="1">IF('PR-tampon'!$E216="","",IF('PR-tampon'!$E216=0,"",IF(INDIRECT(NOM_FR&amp;ADDRESS('PR-tampon'!$E216,COLUMN(REFERENCEMENT_ISOLANT[[#Headers],[MATIERE]])))=0,"",INDIRECT(NOM_FR&amp;ADDRESS('PR-tampon'!$E216,COLUMN(REFERENCEMENT_ISOLANT[[#Headers],[MATIERE]]))))))</f>
        <v/>
      </c>
      <c r="E253" s="3" t="str">
        <f ca="1">IF('PR-tampon'!$E216="","",IF('PR-tampon'!$E216=0,"",IF(INDIRECT(NOM_FR&amp;ADDRESS('PR-tampon'!$E216,COLUMN(REFERENCEMENT_ISOLANT[[#Headers],[NOM COMMERCIAL DU PROCEDE]])))=0,"",INDIRECT(NOM_FR&amp;ADDRESS('PR-tampon'!$E216,COLUMN(REFERENCEMENT_ISOLANT[[#Headers],[NOM COMMERCIAL DU PROCEDE]]))))))</f>
        <v/>
      </c>
      <c r="F253" s="3" t="str">
        <f ca="1">IF('PR-tampon'!$E216="","",IF('PR-tampon'!$E216=0,"",IF(INDIRECT(NOM_FR&amp;ADDRESS('PR-tampon'!$E216,COLUMN(REFERENCEMENT_ISOLANT[[#Headers],[FABRICANT / TITULAIRE / DISTRIBUTEUR]])))=0,"",INDIRECT(NOM_FR&amp;ADDRESS('PR-tampon'!$E216,COLUMN(REFERENCEMENT_ISOLANT[[#Headers],[FABRICANT / TITULAIRE / DISTRIBUTEUR]]))))))</f>
        <v/>
      </c>
      <c r="G253" s="3" t="str">
        <f ca="1">IF('PR-tampon'!$E216="","",IF('PR-tampon'!$E216=0,"",IF(INDIRECT(NOM_FR&amp;ADDRESS('PR-tampon'!$E216,COLUMN(REFERENCEMENT_ISOLANT[[#Headers],[TYPE DE DOCUMENT DE REFERENCE]])))=0,"",INDIRECT(NOM_FR&amp;ADDRESS('PR-tampon'!$E216,COLUMN(REFERENCEMENT_ISOLANT[[#Headers],[TYPE DE DOCUMENT DE REFERENCE]]))))))</f>
        <v/>
      </c>
      <c r="H253" s="3" t="str">
        <f ca="1">IF('PR-tampon'!$E216="","",IF('PR-tampon'!$E216=0,"",IF(INDIRECT(NOM_FR&amp;ADDRESS('PR-tampon'!$E216,COLUMN(REFERENCEMENT_ISOLANT[[#Headers],[REF]])))=0,"",INDIRECT(NOM_FR&amp;ADDRESS('PR-tampon'!$E216,COLUMN(REFERENCEMENT_ISOLANT[[#Headers],[REF]]))))))</f>
        <v/>
      </c>
      <c r="I253" s="73" t="str">
        <f ca="1">IF('PR-tampon'!$E216="","",IF('PR-tampon'!$E216=0,"",IF(INDIRECT(NOM_FR&amp;ADDRESS('PR-tampon'!$E216,COLUMN(REFERENCEMENT_ISOLANT[[#Headers],[AVIS LIMITE AU / VALIDITE]])))=0,"",INDIRECT(NOM_FR&amp;ADDRESS('PR-tampon'!$E216,COLUMN(REFERENCEMENT_ISOLANT[[#Headers],[AVIS LIMITE AU / VALIDITE]]))))))</f>
        <v/>
      </c>
      <c r="J253" s="3" t="str">
        <f ca="1">IF('PR-tampon'!$E216="","",IF('PR-tampon'!$E216=0,"",IF(INDIRECT(NOM_FR&amp;ADDRESS('PR-tampon'!$E216,COLUMN(REFERENCEMENT_ISOLANT[[#Headers],[TC/TNC
dans le domaine d''emploi visé]])))=0,"",INDIRECT(NOM_FR&amp;ADDRESS('PR-tampon'!$E216,COLUMN(REFERENCEMENT_ISOLANT[[#Headers],[TC/TNC
dans le domaine d''emploi visé]]))))))</f>
        <v/>
      </c>
      <c r="K253" s="102" t="str">
        <f ca="1">IF('PR-tampon'!$E216="","",IF('PR-tampon'!$E216=0,"",IF(INDIRECT(NOM_FR&amp;ADDRESS('PR-tampon'!$E216,COLUMN(REFERENCEMENT_ISOLANT[[#Headers],[SYNTHESE DES APPLICATIONS VISEES]])))=0,"",INDIRECT(NOM_FR&amp;ADDRESS('PR-tampon'!$E216,COLUMN(REFERENCEMENT_ISOLANT[[#Headers],[SYNTHESE DES APPLICATIONS VISEES]]))))))</f>
        <v/>
      </c>
      <c r="L253" s="75" t="str">
        <f ca="1">IF('PR-tampon'!$E216="","",IF('PR-tampon'!$E216=0,"",IF(INDIRECT(NOM_FR&amp;ADDRESS('PR-tampon'!$E216,COLUMN(REFERENCEMENT_ISOLANT[[#Headers],[CONCATENATION DES OBSERVATIONS]])))=0,"",INDIRECT(NOM_FR&amp;ADDRESS('PR-tampon'!$E216,COLUMN(REFERENCEMENT_ISOLANT[[#Headers],[CONCATENATION DES OBSERVATIONS]]))))))</f>
        <v/>
      </c>
      <c r="M253" s="3" t="str">
        <f ca="1">IF('PR-tampon'!$E216="","",IF('PR-tampon'!$E216=0,"",IF(INDIRECT(NOM_FR&amp;ADDRESS('PR-tampon'!$E216,COLUMN(REFERENCEMENT_ISOLANT[[#Headers],[Hygrométrie des locaux]])))=0,"",INDIRECT(NOM_FR&amp;ADDRESS('PR-tampon'!$E216,COLUMN(REFERENCEMENT_ISOLANT[[#Headers],[Hygrométrie des locaux]]))))))</f>
        <v/>
      </c>
      <c r="N253" s="3" t="str">
        <f ca="1">IF('PR-tampon'!$E216="","",IF('PR-tampon'!$E216=0,"",IF(INDIRECT(NOM_FR&amp;ADDRESS('PR-tampon'!$E216,COLUMN(REFERENCEMENT_ISOLANT[[#Headers],[classement locaux au sens 20.1 P3]])))=0,"",INDIRECT(NOM_FR&amp;ADDRESS('PR-tampon'!$E216,COLUMN(REFERENCEMENT_ISOLANT[[#Headers],[classement locaux au sens 20.1 P3]]))))))</f>
        <v/>
      </c>
      <c r="O253" s="3" t="str">
        <f ca="1">IF('PR-tampon'!$E216="","",IF('PR-tampon'!$E216=0,"",IF(INDIRECT(NOM_FR&amp;ADDRESS('PR-tampon'!$E216,COLUMN(REFERENCEMENT_ISOLANT[[#Headers],[Climat max]])))=0,"",INDIRECT(NOM_FR&amp;ADDRESS('PR-tampon'!$E216,COLUMN(REFERENCEMENT_ISOLANT[[#Headers],[Climat max]]))))))</f>
        <v/>
      </c>
      <c r="P253" s="3" t="str">
        <f ca="1">IF('PR-tampon'!$E216="","",IF('PR-tampon'!$E216=0,"",IF(INDIRECT(NOM_FR&amp;ADDRESS('PR-tampon'!$E216,COLUMN(REFERENCEMENT_ISOLANT[[#Headers],[Locaux climatisés ou raffraichis]])))=0,"",INDIRECT(NOM_FR&amp;ADDRESS('PR-tampon'!$E216,COLUMN(REFERENCEMENT_ISOLANT[[#Headers],[Locaux climatisés ou raffraichis]]))))))</f>
        <v/>
      </c>
    </row>
    <row r="254" spans="1:16" ht="130.15" customHeight="1" x14ac:dyDescent="0.25">
      <c r="A254" s="3" t="e">
        <v>#VALUE!</v>
      </c>
      <c r="B254" s="79" t="str">
        <f ca="1">IF('PR-tampon'!$E217="","",IF('PR-tampon'!$E217=0,"",IF(INDIRECT(NOM_FR&amp;ADDRESS('PR-tampon'!$E217,COLUMN(REFERENCEMENT_ISOLANT[[#Headers],[DATE REFERENCEMENT]])))=0,"",INDIRECT(NOM_FR&amp;ADDRESS('PR-tampon'!$E217,COLUMN(REFERENCEMENT_ISOLANT[[#Headers],[DATE REFERENCEMENT]]))))))</f>
        <v/>
      </c>
      <c r="C254" s="79" t="str">
        <f ca="1">IF('PR-tampon'!$E217="","",IF('PR-tampon'!$E217=0,"",IF(INDIRECT(NOM_FR&amp;ADDRESS('PR-tampon'!$E217,COLUMN(REFERENCEMENT_ISOLANT[[#Headers],[TYPE DE PROCEDE]])))=0,"",INDIRECT(NOM_FR&amp;ADDRESS('PR-tampon'!$E217,COLUMN(REFERENCEMENT_ISOLANT[[#Headers],[TYPE DE PROCEDE]]))))))</f>
        <v/>
      </c>
      <c r="D254" s="79" t="str">
        <f ca="1">IF('PR-tampon'!$E217="","",IF('PR-tampon'!$E217=0,"",IF(INDIRECT(NOM_FR&amp;ADDRESS('PR-tampon'!$E217,COLUMN(REFERENCEMENT_ISOLANT[[#Headers],[MATIERE]])))=0,"",INDIRECT(NOM_FR&amp;ADDRESS('PR-tampon'!$E217,COLUMN(REFERENCEMENT_ISOLANT[[#Headers],[MATIERE]]))))))</f>
        <v/>
      </c>
      <c r="E254" s="3" t="str">
        <f ca="1">IF('PR-tampon'!$E217="","",IF('PR-tampon'!$E217=0,"",IF(INDIRECT(NOM_FR&amp;ADDRESS('PR-tampon'!$E217,COLUMN(REFERENCEMENT_ISOLANT[[#Headers],[NOM COMMERCIAL DU PROCEDE]])))=0,"",INDIRECT(NOM_FR&amp;ADDRESS('PR-tampon'!$E217,COLUMN(REFERENCEMENT_ISOLANT[[#Headers],[NOM COMMERCIAL DU PROCEDE]]))))))</f>
        <v/>
      </c>
      <c r="F254" s="3" t="str">
        <f ca="1">IF('PR-tampon'!$E217="","",IF('PR-tampon'!$E217=0,"",IF(INDIRECT(NOM_FR&amp;ADDRESS('PR-tampon'!$E217,COLUMN(REFERENCEMENT_ISOLANT[[#Headers],[FABRICANT / TITULAIRE / DISTRIBUTEUR]])))=0,"",INDIRECT(NOM_FR&amp;ADDRESS('PR-tampon'!$E217,COLUMN(REFERENCEMENT_ISOLANT[[#Headers],[FABRICANT / TITULAIRE / DISTRIBUTEUR]]))))))</f>
        <v/>
      </c>
      <c r="G254" s="3" t="str">
        <f ca="1">IF('PR-tampon'!$E217="","",IF('PR-tampon'!$E217=0,"",IF(INDIRECT(NOM_FR&amp;ADDRESS('PR-tampon'!$E217,COLUMN(REFERENCEMENT_ISOLANT[[#Headers],[TYPE DE DOCUMENT DE REFERENCE]])))=0,"",INDIRECT(NOM_FR&amp;ADDRESS('PR-tampon'!$E217,COLUMN(REFERENCEMENT_ISOLANT[[#Headers],[TYPE DE DOCUMENT DE REFERENCE]]))))))</f>
        <v/>
      </c>
      <c r="H254" s="3" t="str">
        <f ca="1">IF('PR-tampon'!$E217="","",IF('PR-tampon'!$E217=0,"",IF(INDIRECT(NOM_FR&amp;ADDRESS('PR-tampon'!$E217,COLUMN(REFERENCEMENT_ISOLANT[[#Headers],[REF]])))=0,"",INDIRECT(NOM_FR&amp;ADDRESS('PR-tampon'!$E217,COLUMN(REFERENCEMENT_ISOLANT[[#Headers],[REF]]))))))</f>
        <v/>
      </c>
      <c r="I254" s="73" t="str">
        <f ca="1">IF('PR-tampon'!$E217="","",IF('PR-tampon'!$E217=0,"",IF(INDIRECT(NOM_FR&amp;ADDRESS('PR-tampon'!$E217,COLUMN(REFERENCEMENT_ISOLANT[[#Headers],[AVIS LIMITE AU / VALIDITE]])))=0,"",INDIRECT(NOM_FR&amp;ADDRESS('PR-tampon'!$E217,COLUMN(REFERENCEMENT_ISOLANT[[#Headers],[AVIS LIMITE AU / VALIDITE]]))))))</f>
        <v/>
      </c>
      <c r="J254" s="3" t="str">
        <f ca="1">IF('PR-tampon'!$E217="","",IF('PR-tampon'!$E217=0,"",IF(INDIRECT(NOM_FR&amp;ADDRESS('PR-tampon'!$E217,COLUMN(REFERENCEMENT_ISOLANT[[#Headers],[TC/TNC
dans le domaine d''emploi visé]])))=0,"",INDIRECT(NOM_FR&amp;ADDRESS('PR-tampon'!$E217,COLUMN(REFERENCEMENT_ISOLANT[[#Headers],[TC/TNC
dans le domaine d''emploi visé]]))))))</f>
        <v/>
      </c>
      <c r="K254" s="102" t="str">
        <f ca="1">IF('PR-tampon'!$E217="","",IF('PR-tampon'!$E217=0,"",IF(INDIRECT(NOM_FR&amp;ADDRESS('PR-tampon'!$E217,COLUMN(REFERENCEMENT_ISOLANT[[#Headers],[SYNTHESE DES APPLICATIONS VISEES]])))=0,"",INDIRECT(NOM_FR&amp;ADDRESS('PR-tampon'!$E217,COLUMN(REFERENCEMENT_ISOLANT[[#Headers],[SYNTHESE DES APPLICATIONS VISEES]]))))))</f>
        <v/>
      </c>
      <c r="L254" s="75" t="str">
        <f ca="1">IF('PR-tampon'!$E217="","",IF('PR-tampon'!$E217=0,"",IF(INDIRECT(NOM_FR&amp;ADDRESS('PR-tampon'!$E217,COLUMN(REFERENCEMENT_ISOLANT[[#Headers],[CONCATENATION DES OBSERVATIONS]])))=0,"",INDIRECT(NOM_FR&amp;ADDRESS('PR-tampon'!$E217,COLUMN(REFERENCEMENT_ISOLANT[[#Headers],[CONCATENATION DES OBSERVATIONS]]))))))</f>
        <v/>
      </c>
      <c r="M254" s="3" t="str">
        <f ca="1">IF('PR-tampon'!$E217="","",IF('PR-tampon'!$E217=0,"",IF(INDIRECT(NOM_FR&amp;ADDRESS('PR-tampon'!$E217,COLUMN(REFERENCEMENT_ISOLANT[[#Headers],[Hygrométrie des locaux]])))=0,"",INDIRECT(NOM_FR&amp;ADDRESS('PR-tampon'!$E217,COLUMN(REFERENCEMENT_ISOLANT[[#Headers],[Hygrométrie des locaux]]))))))</f>
        <v/>
      </c>
      <c r="N254" s="3" t="str">
        <f ca="1">IF('PR-tampon'!$E217="","",IF('PR-tampon'!$E217=0,"",IF(INDIRECT(NOM_FR&amp;ADDRESS('PR-tampon'!$E217,COLUMN(REFERENCEMENT_ISOLANT[[#Headers],[classement locaux au sens 20.1 P3]])))=0,"",INDIRECT(NOM_FR&amp;ADDRESS('PR-tampon'!$E217,COLUMN(REFERENCEMENT_ISOLANT[[#Headers],[classement locaux au sens 20.1 P3]]))))))</f>
        <v/>
      </c>
      <c r="O254" s="3" t="str">
        <f ca="1">IF('PR-tampon'!$E217="","",IF('PR-tampon'!$E217=0,"",IF(INDIRECT(NOM_FR&amp;ADDRESS('PR-tampon'!$E217,COLUMN(REFERENCEMENT_ISOLANT[[#Headers],[Climat max]])))=0,"",INDIRECT(NOM_FR&amp;ADDRESS('PR-tampon'!$E217,COLUMN(REFERENCEMENT_ISOLANT[[#Headers],[Climat max]]))))))</f>
        <v/>
      </c>
      <c r="P254" s="3" t="str">
        <f ca="1">IF('PR-tampon'!$E217="","",IF('PR-tampon'!$E217=0,"",IF(INDIRECT(NOM_FR&amp;ADDRESS('PR-tampon'!$E217,COLUMN(REFERENCEMENT_ISOLANT[[#Headers],[Locaux climatisés ou raffraichis]])))=0,"",INDIRECT(NOM_FR&amp;ADDRESS('PR-tampon'!$E217,COLUMN(REFERENCEMENT_ISOLANT[[#Headers],[Locaux climatisés ou raffraichis]]))))))</f>
        <v/>
      </c>
    </row>
    <row r="255" spans="1:16" ht="130.15" customHeight="1" x14ac:dyDescent="0.25">
      <c r="A255" s="3" t="e">
        <v>#VALUE!</v>
      </c>
      <c r="B255" s="79" t="str">
        <f ca="1">IF('PR-tampon'!$E218="","",IF('PR-tampon'!$E218=0,"",IF(INDIRECT(NOM_FR&amp;ADDRESS('PR-tampon'!$E218,COLUMN(REFERENCEMENT_ISOLANT[[#Headers],[DATE REFERENCEMENT]])))=0,"",INDIRECT(NOM_FR&amp;ADDRESS('PR-tampon'!$E218,COLUMN(REFERENCEMENT_ISOLANT[[#Headers],[DATE REFERENCEMENT]]))))))</f>
        <v/>
      </c>
      <c r="C255" s="79" t="str">
        <f ca="1">IF('PR-tampon'!$E218="","",IF('PR-tampon'!$E218=0,"",IF(INDIRECT(NOM_FR&amp;ADDRESS('PR-tampon'!$E218,COLUMN(REFERENCEMENT_ISOLANT[[#Headers],[TYPE DE PROCEDE]])))=0,"",INDIRECT(NOM_FR&amp;ADDRESS('PR-tampon'!$E218,COLUMN(REFERENCEMENT_ISOLANT[[#Headers],[TYPE DE PROCEDE]]))))))</f>
        <v/>
      </c>
      <c r="D255" s="79" t="str">
        <f ca="1">IF('PR-tampon'!$E218="","",IF('PR-tampon'!$E218=0,"",IF(INDIRECT(NOM_FR&amp;ADDRESS('PR-tampon'!$E218,COLUMN(REFERENCEMENT_ISOLANT[[#Headers],[MATIERE]])))=0,"",INDIRECT(NOM_FR&amp;ADDRESS('PR-tampon'!$E218,COLUMN(REFERENCEMENT_ISOLANT[[#Headers],[MATIERE]]))))))</f>
        <v/>
      </c>
      <c r="E255" s="3" t="str">
        <f ca="1">IF('PR-tampon'!$E218="","",IF('PR-tampon'!$E218=0,"",IF(INDIRECT(NOM_FR&amp;ADDRESS('PR-tampon'!$E218,COLUMN(REFERENCEMENT_ISOLANT[[#Headers],[NOM COMMERCIAL DU PROCEDE]])))=0,"",INDIRECT(NOM_FR&amp;ADDRESS('PR-tampon'!$E218,COLUMN(REFERENCEMENT_ISOLANT[[#Headers],[NOM COMMERCIAL DU PROCEDE]]))))))</f>
        <v/>
      </c>
      <c r="F255" s="3" t="str">
        <f ca="1">IF('PR-tampon'!$E218="","",IF('PR-tampon'!$E218=0,"",IF(INDIRECT(NOM_FR&amp;ADDRESS('PR-tampon'!$E218,COLUMN(REFERENCEMENT_ISOLANT[[#Headers],[FABRICANT / TITULAIRE / DISTRIBUTEUR]])))=0,"",INDIRECT(NOM_FR&amp;ADDRESS('PR-tampon'!$E218,COLUMN(REFERENCEMENT_ISOLANT[[#Headers],[FABRICANT / TITULAIRE / DISTRIBUTEUR]]))))))</f>
        <v/>
      </c>
      <c r="G255" s="3" t="str">
        <f ca="1">IF('PR-tampon'!$E218="","",IF('PR-tampon'!$E218=0,"",IF(INDIRECT(NOM_FR&amp;ADDRESS('PR-tampon'!$E218,COLUMN(REFERENCEMENT_ISOLANT[[#Headers],[TYPE DE DOCUMENT DE REFERENCE]])))=0,"",INDIRECT(NOM_FR&amp;ADDRESS('PR-tampon'!$E218,COLUMN(REFERENCEMENT_ISOLANT[[#Headers],[TYPE DE DOCUMENT DE REFERENCE]]))))))</f>
        <v/>
      </c>
      <c r="H255" s="3" t="str">
        <f ca="1">IF('PR-tampon'!$E218="","",IF('PR-tampon'!$E218=0,"",IF(INDIRECT(NOM_FR&amp;ADDRESS('PR-tampon'!$E218,COLUMN(REFERENCEMENT_ISOLANT[[#Headers],[REF]])))=0,"",INDIRECT(NOM_FR&amp;ADDRESS('PR-tampon'!$E218,COLUMN(REFERENCEMENT_ISOLANT[[#Headers],[REF]]))))))</f>
        <v/>
      </c>
      <c r="I255" s="73" t="str">
        <f ca="1">IF('PR-tampon'!$E218="","",IF('PR-tampon'!$E218=0,"",IF(INDIRECT(NOM_FR&amp;ADDRESS('PR-tampon'!$E218,COLUMN(REFERENCEMENT_ISOLANT[[#Headers],[AVIS LIMITE AU / VALIDITE]])))=0,"",INDIRECT(NOM_FR&amp;ADDRESS('PR-tampon'!$E218,COLUMN(REFERENCEMENT_ISOLANT[[#Headers],[AVIS LIMITE AU / VALIDITE]]))))))</f>
        <v/>
      </c>
      <c r="J255" s="3" t="str">
        <f ca="1">IF('PR-tampon'!$E218="","",IF('PR-tampon'!$E218=0,"",IF(INDIRECT(NOM_FR&amp;ADDRESS('PR-tampon'!$E218,COLUMN(REFERENCEMENT_ISOLANT[[#Headers],[TC/TNC
dans le domaine d''emploi visé]])))=0,"",INDIRECT(NOM_FR&amp;ADDRESS('PR-tampon'!$E218,COLUMN(REFERENCEMENT_ISOLANT[[#Headers],[TC/TNC
dans le domaine d''emploi visé]]))))))</f>
        <v/>
      </c>
      <c r="K255" s="102" t="str">
        <f ca="1">IF('PR-tampon'!$E218="","",IF('PR-tampon'!$E218=0,"",IF(INDIRECT(NOM_FR&amp;ADDRESS('PR-tampon'!$E218,COLUMN(REFERENCEMENT_ISOLANT[[#Headers],[SYNTHESE DES APPLICATIONS VISEES]])))=0,"",INDIRECT(NOM_FR&amp;ADDRESS('PR-tampon'!$E218,COLUMN(REFERENCEMENT_ISOLANT[[#Headers],[SYNTHESE DES APPLICATIONS VISEES]]))))))</f>
        <v/>
      </c>
      <c r="L255" s="75" t="str">
        <f ca="1">IF('PR-tampon'!$E218="","",IF('PR-tampon'!$E218=0,"",IF(INDIRECT(NOM_FR&amp;ADDRESS('PR-tampon'!$E218,COLUMN(REFERENCEMENT_ISOLANT[[#Headers],[CONCATENATION DES OBSERVATIONS]])))=0,"",INDIRECT(NOM_FR&amp;ADDRESS('PR-tampon'!$E218,COLUMN(REFERENCEMENT_ISOLANT[[#Headers],[CONCATENATION DES OBSERVATIONS]]))))))</f>
        <v/>
      </c>
      <c r="M255" s="3" t="str">
        <f ca="1">IF('PR-tampon'!$E218="","",IF('PR-tampon'!$E218=0,"",IF(INDIRECT(NOM_FR&amp;ADDRESS('PR-tampon'!$E218,COLUMN(REFERENCEMENT_ISOLANT[[#Headers],[Hygrométrie des locaux]])))=0,"",INDIRECT(NOM_FR&amp;ADDRESS('PR-tampon'!$E218,COLUMN(REFERENCEMENT_ISOLANT[[#Headers],[Hygrométrie des locaux]]))))))</f>
        <v/>
      </c>
      <c r="N255" s="3" t="str">
        <f ca="1">IF('PR-tampon'!$E218="","",IF('PR-tampon'!$E218=0,"",IF(INDIRECT(NOM_FR&amp;ADDRESS('PR-tampon'!$E218,COLUMN(REFERENCEMENT_ISOLANT[[#Headers],[classement locaux au sens 20.1 P3]])))=0,"",INDIRECT(NOM_FR&amp;ADDRESS('PR-tampon'!$E218,COLUMN(REFERENCEMENT_ISOLANT[[#Headers],[classement locaux au sens 20.1 P3]]))))))</f>
        <v/>
      </c>
      <c r="O255" s="3" t="str">
        <f ca="1">IF('PR-tampon'!$E218="","",IF('PR-tampon'!$E218=0,"",IF(INDIRECT(NOM_FR&amp;ADDRESS('PR-tampon'!$E218,COLUMN(REFERENCEMENT_ISOLANT[[#Headers],[Climat max]])))=0,"",INDIRECT(NOM_FR&amp;ADDRESS('PR-tampon'!$E218,COLUMN(REFERENCEMENT_ISOLANT[[#Headers],[Climat max]]))))))</f>
        <v/>
      </c>
      <c r="P255" s="3" t="str">
        <f ca="1">IF('PR-tampon'!$E218="","",IF('PR-tampon'!$E218=0,"",IF(INDIRECT(NOM_FR&amp;ADDRESS('PR-tampon'!$E218,COLUMN(REFERENCEMENT_ISOLANT[[#Headers],[Locaux climatisés ou raffraichis]])))=0,"",INDIRECT(NOM_FR&amp;ADDRESS('PR-tampon'!$E218,COLUMN(REFERENCEMENT_ISOLANT[[#Headers],[Locaux climatisés ou raffraichis]]))))))</f>
        <v/>
      </c>
    </row>
    <row r="256" spans="1:16" ht="130.15" customHeight="1" x14ac:dyDescent="0.25">
      <c r="A256" s="3" t="e">
        <v>#VALUE!</v>
      </c>
      <c r="B256" s="79" t="str">
        <f ca="1">IF('PR-tampon'!$E219="","",IF('PR-tampon'!$E219=0,"",IF(INDIRECT(NOM_FR&amp;ADDRESS('PR-tampon'!$E219,COLUMN(REFERENCEMENT_ISOLANT[[#Headers],[DATE REFERENCEMENT]])))=0,"",INDIRECT(NOM_FR&amp;ADDRESS('PR-tampon'!$E219,COLUMN(REFERENCEMENT_ISOLANT[[#Headers],[DATE REFERENCEMENT]]))))))</f>
        <v/>
      </c>
      <c r="C256" s="79" t="str">
        <f ca="1">IF('PR-tampon'!$E219="","",IF('PR-tampon'!$E219=0,"",IF(INDIRECT(NOM_FR&amp;ADDRESS('PR-tampon'!$E219,COLUMN(REFERENCEMENT_ISOLANT[[#Headers],[TYPE DE PROCEDE]])))=0,"",INDIRECT(NOM_FR&amp;ADDRESS('PR-tampon'!$E219,COLUMN(REFERENCEMENT_ISOLANT[[#Headers],[TYPE DE PROCEDE]]))))))</f>
        <v/>
      </c>
      <c r="D256" s="79" t="str">
        <f ca="1">IF('PR-tampon'!$E219="","",IF('PR-tampon'!$E219=0,"",IF(INDIRECT(NOM_FR&amp;ADDRESS('PR-tampon'!$E219,COLUMN(REFERENCEMENT_ISOLANT[[#Headers],[MATIERE]])))=0,"",INDIRECT(NOM_FR&amp;ADDRESS('PR-tampon'!$E219,COLUMN(REFERENCEMENT_ISOLANT[[#Headers],[MATIERE]]))))))</f>
        <v/>
      </c>
      <c r="E256" s="3" t="str">
        <f ca="1">IF('PR-tampon'!$E219="","",IF('PR-tampon'!$E219=0,"",IF(INDIRECT(NOM_FR&amp;ADDRESS('PR-tampon'!$E219,COLUMN(REFERENCEMENT_ISOLANT[[#Headers],[NOM COMMERCIAL DU PROCEDE]])))=0,"",INDIRECT(NOM_FR&amp;ADDRESS('PR-tampon'!$E219,COLUMN(REFERENCEMENT_ISOLANT[[#Headers],[NOM COMMERCIAL DU PROCEDE]]))))))</f>
        <v/>
      </c>
      <c r="F256" s="3" t="str">
        <f ca="1">IF('PR-tampon'!$E219="","",IF('PR-tampon'!$E219=0,"",IF(INDIRECT(NOM_FR&amp;ADDRESS('PR-tampon'!$E219,COLUMN(REFERENCEMENT_ISOLANT[[#Headers],[FABRICANT / TITULAIRE / DISTRIBUTEUR]])))=0,"",INDIRECT(NOM_FR&amp;ADDRESS('PR-tampon'!$E219,COLUMN(REFERENCEMENT_ISOLANT[[#Headers],[FABRICANT / TITULAIRE / DISTRIBUTEUR]]))))))</f>
        <v/>
      </c>
      <c r="G256" s="3" t="str">
        <f ca="1">IF('PR-tampon'!$E219="","",IF('PR-tampon'!$E219=0,"",IF(INDIRECT(NOM_FR&amp;ADDRESS('PR-tampon'!$E219,COLUMN(REFERENCEMENT_ISOLANT[[#Headers],[TYPE DE DOCUMENT DE REFERENCE]])))=0,"",INDIRECT(NOM_FR&amp;ADDRESS('PR-tampon'!$E219,COLUMN(REFERENCEMENT_ISOLANT[[#Headers],[TYPE DE DOCUMENT DE REFERENCE]]))))))</f>
        <v/>
      </c>
      <c r="H256" s="3" t="str">
        <f ca="1">IF('PR-tampon'!$E219="","",IF('PR-tampon'!$E219=0,"",IF(INDIRECT(NOM_FR&amp;ADDRESS('PR-tampon'!$E219,COLUMN(REFERENCEMENT_ISOLANT[[#Headers],[REF]])))=0,"",INDIRECT(NOM_FR&amp;ADDRESS('PR-tampon'!$E219,COLUMN(REFERENCEMENT_ISOLANT[[#Headers],[REF]]))))))</f>
        <v/>
      </c>
      <c r="I256" s="73" t="str">
        <f ca="1">IF('PR-tampon'!$E219="","",IF('PR-tampon'!$E219=0,"",IF(INDIRECT(NOM_FR&amp;ADDRESS('PR-tampon'!$E219,COLUMN(REFERENCEMENT_ISOLANT[[#Headers],[AVIS LIMITE AU / VALIDITE]])))=0,"",INDIRECT(NOM_FR&amp;ADDRESS('PR-tampon'!$E219,COLUMN(REFERENCEMENT_ISOLANT[[#Headers],[AVIS LIMITE AU / VALIDITE]]))))))</f>
        <v/>
      </c>
      <c r="J256" s="3" t="str">
        <f ca="1">IF('PR-tampon'!$E219="","",IF('PR-tampon'!$E219=0,"",IF(INDIRECT(NOM_FR&amp;ADDRESS('PR-tampon'!$E219,COLUMN(REFERENCEMENT_ISOLANT[[#Headers],[TC/TNC
dans le domaine d''emploi visé]])))=0,"",INDIRECT(NOM_FR&amp;ADDRESS('PR-tampon'!$E219,COLUMN(REFERENCEMENT_ISOLANT[[#Headers],[TC/TNC
dans le domaine d''emploi visé]]))))))</f>
        <v/>
      </c>
      <c r="K256" s="102" t="str">
        <f ca="1">IF('PR-tampon'!$E219="","",IF('PR-tampon'!$E219=0,"",IF(INDIRECT(NOM_FR&amp;ADDRESS('PR-tampon'!$E219,COLUMN(REFERENCEMENT_ISOLANT[[#Headers],[SYNTHESE DES APPLICATIONS VISEES]])))=0,"",INDIRECT(NOM_FR&amp;ADDRESS('PR-tampon'!$E219,COLUMN(REFERENCEMENT_ISOLANT[[#Headers],[SYNTHESE DES APPLICATIONS VISEES]]))))))</f>
        <v/>
      </c>
      <c r="L256" s="75" t="str">
        <f ca="1">IF('PR-tampon'!$E219="","",IF('PR-tampon'!$E219=0,"",IF(INDIRECT(NOM_FR&amp;ADDRESS('PR-tampon'!$E219,COLUMN(REFERENCEMENT_ISOLANT[[#Headers],[CONCATENATION DES OBSERVATIONS]])))=0,"",INDIRECT(NOM_FR&amp;ADDRESS('PR-tampon'!$E219,COLUMN(REFERENCEMENT_ISOLANT[[#Headers],[CONCATENATION DES OBSERVATIONS]]))))))</f>
        <v/>
      </c>
      <c r="M256" s="3" t="str">
        <f ca="1">IF('PR-tampon'!$E219="","",IF('PR-tampon'!$E219=0,"",IF(INDIRECT(NOM_FR&amp;ADDRESS('PR-tampon'!$E219,COLUMN(REFERENCEMENT_ISOLANT[[#Headers],[Hygrométrie des locaux]])))=0,"",INDIRECT(NOM_FR&amp;ADDRESS('PR-tampon'!$E219,COLUMN(REFERENCEMENT_ISOLANT[[#Headers],[Hygrométrie des locaux]]))))))</f>
        <v/>
      </c>
      <c r="N256" s="3" t="str">
        <f ca="1">IF('PR-tampon'!$E219="","",IF('PR-tampon'!$E219=0,"",IF(INDIRECT(NOM_FR&amp;ADDRESS('PR-tampon'!$E219,COLUMN(REFERENCEMENT_ISOLANT[[#Headers],[classement locaux au sens 20.1 P3]])))=0,"",INDIRECT(NOM_FR&amp;ADDRESS('PR-tampon'!$E219,COLUMN(REFERENCEMENT_ISOLANT[[#Headers],[classement locaux au sens 20.1 P3]]))))))</f>
        <v/>
      </c>
      <c r="O256" s="3" t="str">
        <f ca="1">IF('PR-tampon'!$E219="","",IF('PR-tampon'!$E219=0,"",IF(INDIRECT(NOM_FR&amp;ADDRESS('PR-tampon'!$E219,COLUMN(REFERENCEMENT_ISOLANT[[#Headers],[Climat max]])))=0,"",INDIRECT(NOM_FR&amp;ADDRESS('PR-tampon'!$E219,COLUMN(REFERENCEMENT_ISOLANT[[#Headers],[Climat max]]))))))</f>
        <v/>
      </c>
      <c r="P256" s="3" t="str">
        <f ca="1">IF('PR-tampon'!$E219="","",IF('PR-tampon'!$E219=0,"",IF(INDIRECT(NOM_FR&amp;ADDRESS('PR-tampon'!$E219,COLUMN(REFERENCEMENT_ISOLANT[[#Headers],[Locaux climatisés ou raffraichis]])))=0,"",INDIRECT(NOM_FR&amp;ADDRESS('PR-tampon'!$E219,COLUMN(REFERENCEMENT_ISOLANT[[#Headers],[Locaux climatisés ou raffraichis]]))))))</f>
        <v/>
      </c>
    </row>
    <row r="257" spans="1:16" ht="130.15" customHeight="1" x14ac:dyDescent="0.25">
      <c r="A257" s="3" t="e">
        <v>#VALUE!</v>
      </c>
      <c r="B257" s="79" t="str">
        <f ca="1">IF('PR-tampon'!$E220="","",IF('PR-tampon'!$E220=0,"",IF(INDIRECT(NOM_FR&amp;ADDRESS('PR-tampon'!$E220,COLUMN(REFERENCEMENT_ISOLANT[[#Headers],[DATE REFERENCEMENT]])))=0,"",INDIRECT(NOM_FR&amp;ADDRESS('PR-tampon'!$E220,COLUMN(REFERENCEMENT_ISOLANT[[#Headers],[DATE REFERENCEMENT]]))))))</f>
        <v/>
      </c>
      <c r="C257" s="79" t="str">
        <f ca="1">IF('PR-tampon'!$E220="","",IF('PR-tampon'!$E220=0,"",IF(INDIRECT(NOM_FR&amp;ADDRESS('PR-tampon'!$E220,COLUMN(REFERENCEMENT_ISOLANT[[#Headers],[TYPE DE PROCEDE]])))=0,"",INDIRECT(NOM_FR&amp;ADDRESS('PR-tampon'!$E220,COLUMN(REFERENCEMENT_ISOLANT[[#Headers],[TYPE DE PROCEDE]]))))))</f>
        <v/>
      </c>
      <c r="D257" s="79" t="str">
        <f ca="1">IF('PR-tampon'!$E220="","",IF('PR-tampon'!$E220=0,"",IF(INDIRECT(NOM_FR&amp;ADDRESS('PR-tampon'!$E220,COLUMN(REFERENCEMENT_ISOLANT[[#Headers],[MATIERE]])))=0,"",INDIRECT(NOM_FR&amp;ADDRESS('PR-tampon'!$E220,COLUMN(REFERENCEMENT_ISOLANT[[#Headers],[MATIERE]]))))))</f>
        <v/>
      </c>
      <c r="E257" s="3" t="str">
        <f ca="1">IF('PR-tampon'!$E220="","",IF('PR-tampon'!$E220=0,"",IF(INDIRECT(NOM_FR&amp;ADDRESS('PR-tampon'!$E220,COLUMN(REFERENCEMENT_ISOLANT[[#Headers],[NOM COMMERCIAL DU PROCEDE]])))=0,"",INDIRECT(NOM_FR&amp;ADDRESS('PR-tampon'!$E220,COLUMN(REFERENCEMENT_ISOLANT[[#Headers],[NOM COMMERCIAL DU PROCEDE]]))))))</f>
        <v/>
      </c>
      <c r="F257" s="3" t="str">
        <f ca="1">IF('PR-tampon'!$E220="","",IF('PR-tampon'!$E220=0,"",IF(INDIRECT(NOM_FR&amp;ADDRESS('PR-tampon'!$E220,COLUMN(REFERENCEMENT_ISOLANT[[#Headers],[FABRICANT / TITULAIRE / DISTRIBUTEUR]])))=0,"",INDIRECT(NOM_FR&amp;ADDRESS('PR-tampon'!$E220,COLUMN(REFERENCEMENT_ISOLANT[[#Headers],[FABRICANT / TITULAIRE / DISTRIBUTEUR]]))))))</f>
        <v/>
      </c>
      <c r="G257" s="3" t="str">
        <f ca="1">IF('PR-tampon'!$E220="","",IF('PR-tampon'!$E220=0,"",IF(INDIRECT(NOM_FR&amp;ADDRESS('PR-tampon'!$E220,COLUMN(REFERENCEMENT_ISOLANT[[#Headers],[TYPE DE DOCUMENT DE REFERENCE]])))=0,"",INDIRECT(NOM_FR&amp;ADDRESS('PR-tampon'!$E220,COLUMN(REFERENCEMENT_ISOLANT[[#Headers],[TYPE DE DOCUMENT DE REFERENCE]]))))))</f>
        <v/>
      </c>
      <c r="H257" s="3" t="str">
        <f ca="1">IF('PR-tampon'!$E220="","",IF('PR-tampon'!$E220=0,"",IF(INDIRECT(NOM_FR&amp;ADDRESS('PR-tampon'!$E220,COLUMN(REFERENCEMENT_ISOLANT[[#Headers],[REF]])))=0,"",INDIRECT(NOM_FR&amp;ADDRESS('PR-tampon'!$E220,COLUMN(REFERENCEMENT_ISOLANT[[#Headers],[REF]]))))))</f>
        <v/>
      </c>
      <c r="I257" s="73" t="str">
        <f ca="1">IF('PR-tampon'!$E220="","",IF('PR-tampon'!$E220=0,"",IF(INDIRECT(NOM_FR&amp;ADDRESS('PR-tampon'!$E220,COLUMN(REFERENCEMENT_ISOLANT[[#Headers],[AVIS LIMITE AU / VALIDITE]])))=0,"",INDIRECT(NOM_FR&amp;ADDRESS('PR-tampon'!$E220,COLUMN(REFERENCEMENT_ISOLANT[[#Headers],[AVIS LIMITE AU / VALIDITE]]))))))</f>
        <v/>
      </c>
      <c r="J257" s="3" t="str">
        <f ca="1">IF('PR-tampon'!$E220="","",IF('PR-tampon'!$E220=0,"",IF(INDIRECT(NOM_FR&amp;ADDRESS('PR-tampon'!$E220,COLUMN(REFERENCEMENT_ISOLANT[[#Headers],[TC/TNC
dans le domaine d''emploi visé]])))=0,"",INDIRECT(NOM_FR&amp;ADDRESS('PR-tampon'!$E220,COLUMN(REFERENCEMENT_ISOLANT[[#Headers],[TC/TNC
dans le domaine d''emploi visé]]))))))</f>
        <v/>
      </c>
      <c r="K257" s="102" t="str">
        <f ca="1">IF('PR-tampon'!$E220="","",IF('PR-tampon'!$E220=0,"",IF(INDIRECT(NOM_FR&amp;ADDRESS('PR-tampon'!$E220,COLUMN(REFERENCEMENT_ISOLANT[[#Headers],[SYNTHESE DES APPLICATIONS VISEES]])))=0,"",INDIRECT(NOM_FR&amp;ADDRESS('PR-tampon'!$E220,COLUMN(REFERENCEMENT_ISOLANT[[#Headers],[SYNTHESE DES APPLICATIONS VISEES]]))))))</f>
        <v/>
      </c>
      <c r="L257" s="75" t="str">
        <f ca="1">IF('PR-tampon'!$E220="","",IF('PR-tampon'!$E220=0,"",IF(INDIRECT(NOM_FR&amp;ADDRESS('PR-tampon'!$E220,COLUMN(REFERENCEMENT_ISOLANT[[#Headers],[CONCATENATION DES OBSERVATIONS]])))=0,"",INDIRECT(NOM_FR&amp;ADDRESS('PR-tampon'!$E220,COLUMN(REFERENCEMENT_ISOLANT[[#Headers],[CONCATENATION DES OBSERVATIONS]]))))))</f>
        <v/>
      </c>
      <c r="M257" s="3" t="str">
        <f ca="1">IF('PR-tampon'!$E220="","",IF('PR-tampon'!$E220=0,"",IF(INDIRECT(NOM_FR&amp;ADDRESS('PR-tampon'!$E220,COLUMN(REFERENCEMENT_ISOLANT[[#Headers],[Hygrométrie des locaux]])))=0,"",INDIRECT(NOM_FR&amp;ADDRESS('PR-tampon'!$E220,COLUMN(REFERENCEMENT_ISOLANT[[#Headers],[Hygrométrie des locaux]]))))))</f>
        <v/>
      </c>
      <c r="N257" s="3" t="str">
        <f ca="1">IF('PR-tampon'!$E220="","",IF('PR-tampon'!$E220=0,"",IF(INDIRECT(NOM_FR&amp;ADDRESS('PR-tampon'!$E220,COLUMN(REFERENCEMENT_ISOLANT[[#Headers],[classement locaux au sens 20.1 P3]])))=0,"",INDIRECT(NOM_FR&amp;ADDRESS('PR-tampon'!$E220,COLUMN(REFERENCEMENT_ISOLANT[[#Headers],[classement locaux au sens 20.1 P3]]))))))</f>
        <v/>
      </c>
      <c r="O257" s="3" t="str">
        <f ca="1">IF('PR-tampon'!$E220="","",IF('PR-tampon'!$E220=0,"",IF(INDIRECT(NOM_FR&amp;ADDRESS('PR-tampon'!$E220,COLUMN(REFERENCEMENT_ISOLANT[[#Headers],[Climat max]])))=0,"",INDIRECT(NOM_FR&amp;ADDRESS('PR-tampon'!$E220,COLUMN(REFERENCEMENT_ISOLANT[[#Headers],[Climat max]]))))))</f>
        <v/>
      </c>
      <c r="P257" s="3" t="str">
        <f ca="1">IF('PR-tampon'!$E220="","",IF('PR-tampon'!$E220=0,"",IF(INDIRECT(NOM_FR&amp;ADDRESS('PR-tampon'!$E220,COLUMN(REFERENCEMENT_ISOLANT[[#Headers],[Locaux climatisés ou raffraichis]])))=0,"",INDIRECT(NOM_FR&amp;ADDRESS('PR-tampon'!$E220,COLUMN(REFERENCEMENT_ISOLANT[[#Headers],[Locaux climatisés ou raffraichis]]))))))</f>
        <v/>
      </c>
    </row>
    <row r="258" spans="1:16" ht="130.15" customHeight="1" x14ac:dyDescent="0.25">
      <c r="A258" s="3" t="e">
        <v>#VALUE!</v>
      </c>
      <c r="B258" s="79" t="str">
        <f ca="1">IF('PR-tampon'!$E221="","",IF('PR-tampon'!$E221=0,"",IF(INDIRECT(NOM_FR&amp;ADDRESS('PR-tampon'!$E221,COLUMN(REFERENCEMENT_ISOLANT[[#Headers],[DATE REFERENCEMENT]])))=0,"",INDIRECT(NOM_FR&amp;ADDRESS('PR-tampon'!$E221,COLUMN(REFERENCEMENT_ISOLANT[[#Headers],[DATE REFERENCEMENT]]))))))</f>
        <v/>
      </c>
      <c r="C258" s="79" t="str">
        <f ca="1">IF('PR-tampon'!$E221="","",IF('PR-tampon'!$E221=0,"",IF(INDIRECT(NOM_FR&amp;ADDRESS('PR-tampon'!$E221,COLUMN(REFERENCEMENT_ISOLANT[[#Headers],[TYPE DE PROCEDE]])))=0,"",INDIRECT(NOM_FR&amp;ADDRESS('PR-tampon'!$E221,COLUMN(REFERENCEMENT_ISOLANT[[#Headers],[TYPE DE PROCEDE]]))))))</f>
        <v/>
      </c>
      <c r="D258" s="79" t="str">
        <f ca="1">IF('PR-tampon'!$E221="","",IF('PR-tampon'!$E221=0,"",IF(INDIRECT(NOM_FR&amp;ADDRESS('PR-tampon'!$E221,COLUMN(REFERENCEMENT_ISOLANT[[#Headers],[MATIERE]])))=0,"",INDIRECT(NOM_FR&amp;ADDRESS('PR-tampon'!$E221,COLUMN(REFERENCEMENT_ISOLANT[[#Headers],[MATIERE]]))))))</f>
        <v/>
      </c>
      <c r="E258" s="3" t="str">
        <f ca="1">IF('PR-tampon'!$E221="","",IF('PR-tampon'!$E221=0,"",IF(INDIRECT(NOM_FR&amp;ADDRESS('PR-tampon'!$E221,COLUMN(REFERENCEMENT_ISOLANT[[#Headers],[NOM COMMERCIAL DU PROCEDE]])))=0,"",INDIRECT(NOM_FR&amp;ADDRESS('PR-tampon'!$E221,COLUMN(REFERENCEMENT_ISOLANT[[#Headers],[NOM COMMERCIAL DU PROCEDE]]))))))</f>
        <v/>
      </c>
      <c r="F258" s="3" t="str">
        <f ca="1">IF('PR-tampon'!$E221="","",IF('PR-tampon'!$E221=0,"",IF(INDIRECT(NOM_FR&amp;ADDRESS('PR-tampon'!$E221,COLUMN(REFERENCEMENT_ISOLANT[[#Headers],[FABRICANT / TITULAIRE / DISTRIBUTEUR]])))=0,"",INDIRECT(NOM_FR&amp;ADDRESS('PR-tampon'!$E221,COLUMN(REFERENCEMENT_ISOLANT[[#Headers],[FABRICANT / TITULAIRE / DISTRIBUTEUR]]))))))</f>
        <v/>
      </c>
      <c r="G258" s="3" t="str">
        <f ca="1">IF('PR-tampon'!$E221="","",IF('PR-tampon'!$E221=0,"",IF(INDIRECT(NOM_FR&amp;ADDRESS('PR-tampon'!$E221,COLUMN(REFERENCEMENT_ISOLANT[[#Headers],[TYPE DE DOCUMENT DE REFERENCE]])))=0,"",INDIRECT(NOM_FR&amp;ADDRESS('PR-tampon'!$E221,COLUMN(REFERENCEMENT_ISOLANT[[#Headers],[TYPE DE DOCUMENT DE REFERENCE]]))))))</f>
        <v/>
      </c>
      <c r="H258" s="3" t="str">
        <f ca="1">IF('PR-tampon'!$E221="","",IF('PR-tampon'!$E221=0,"",IF(INDIRECT(NOM_FR&amp;ADDRESS('PR-tampon'!$E221,COLUMN(REFERENCEMENT_ISOLANT[[#Headers],[REF]])))=0,"",INDIRECT(NOM_FR&amp;ADDRESS('PR-tampon'!$E221,COLUMN(REFERENCEMENT_ISOLANT[[#Headers],[REF]]))))))</f>
        <v/>
      </c>
      <c r="I258" s="73" t="str">
        <f ca="1">IF('PR-tampon'!$E221="","",IF('PR-tampon'!$E221=0,"",IF(INDIRECT(NOM_FR&amp;ADDRESS('PR-tampon'!$E221,COLUMN(REFERENCEMENT_ISOLANT[[#Headers],[AVIS LIMITE AU / VALIDITE]])))=0,"",INDIRECT(NOM_FR&amp;ADDRESS('PR-tampon'!$E221,COLUMN(REFERENCEMENT_ISOLANT[[#Headers],[AVIS LIMITE AU / VALIDITE]]))))))</f>
        <v/>
      </c>
      <c r="J258" s="3" t="str">
        <f ca="1">IF('PR-tampon'!$E221="","",IF('PR-tampon'!$E221=0,"",IF(INDIRECT(NOM_FR&amp;ADDRESS('PR-tampon'!$E221,COLUMN(REFERENCEMENT_ISOLANT[[#Headers],[TC/TNC
dans le domaine d''emploi visé]])))=0,"",INDIRECT(NOM_FR&amp;ADDRESS('PR-tampon'!$E221,COLUMN(REFERENCEMENT_ISOLANT[[#Headers],[TC/TNC
dans le domaine d''emploi visé]]))))))</f>
        <v/>
      </c>
      <c r="K258" s="102" t="str">
        <f ca="1">IF('PR-tampon'!$E221="","",IF('PR-tampon'!$E221=0,"",IF(INDIRECT(NOM_FR&amp;ADDRESS('PR-tampon'!$E221,COLUMN(REFERENCEMENT_ISOLANT[[#Headers],[SYNTHESE DES APPLICATIONS VISEES]])))=0,"",INDIRECT(NOM_FR&amp;ADDRESS('PR-tampon'!$E221,COLUMN(REFERENCEMENT_ISOLANT[[#Headers],[SYNTHESE DES APPLICATIONS VISEES]]))))))</f>
        <v/>
      </c>
      <c r="L258" s="75" t="str">
        <f ca="1">IF('PR-tampon'!$E221="","",IF('PR-tampon'!$E221=0,"",IF(INDIRECT(NOM_FR&amp;ADDRESS('PR-tampon'!$E221,COLUMN(REFERENCEMENT_ISOLANT[[#Headers],[CONCATENATION DES OBSERVATIONS]])))=0,"",INDIRECT(NOM_FR&amp;ADDRESS('PR-tampon'!$E221,COLUMN(REFERENCEMENT_ISOLANT[[#Headers],[CONCATENATION DES OBSERVATIONS]]))))))</f>
        <v/>
      </c>
      <c r="M258" s="3" t="str">
        <f ca="1">IF('PR-tampon'!$E221="","",IF('PR-tampon'!$E221=0,"",IF(INDIRECT(NOM_FR&amp;ADDRESS('PR-tampon'!$E221,COLUMN(REFERENCEMENT_ISOLANT[[#Headers],[Hygrométrie des locaux]])))=0,"",INDIRECT(NOM_FR&amp;ADDRESS('PR-tampon'!$E221,COLUMN(REFERENCEMENT_ISOLANT[[#Headers],[Hygrométrie des locaux]]))))))</f>
        <v/>
      </c>
      <c r="N258" s="3" t="str">
        <f ca="1">IF('PR-tampon'!$E221="","",IF('PR-tampon'!$E221=0,"",IF(INDIRECT(NOM_FR&amp;ADDRESS('PR-tampon'!$E221,COLUMN(REFERENCEMENT_ISOLANT[[#Headers],[classement locaux au sens 20.1 P3]])))=0,"",INDIRECT(NOM_FR&amp;ADDRESS('PR-tampon'!$E221,COLUMN(REFERENCEMENT_ISOLANT[[#Headers],[classement locaux au sens 20.1 P3]]))))))</f>
        <v/>
      </c>
      <c r="O258" s="3" t="str">
        <f ca="1">IF('PR-tampon'!$E221="","",IF('PR-tampon'!$E221=0,"",IF(INDIRECT(NOM_FR&amp;ADDRESS('PR-tampon'!$E221,COLUMN(REFERENCEMENT_ISOLANT[[#Headers],[Climat max]])))=0,"",INDIRECT(NOM_FR&amp;ADDRESS('PR-tampon'!$E221,COLUMN(REFERENCEMENT_ISOLANT[[#Headers],[Climat max]]))))))</f>
        <v/>
      </c>
      <c r="P258" s="3" t="str">
        <f ca="1">IF('PR-tampon'!$E221="","",IF('PR-tampon'!$E221=0,"",IF(INDIRECT(NOM_FR&amp;ADDRESS('PR-tampon'!$E221,COLUMN(REFERENCEMENT_ISOLANT[[#Headers],[Locaux climatisés ou raffraichis]])))=0,"",INDIRECT(NOM_FR&amp;ADDRESS('PR-tampon'!$E221,COLUMN(REFERENCEMENT_ISOLANT[[#Headers],[Locaux climatisés ou raffraichis]]))))))</f>
        <v/>
      </c>
    </row>
    <row r="259" spans="1:16" ht="130.15" customHeight="1" x14ac:dyDescent="0.25">
      <c r="A259" s="3" t="e">
        <v>#VALUE!</v>
      </c>
      <c r="B259" s="79" t="str">
        <f ca="1">IF('PR-tampon'!$E222="","",IF('PR-tampon'!$E222=0,"",IF(INDIRECT(NOM_FR&amp;ADDRESS('PR-tampon'!$E222,COLUMN(REFERENCEMENT_ISOLANT[[#Headers],[DATE REFERENCEMENT]])))=0,"",INDIRECT(NOM_FR&amp;ADDRESS('PR-tampon'!$E222,COLUMN(REFERENCEMENT_ISOLANT[[#Headers],[DATE REFERENCEMENT]]))))))</f>
        <v/>
      </c>
      <c r="C259" s="79" t="str">
        <f ca="1">IF('PR-tampon'!$E222="","",IF('PR-tampon'!$E222=0,"",IF(INDIRECT(NOM_FR&amp;ADDRESS('PR-tampon'!$E222,COLUMN(REFERENCEMENT_ISOLANT[[#Headers],[TYPE DE PROCEDE]])))=0,"",INDIRECT(NOM_FR&amp;ADDRESS('PR-tampon'!$E222,COLUMN(REFERENCEMENT_ISOLANT[[#Headers],[TYPE DE PROCEDE]]))))))</f>
        <v/>
      </c>
      <c r="D259" s="79" t="str">
        <f ca="1">IF('PR-tampon'!$E222="","",IF('PR-tampon'!$E222=0,"",IF(INDIRECT(NOM_FR&amp;ADDRESS('PR-tampon'!$E222,COLUMN(REFERENCEMENT_ISOLANT[[#Headers],[MATIERE]])))=0,"",INDIRECT(NOM_FR&amp;ADDRESS('PR-tampon'!$E222,COLUMN(REFERENCEMENT_ISOLANT[[#Headers],[MATIERE]]))))))</f>
        <v/>
      </c>
      <c r="E259" s="3" t="str">
        <f ca="1">IF('PR-tampon'!$E222="","",IF('PR-tampon'!$E222=0,"",IF(INDIRECT(NOM_FR&amp;ADDRESS('PR-tampon'!$E222,COLUMN(REFERENCEMENT_ISOLANT[[#Headers],[NOM COMMERCIAL DU PROCEDE]])))=0,"",INDIRECT(NOM_FR&amp;ADDRESS('PR-tampon'!$E222,COLUMN(REFERENCEMENT_ISOLANT[[#Headers],[NOM COMMERCIAL DU PROCEDE]]))))))</f>
        <v/>
      </c>
      <c r="F259" s="3" t="str">
        <f ca="1">IF('PR-tampon'!$E222="","",IF('PR-tampon'!$E222=0,"",IF(INDIRECT(NOM_FR&amp;ADDRESS('PR-tampon'!$E222,COLUMN(REFERENCEMENT_ISOLANT[[#Headers],[FABRICANT / TITULAIRE / DISTRIBUTEUR]])))=0,"",INDIRECT(NOM_FR&amp;ADDRESS('PR-tampon'!$E222,COLUMN(REFERENCEMENT_ISOLANT[[#Headers],[FABRICANT / TITULAIRE / DISTRIBUTEUR]]))))))</f>
        <v/>
      </c>
      <c r="G259" s="3" t="str">
        <f ca="1">IF('PR-tampon'!$E222="","",IF('PR-tampon'!$E222=0,"",IF(INDIRECT(NOM_FR&amp;ADDRESS('PR-tampon'!$E222,COLUMN(REFERENCEMENT_ISOLANT[[#Headers],[TYPE DE DOCUMENT DE REFERENCE]])))=0,"",INDIRECT(NOM_FR&amp;ADDRESS('PR-tampon'!$E222,COLUMN(REFERENCEMENT_ISOLANT[[#Headers],[TYPE DE DOCUMENT DE REFERENCE]]))))))</f>
        <v/>
      </c>
      <c r="H259" s="3" t="str">
        <f ca="1">IF('PR-tampon'!$E222="","",IF('PR-tampon'!$E222=0,"",IF(INDIRECT(NOM_FR&amp;ADDRESS('PR-tampon'!$E222,COLUMN(REFERENCEMENT_ISOLANT[[#Headers],[REF]])))=0,"",INDIRECT(NOM_FR&amp;ADDRESS('PR-tampon'!$E222,COLUMN(REFERENCEMENT_ISOLANT[[#Headers],[REF]]))))))</f>
        <v/>
      </c>
      <c r="I259" s="73" t="str">
        <f ca="1">IF('PR-tampon'!$E222="","",IF('PR-tampon'!$E222=0,"",IF(INDIRECT(NOM_FR&amp;ADDRESS('PR-tampon'!$E222,COLUMN(REFERENCEMENT_ISOLANT[[#Headers],[AVIS LIMITE AU / VALIDITE]])))=0,"",INDIRECT(NOM_FR&amp;ADDRESS('PR-tampon'!$E222,COLUMN(REFERENCEMENT_ISOLANT[[#Headers],[AVIS LIMITE AU / VALIDITE]]))))))</f>
        <v/>
      </c>
      <c r="J259" s="3" t="str">
        <f ca="1">IF('PR-tampon'!$E222="","",IF('PR-tampon'!$E222=0,"",IF(INDIRECT(NOM_FR&amp;ADDRESS('PR-tampon'!$E222,COLUMN(REFERENCEMENT_ISOLANT[[#Headers],[TC/TNC
dans le domaine d''emploi visé]])))=0,"",INDIRECT(NOM_FR&amp;ADDRESS('PR-tampon'!$E222,COLUMN(REFERENCEMENT_ISOLANT[[#Headers],[TC/TNC
dans le domaine d''emploi visé]]))))))</f>
        <v/>
      </c>
      <c r="K259" s="102" t="str">
        <f ca="1">IF('PR-tampon'!$E222="","",IF('PR-tampon'!$E222=0,"",IF(INDIRECT(NOM_FR&amp;ADDRESS('PR-tampon'!$E222,COLUMN(REFERENCEMENT_ISOLANT[[#Headers],[SYNTHESE DES APPLICATIONS VISEES]])))=0,"",INDIRECT(NOM_FR&amp;ADDRESS('PR-tampon'!$E222,COLUMN(REFERENCEMENT_ISOLANT[[#Headers],[SYNTHESE DES APPLICATIONS VISEES]]))))))</f>
        <v/>
      </c>
      <c r="L259" s="75" t="str">
        <f ca="1">IF('PR-tampon'!$E222="","",IF('PR-tampon'!$E222=0,"",IF(INDIRECT(NOM_FR&amp;ADDRESS('PR-tampon'!$E222,COLUMN(REFERENCEMENT_ISOLANT[[#Headers],[CONCATENATION DES OBSERVATIONS]])))=0,"",INDIRECT(NOM_FR&amp;ADDRESS('PR-tampon'!$E222,COLUMN(REFERENCEMENT_ISOLANT[[#Headers],[CONCATENATION DES OBSERVATIONS]]))))))</f>
        <v/>
      </c>
      <c r="M259" s="3" t="str">
        <f ca="1">IF('PR-tampon'!$E222="","",IF('PR-tampon'!$E222=0,"",IF(INDIRECT(NOM_FR&amp;ADDRESS('PR-tampon'!$E222,COLUMN(REFERENCEMENT_ISOLANT[[#Headers],[Hygrométrie des locaux]])))=0,"",INDIRECT(NOM_FR&amp;ADDRESS('PR-tampon'!$E222,COLUMN(REFERENCEMENT_ISOLANT[[#Headers],[Hygrométrie des locaux]]))))))</f>
        <v/>
      </c>
      <c r="N259" s="3" t="str">
        <f ca="1">IF('PR-tampon'!$E222="","",IF('PR-tampon'!$E222=0,"",IF(INDIRECT(NOM_FR&amp;ADDRESS('PR-tampon'!$E222,COLUMN(REFERENCEMENT_ISOLANT[[#Headers],[classement locaux au sens 20.1 P3]])))=0,"",INDIRECT(NOM_FR&amp;ADDRESS('PR-tampon'!$E222,COLUMN(REFERENCEMENT_ISOLANT[[#Headers],[classement locaux au sens 20.1 P3]]))))))</f>
        <v/>
      </c>
      <c r="O259" s="3" t="str">
        <f ca="1">IF('PR-tampon'!$E222="","",IF('PR-tampon'!$E222=0,"",IF(INDIRECT(NOM_FR&amp;ADDRESS('PR-tampon'!$E222,COLUMN(REFERENCEMENT_ISOLANT[[#Headers],[Climat max]])))=0,"",INDIRECT(NOM_FR&amp;ADDRESS('PR-tampon'!$E222,COLUMN(REFERENCEMENT_ISOLANT[[#Headers],[Climat max]]))))))</f>
        <v/>
      </c>
      <c r="P259" s="3" t="str">
        <f ca="1">IF('PR-tampon'!$E222="","",IF('PR-tampon'!$E222=0,"",IF(INDIRECT(NOM_FR&amp;ADDRESS('PR-tampon'!$E222,COLUMN(REFERENCEMENT_ISOLANT[[#Headers],[Locaux climatisés ou raffraichis]])))=0,"",INDIRECT(NOM_FR&amp;ADDRESS('PR-tampon'!$E222,COLUMN(REFERENCEMENT_ISOLANT[[#Headers],[Locaux climatisés ou raffraichis]]))))))</f>
        <v/>
      </c>
    </row>
    <row r="260" spans="1:16" ht="130.15" customHeight="1" x14ac:dyDescent="0.25">
      <c r="A260" s="3" t="e">
        <v>#VALUE!</v>
      </c>
      <c r="B260" s="79" t="str">
        <f ca="1">IF('PR-tampon'!$E223="","",IF('PR-tampon'!$E223=0,"",IF(INDIRECT(NOM_FR&amp;ADDRESS('PR-tampon'!$E223,COLUMN(REFERENCEMENT_ISOLANT[[#Headers],[DATE REFERENCEMENT]])))=0,"",INDIRECT(NOM_FR&amp;ADDRESS('PR-tampon'!$E223,COLUMN(REFERENCEMENT_ISOLANT[[#Headers],[DATE REFERENCEMENT]]))))))</f>
        <v/>
      </c>
      <c r="C260" s="79" t="str">
        <f ca="1">IF('PR-tampon'!$E223="","",IF('PR-tampon'!$E223=0,"",IF(INDIRECT(NOM_FR&amp;ADDRESS('PR-tampon'!$E223,COLUMN(REFERENCEMENT_ISOLANT[[#Headers],[TYPE DE PROCEDE]])))=0,"",INDIRECT(NOM_FR&amp;ADDRESS('PR-tampon'!$E223,COLUMN(REFERENCEMENT_ISOLANT[[#Headers],[TYPE DE PROCEDE]]))))))</f>
        <v/>
      </c>
      <c r="D260" s="79" t="str">
        <f ca="1">IF('PR-tampon'!$E223="","",IF('PR-tampon'!$E223=0,"",IF(INDIRECT(NOM_FR&amp;ADDRESS('PR-tampon'!$E223,COLUMN(REFERENCEMENT_ISOLANT[[#Headers],[MATIERE]])))=0,"",INDIRECT(NOM_FR&amp;ADDRESS('PR-tampon'!$E223,COLUMN(REFERENCEMENT_ISOLANT[[#Headers],[MATIERE]]))))))</f>
        <v/>
      </c>
      <c r="E260" s="3" t="str">
        <f ca="1">IF('PR-tampon'!$E223="","",IF('PR-tampon'!$E223=0,"",IF(INDIRECT(NOM_FR&amp;ADDRESS('PR-tampon'!$E223,COLUMN(REFERENCEMENT_ISOLANT[[#Headers],[NOM COMMERCIAL DU PROCEDE]])))=0,"",INDIRECT(NOM_FR&amp;ADDRESS('PR-tampon'!$E223,COLUMN(REFERENCEMENT_ISOLANT[[#Headers],[NOM COMMERCIAL DU PROCEDE]]))))))</f>
        <v/>
      </c>
      <c r="F260" s="3" t="str">
        <f ca="1">IF('PR-tampon'!$E223="","",IF('PR-tampon'!$E223=0,"",IF(INDIRECT(NOM_FR&amp;ADDRESS('PR-tampon'!$E223,COLUMN(REFERENCEMENT_ISOLANT[[#Headers],[FABRICANT / TITULAIRE / DISTRIBUTEUR]])))=0,"",INDIRECT(NOM_FR&amp;ADDRESS('PR-tampon'!$E223,COLUMN(REFERENCEMENT_ISOLANT[[#Headers],[FABRICANT / TITULAIRE / DISTRIBUTEUR]]))))))</f>
        <v/>
      </c>
      <c r="G260" s="3" t="str">
        <f ca="1">IF('PR-tampon'!$E223="","",IF('PR-tampon'!$E223=0,"",IF(INDIRECT(NOM_FR&amp;ADDRESS('PR-tampon'!$E223,COLUMN(REFERENCEMENT_ISOLANT[[#Headers],[TYPE DE DOCUMENT DE REFERENCE]])))=0,"",INDIRECT(NOM_FR&amp;ADDRESS('PR-tampon'!$E223,COLUMN(REFERENCEMENT_ISOLANT[[#Headers],[TYPE DE DOCUMENT DE REFERENCE]]))))))</f>
        <v/>
      </c>
      <c r="H260" s="3" t="str">
        <f ca="1">IF('PR-tampon'!$E223="","",IF('PR-tampon'!$E223=0,"",IF(INDIRECT(NOM_FR&amp;ADDRESS('PR-tampon'!$E223,COLUMN(REFERENCEMENT_ISOLANT[[#Headers],[REF]])))=0,"",INDIRECT(NOM_FR&amp;ADDRESS('PR-tampon'!$E223,COLUMN(REFERENCEMENT_ISOLANT[[#Headers],[REF]]))))))</f>
        <v/>
      </c>
      <c r="I260" s="73" t="str">
        <f ca="1">IF('PR-tampon'!$E223="","",IF('PR-tampon'!$E223=0,"",IF(INDIRECT(NOM_FR&amp;ADDRESS('PR-tampon'!$E223,COLUMN(REFERENCEMENT_ISOLANT[[#Headers],[AVIS LIMITE AU / VALIDITE]])))=0,"",INDIRECT(NOM_FR&amp;ADDRESS('PR-tampon'!$E223,COLUMN(REFERENCEMENT_ISOLANT[[#Headers],[AVIS LIMITE AU / VALIDITE]]))))))</f>
        <v/>
      </c>
      <c r="J260" s="3" t="str">
        <f ca="1">IF('PR-tampon'!$E223="","",IF('PR-tampon'!$E223=0,"",IF(INDIRECT(NOM_FR&amp;ADDRESS('PR-tampon'!$E223,COLUMN(REFERENCEMENT_ISOLANT[[#Headers],[TC/TNC
dans le domaine d''emploi visé]])))=0,"",INDIRECT(NOM_FR&amp;ADDRESS('PR-tampon'!$E223,COLUMN(REFERENCEMENT_ISOLANT[[#Headers],[TC/TNC
dans le domaine d''emploi visé]]))))))</f>
        <v/>
      </c>
      <c r="K260" s="102" t="str">
        <f ca="1">IF('PR-tampon'!$E223="","",IF('PR-tampon'!$E223=0,"",IF(INDIRECT(NOM_FR&amp;ADDRESS('PR-tampon'!$E223,COLUMN(REFERENCEMENT_ISOLANT[[#Headers],[SYNTHESE DES APPLICATIONS VISEES]])))=0,"",INDIRECT(NOM_FR&amp;ADDRESS('PR-tampon'!$E223,COLUMN(REFERENCEMENT_ISOLANT[[#Headers],[SYNTHESE DES APPLICATIONS VISEES]]))))))</f>
        <v/>
      </c>
      <c r="L260" s="75" t="str">
        <f ca="1">IF('PR-tampon'!$E223="","",IF('PR-tampon'!$E223=0,"",IF(INDIRECT(NOM_FR&amp;ADDRESS('PR-tampon'!$E223,COLUMN(REFERENCEMENT_ISOLANT[[#Headers],[CONCATENATION DES OBSERVATIONS]])))=0,"",INDIRECT(NOM_FR&amp;ADDRESS('PR-tampon'!$E223,COLUMN(REFERENCEMENT_ISOLANT[[#Headers],[CONCATENATION DES OBSERVATIONS]]))))))</f>
        <v/>
      </c>
      <c r="M260" s="3" t="str">
        <f ca="1">IF('PR-tampon'!$E223="","",IF('PR-tampon'!$E223=0,"",IF(INDIRECT(NOM_FR&amp;ADDRESS('PR-tampon'!$E223,COLUMN(REFERENCEMENT_ISOLANT[[#Headers],[Hygrométrie des locaux]])))=0,"",INDIRECT(NOM_FR&amp;ADDRESS('PR-tampon'!$E223,COLUMN(REFERENCEMENT_ISOLANT[[#Headers],[Hygrométrie des locaux]]))))))</f>
        <v/>
      </c>
      <c r="N260" s="3" t="str">
        <f ca="1">IF('PR-tampon'!$E223="","",IF('PR-tampon'!$E223=0,"",IF(INDIRECT(NOM_FR&amp;ADDRESS('PR-tampon'!$E223,COLUMN(REFERENCEMENT_ISOLANT[[#Headers],[classement locaux au sens 20.1 P3]])))=0,"",INDIRECT(NOM_FR&amp;ADDRESS('PR-tampon'!$E223,COLUMN(REFERENCEMENT_ISOLANT[[#Headers],[classement locaux au sens 20.1 P3]]))))))</f>
        <v/>
      </c>
      <c r="O260" s="3" t="str">
        <f ca="1">IF('PR-tampon'!$E223="","",IF('PR-tampon'!$E223=0,"",IF(INDIRECT(NOM_FR&amp;ADDRESS('PR-tampon'!$E223,COLUMN(REFERENCEMENT_ISOLANT[[#Headers],[Climat max]])))=0,"",INDIRECT(NOM_FR&amp;ADDRESS('PR-tampon'!$E223,COLUMN(REFERENCEMENT_ISOLANT[[#Headers],[Climat max]]))))))</f>
        <v/>
      </c>
      <c r="P260" s="3" t="str">
        <f ca="1">IF('PR-tampon'!$E223="","",IF('PR-tampon'!$E223=0,"",IF(INDIRECT(NOM_FR&amp;ADDRESS('PR-tampon'!$E223,COLUMN(REFERENCEMENT_ISOLANT[[#Headers],[Locaux climatisés ou raffraichis]])))=0,"",INDIRECT(NOM_FR&amp;ADDRESS('PR-tampon'!$E223,COLUMN(REFERENCEMENT_ISOLANT[[#Headers],[Locaux climatisés ou raffraichis]]))))))</f>
        <v/>
      </c>
    </row>
    <row r="261" spans="1:16" ht="130.15" customHeight="1" x14ac:dyDescent="0.25">
      <c r="A261" s="3" t="e">
        <v>#VALUE!</v>
      </c>
      <c r="B261" s="79" t="str">
        <f ca="1">IF('PR-tampon'!$E224="","",IF('PR-tampon'!$E224=0,"",IF(INDIRECT(NOM_FR&amp;ADDRESS('PR-tampon'!$E224,COLUMN(REFERENCEMENT_ISOLANT[[#Headers],[DATE REFERENCEMENT]])))=0,"",INDIRECT(NOM_FR&amp;ADDRESS('PR-tampon'!$E224,COLUMN(REFERENCEMENT_ISOLANT[[#Headers],[DATE REFERENCEMENT]]))))))</f>
        <v/>
      </c>
      <c r="C261" s="79" t="str">
        <f ca="1">IF('PR-tampon'!$E224="","",IF('PR-tampon'!$E224=0,"",IF(INDIRECT(NOM_FR&amp;ADDRESS('PR-tampon'!$E224,COLUMN(REFERENCEMENT_ISOLANT[[#Headers],[TYPE DE PROCEDE]])))=0,"",INDIRECT(NOM_FR&amp;ADDRESS('PR-tampon'!$E224,COLUMN(REFERENCEMENT_ISOLANT[[#Headers],[TYPE DE PROCEDE]]))))))</f>
        <v/>
      </c>
      <c r="D261" s="79" t="str">
        <f ca="1">IF('PR-tampon'!$E224="","",IF('PR-tampon'!$E224=0,"",IF(INDIRECT(NOM_FR&amp;ADDRESS('PR-tampon'!$E224,COLUMN(REFERENCEMENT_ISOLANT[[#Headers],[MATIERE]])))=0,"",INDIRECT(NOM_FR&amp;ADDRESS('PR-tampon'!$E224,COLUMN(REFERENCEMENT_ISOLANT[[#Headers],[MATIERE]]))))))</f>
        <v/>
      </c>
      <c r="E261" s="3" t="str">
        <f ca="1">IF('PR-tampon'!$E224="","",IF('PR-tampon'!$E224=0,"",IF(INDIRECT(NOM_FR&amp;ADDRESS('PR-tampon'!$E224,COLUMN(REFERENCEMENT_ISOLANT[[#Headers],[NOM COMMERCIAL DU PROCEDE]])))=0,"",INDIRECT(NOM_FR&amp;ADDRESS('PR-tampon'!$E224,COLUMN(REFERENCEMENT_ISOLANT[[#Headers],[NOM COMMERCIAL DU PROCEDE]]))))))</f>
        <v/>
      </c>
      <c r="F261" s="3" t="str">
        <f ca="1">IF('PR-tampon'!$E224="","",IF('PR-tampon'!$E224=0,"",IF(INDIRECT(NOM_FR&amp;ADDRESS('PR-tampon'!$E224,COLUMN(REFERENCEMENT_ISOLANT[[#Headers],[FABRICANT / TITULAIRE / DISTRIBUTEUR]])))=0,"",INDIRECT(NOM_FR&amp;ADDRESS('PR-tampon'!$E224,COLUMN(REFERENCEMENT_ISOLANT[[#Headers],[FABRICANT / TITULAIRE / DISTRIBUTEUR]]))))))</f>
        <v/>
      </c>
      <c r="G261" s="3" t="str">
        <f ca="1">IF('PR-tampon'!$E224="","",IF('PR-tampon'!$E224=0,"",IF(INDIRECT(NOM_FR&amp;ADDRESS('PR-tampon'!$E224,COLUMN(REFERENCEMENT_ISOLANT[[#Headers],[TYPE DE DOCUMENT DE REFERENCE]])))=0,"",INDIRECT(NOM_FR&amp;ADDRESS('PR-tampon'!$E224,COLUMN(REFERENCEMENT_ISOLANT[[#Headers],[TYPE DE DOCUMENT DE REFERENCE]]))))))</f>
        <v/>
      </c>
      <c r="H261" s="3" t="str">
        <f ca="1">IF('PR-tampon'!$E224="","",IF('PR-tampon'!$E224=0,"",IF(INDIRECT(NOM_FR&amp;ADDRESS('PR-tampon'!$E224,COLUMN(REFERENCEMENT_ISOLANT[[#Headers],[REF]])))=0,"",INDIRECT(NOM_FR&amp;ADDRESS('PR-tampon'!$E224,COLUMN(REFERENCEMENT_ISOLANT[[#Headers],[REF]]))))))</f>
        <v/>
      </c>
      <c r="I261" s="73" t="str">
        <f ca="1">IF('PR-tampon'!$E224="","",IF('PR-tampon'!$E224=0,"",IF(INDIRECT(NOM_FR&amp;ADDRESS('PR-tampon'!$E224,COLUMN(REFERENCEMENT_ISOLANT[[#Headers],[AVIS LIMITE AU / VALIDITE]])))=0,"",INDIRECT(NOM_FR&amp;ADDRESS('PR-tampon'!$E224,COLUMN(REFERENCEMENT_ISOLANT[[#Headers],[AVIS LIMITE AU / VALIDITE]]))))))</f>
        <v/>
      </c>
      <c r="J261" s="3" t="str">
        <f ca="1">IF('PR-tampon'!$E224="","",IF('PR-tampon'!$E224=0,"",IF(INDIRECT(NOM_FR&amp;ADDRESS('PR-tampon'!$E224,COLUMN(REFERENCEMENT_ISOLANT[[#Headers],[TC/TNC
dans le domaine d''emploi visé]])))=0,"",INDIRECT(NOM_FR&amp;ADDRESS('PR-tampon'!$E224,COLUMN(REFERENCEMENT_ISOLANT[[#Headers],[TC/TNC
dans le domaine d''emploi visé]]))))))</f>
        <v/>
      </c>
      <c r="K261" s="102" t="str">
        <f ca="1">IF('PR-tampon'!$E224="","",IF('PR-tampon'!$E224=0,"",IF(INDIRECT(NOM_FR&amp;ADDRESS('PR-tampon'!$E224,COLUMN(REFERENCEMENT_ISOLANT[[#Headers],[SYNTHESE DES APPLICATIONS VISEES]])))=0,"",INDIRECT(NOM_FR&amp;ADDRESS('PR-tampon'!$E224,COLUMN(REFERENCEMENT_ISOLANT[[#Headers],[SYNTHESE DES APPLICATIONS VISEES]]))))))</f>
        <v/>
      </c>
      <c r="L261" s="75" t="str">
        <f ca="1">IF('PR-tampon'!$E224="","",IF('PR-tampon'!$E224=0,"",IF(INDIRECT(NOM_FR&amp;ADDRESS('PR-tampon'!$E224,COLUMN(REFERENCEMENT_ISOLANT[[#Headers],[CONCATENATION DES OBSERVATIONS]])))=0,"",INDIRECT(NOM_FR&amp;ADDRESS('PR-tampon'!$E224,COLUMN(REFERENCEMENT_ISOLANT[[#Headers],[CONCATENATION DES OBSERVATIONS]]))))))</f>
        <v/>
      </c>
      <c r="M261" s="3" t="str">
        <f ca="1">IF('PR-tampon'!$E224="","",IF('PR-tampon'!$E224=0,"",IF(INDIRECT(NOM_FR&amp;ADDRESS('PR-tampon'!$E224,COLUMN(REFERENCEMENT_ISOLANT[[#Headers],[Hygrométrie des locaux]])))=0,"",INDIRECT(NOM_FR&amp;ADDRESS('PR-tampon'!$E224,COLUMN(REFERENCEMENT_ISOLANT[[#Headers],[Hygrométrie des locaux]]))))))</f>
        <v/>
      </c>
      <c r="N261" s="3" t="str">
        <f ca="1">IF('PR-tampon'!$E224="","",IF('PR-tampon'!$E224=0,"",IF(INDIRECT(NOM_FR&amp;ADDRESS('PR-tampon'!$E224,COLUMN(REFERENCEMENT_ISOLANT[[#Headers],[classement locaux au sens 20.1 P3]])))=0,"",INDIRECT(NOM_FR&amp;ADDRESS('PR-tampon'!$E224,COLUMN(REFERENCEMENT_ISOLANT[[#Headers],[classement locaux au sens 20.1 P3]]))))))</f>
        <v/>
      </c>
      <c r="O261" s="3" t="str">
        <f ca="1">IF('PR-tampon'!$E224="","",IF('PR-tampon'!$E224=0,"",IF(INDIRECT(NOM_FR&amp;ADDRESS('PR-tampon'!$E224,COLUMN(REFERENCEMENT_ISOLANT[[#Headers],[Climat max]])))=0,"",INDIRECT(NOM_FR&amp;ADDRESS('PR-tampon'!$E224,COLUMN(REFERENCEMENT_ISOLANT[[#Headers],[Climat max]]))))))</f>
        <v/>
      </c>
      <c r="P261" s="3" t="str">
        <f ca="1">IF('PR-tampon'!$E224="","",IF('PR-tampon'!$E224=0,"",IF(INDIRECT(NOM_FR&amp;ADDRESS('PR-tampon'!$E224,COLUMN(REFERENCEMENT_ISOLANT[[#Headers],[Locaux climatisés ou raffraichis]])))=0,"",INDIRECT(NOM_FR&amp;ADDRESS('PR-tampon'!$E224,COLUMN(REFERENCEMENT_ISOLANT[[#Headers],[Locaux climatisés ou raffraichis]]))))))</f>
        <v/>
      </c>
    </row>
    <row r="262" spans="1:16" ht="130.15" customHeight="1" x14ac:dyDescent="0.25">
      <c r="A262" s="3" t="e">
        <v>#VALUE!</v>
      </c>
      <c r="B262" s="79" t="str">
        <f ca="1">IF('PR-tampon'!$E225="","",IF('PR-tampon'!$E225=0,"",IF(INDIRECT(NOM_FR&amp;ADDRESS('PR-tampon'!$E225,COLUMN(REFERENCEMENT_ISOLANT[[#Headers],[DATE REFERENCEMENT]])))=0,"",INDIRECT(NOM_FR&amp;ADDRESS('PR-tampon'!$E225,COLUMN(REFERENCEMENT_ISOLANT[[#Headers],[DATE REFERENCEMENT]]))))))</f>
        <v/>
      </c>
      <c r="C262" s="79" t="str">
        <f ca="1">IF('PR-tampon'!$E225="","",IF('PR-tampon'!$E225=0,"",IF(INDIRECT(NOM_FR&amp;ADDRESS('PR-tampon'!$E225,COLUMN(REFERENCEMENT_ISOLANT[[#Headers],[TYPE DE PROCEDE]])))=0,"",INDIRECT(NOM_FR&amp;ADDRESS('PR-tampon'!$E225,COLUMN(REFERENCEMENT_ISOLANT[[#Headers],[TYPE DE PROCEDE]]))))))</f>
        <v/>
      </c>
      <c r="D262" s="79" t="str">
        <f ca="1">IF('PR-tampon'!$E225="","",IF('PR-tampon'!$E225=0,"",IF(INDIRECT(NOM_FR&amp;ADDRESS('PR-tampon'!$E225,COLUMN(REFERENCEMENT_ISOLANT[[#Headers],[MATIERE]])))=0,"",INDIRECT(NOM_FR&amp;ADDRESS('PR-tampon'!$E225,COLUMN(REFERENCEMENT_ISOLANT[[#Headers],[MATIERE]]))))))</f>
        <v/>
      </c>
      <c r="E262" s="3" t="str">
        <f ca="1">IF('PR-tampon'!$E225="","",IF('PR-tampon'!$E225=0,"",IF(INDIRECT(NOM_FR&amp;ADDRESS('PR-tampon'!$E225,COLUMN(REFERENCEMENT_ISOLANT[[#Headers],[NOM COMMERCIAL DU PROCEDE]])))=0,"",INDIRECT(NOM_FR&amp;ADDRESS('PR-tampon'!$E225,COLUMN(REFERENCEMENT_ISOLANT[[#Headers],[NOM COMMERCIAL DU PROCEDE]]))))))</f>
        <v/>
      </c>
      <c r="F262" s="3" t="str">
        <f ca="1">IF('PR-tampon'!$E225="","",IF('PR-tampon'!$E225=0,"",IF(INDIRECT(NOM_FR&amp;ADDRESS('PR-tampon'!$E225,COLUMN(REFERENCEMENT_ISOLANT[[#Headers],[FABRICANT / TITULAIRE / DISTRIBUTEUR]])))=0,"",INDIRECT(NOM_FR&amp;ADDRESS('PR-tampon'!$E225,COLUMN(REFERENCEMENT_ISOLANT[[#Headers],[FABRICANT / TITULAIRE / DISTRIBUTEUR]]))))))</f>
        <v/>
      </c>
      <c r="G262" s="3" t="str">
        <f ca="1">IF('PR-tampon'!$E225="","",IF('PR-tampon'!$E225=0,"",IF(INDIRECT(NOM_FR&amp;ADDRESS('PR-tampon'!$E225,COLUMN(REFERENCEMENT_ISOLANT[[#Headers],[TYPE DE DOCUMENT DE REFERENCE]])))=0,"",INDIRECT(NOM_FR&amp;ADDRESS('PR-tampon'!$E225,COLUMN(REFERENCEMENT_ISOLANT[[#Headers],[TYPE DE DOCUMENT DE REFERENCE]]))))))</f>
        <v/>
      </c>
      <c r="H262" s="3" t="str">
        <f ca="1">IF('PR-tampon'!$E225="","",IF('PR-tampon'!$E225=0,"",IF(INDIRECT(NOM_FR&amp;ADDRESS('PR-tampon'!$E225,COLUMN(REFERENCEMENT_ISOLANT[[#Headers],[REF]])))=0,"",INDIRECT(NOM_FR&amp;ADDRESS('PR-tampon'!$E225,COLUMN(REFERENCEMENT_ISOLANT[[#Headers],[REF]]))))))</f>
        <v/>
      </c>
      <c r="I262" s="73" t="str">
        <f ca="1">IF('PR-tampon'!$E225="","",IF('PR-tampon'!$E225=0,"",IF(INDIRECT(NOM_FR&amp;ADDRESS('PR-tampon'!$E225,COLUMN(REFERENCEMENT_ISOLANT[[#Headers],[AVIS LIMITE AU / VALIDITE]])))=0,"",INDIRECT(NOM_FR&amp;ADDRESS('PR-tampon'!$E225,COLUMN(REFERENCEMENT_ISOLANT[[#Headers],[AVIS LIMITE AU / VALIDITE]]))))))</f>
        <v/>
      </c>
      <c r="J262" s="3" t="str">
        <f ca="1">IF('PR-tampon'!$E225="","",IF('PR-tampon'!$E225=0,"",IF(INDIRECT(NOM_FR&amp;ADDRESS('PR-tampon'!$E225,COLUMN(REFERENCEMENT_ISOLANT[[#Headers],[TC/TNC
dans le domaine d''emploi visé]])))=0,"",INDIRECT(NOM_FR&amp;ADDRESS('PR-tampon'!$E225,COLUMN(REFERENCEMENT_ISOLANT[[#Headers],[TC/TNC
dans le domaine d''emploi visé]]))))))</f>
        <v/>
      </c>
      <c r="K262" s="102" t="str">
        <f ca="1">IF('PR-tampon'!$E225="","",IF('PR-tampon'!$E225=0,"",IF(INDIRECT(NOM_FR&amp;ADDRESS('PR-tampon'!$E225,COLUMN(REFERENCEMENT_ISOLANT[[#Headers],[SYNTHESE DES APPLICATIONS VISEES]])))=0,"",INDIRECT(NOM_FR&amp;ADDRESS('PR-tampon'!$E225,COLUMN(REFERENCEMENT_ISOLANT[[#Headers],[SYNTHESE DES APPLICATIONS VISEES]]))))))</f>
        <v/>
      </c>
      <c r="L262" s="75" t="str">
        <f ca="1">IF('PR-tampon'!$E225="","",IF('PR-tampon'!$E225=0,"",IF(INDIRECT(NOM_FR&amp;ADDRESS('PR-tampon'!$E225,COLUMN(REFERENCEMENT_ISOLANT[[#Headers],[CONCATENATION DES OBSERVATIONS]])))=0,"",INDIRECT(NOM_FR&amp;ADDRESS('PR-tampon'!$E225,COLUMN(REFERENCEMENT_ISOLANT[[#Headers],[CONCATENATION DES OBSERVATIONS]]))))))</f>
        <v/>
      </c>
      <c r="M262" s="3" t="str">
        <f ca="1">IF('PR-tampon'!$E225="","",IF('PR-tampon'!$E225=0,"",IF(INDIRECT(NOM_FR&amp;ADDRESS('PR-tampon'!$E225,COLUMN(REFERENCEMENT_ISOLANT[[#Headers],[Hygrométrie des locaux]])))=0,"",INDIRECT(NOM_FR&amp;ADDRESS('PR-tampon'!$E225,COLUMN(REFERENCEMENT_ISOLANT[[#Headers],[Hygrométrie des locaux]]))))))</f>
        <v/>
      </c>
      <c r="N262" s="3" t="str">
        <f ca="1">IF('PR-tampon'!$E225="","",IF('PR-tampon'!$E225=0,"",IF(INDIRECT(NOM_FR&amp;ADDRESS('PR-tampon'!$E225,COLUMN(REFERENCEMENT_ISOLANT[[#Headers],[classement locaux au sens 20.1 P3]])))=0,"",INDIRECT(NOM_FR&amp;ADDRESS('PR-tampon'!$E225,COLUMN(REFERENCEMENT_ISOLANT[[#Headers],[classement locaux au sens 20.1 P3]]))))))</f>
        <v/>
      </c>
      <c r="O262" s="3" t="str">
        <f ca="1">IF('PR-tampon'!$E225="","",IF('PR-tampon'!$E225=0,"",IF(INDIRECT(NOM_FR&amp;ADDRESS('PR-tampon'!$E225,COLUMN(REFERENCEMENT_ISOLANT[[#Headers],[Climat max]])))=0,"",INDIRECT(NOM_FR&amp;ADDRESS('PR-tampon'!$E225,COLUMN(REFERENCEMENT_ISOLANT[[#Headers],[Climat max]]))))))</f>
        <v/>
      </c>
      <c r="P262" s="3" t="str">
        <f ca="1">IF('PR-tampon'!$E225="","",IF('PR-tampon'!$E225=0,"",IF(INDIRECT(NOM_FR&amp;ADDRESS('PR-tampon'!$E225,COLUMN(REFERENCEMENT_ISOLANT[[#Headers],[Locaux climatisés ou raffraichis]])))=0,"",INDIRECT(NOM_FR&amp;ADDRESS('PR-tampon'!$E225,COLUMN(REFERENCEMENT_ISOLANT[[#Headers],[Locaux climatisés ou raffraichis]]))))))</f>
        <v/>
      </c>
    </row>
    <row r="263" spans="1:16" ht="130.15" customHeight="1" x14ac:dyDescent="0.25">
      <c r="A263" s="3" t="e">
        <v>#VALUE!</v>
      </c>
      <c r="B263" s="79" t="str">
        <f ca="1">IF('PR-tampon'!$E226="","",IF('PR-tampon'!$E226=0,"",IF(INDIRECT(NOM_FR&amp;ADDRESS('PR-tampon'!$E226,COLUMN(REFERENCEMENT_ISOLANT[[#Headers],[DATE REFERENCEMENT]])))=0,"",INDIRECT(NOM_FR&amp;ADDRESS('PR-tampon'!$E226,COLUMN(REFERENCEMENT_ISOLANT[[#Headers],[DATE REFERENCEMENT]]))))))</f>
        <v/>
      </c>
      <c r="C263" s="79" t="str">
        <f ca="1">IF('PR-tampon'!$E226="","",IF('PR-tampon'!$E226=0,"",IF(INDIRECT(NOM_FR&amp;ADDRESS('PR-tampon'!$E226,COLUMN(REFERENCEMENT_ISOLANT[[#Headers],[TYPE DE PROCEDE]])))=0,"",INDIRECT(NOM_FR&amp;ADDRESS('PR-tampon'!$E226,COLUMN(REFERENCEMENT_ISOLANT[[#Headers],[TYPE DE PROCEDE]]))))))</f>
        <v/>
      </c>
      <c r="D263" s="79" t="str">
        <f ca="1">IF('PR-tampon'!$E226="","",IF('PR-tampon'!$E226=0,"",IF(INDIRECT(NOM_FR&amp;ADDRESS('PR-tampon'!$E226,COLUMN(REFERENCEMENT_ISOLANT[[#Headers],[MATIERE]])))=0,"",INDIRECT(NOM_FR&amp;ADDRESS('PR-tampon'!$E226,COLUMN(REFERENCEMENT_ISOLANT[[#Headers],[MATIERE]]))))))</f>
        <v/>
      </c>
      <c r="E263" s="3" t="str">
        <f ca="1">IF('PR-tampon'!$E226="","",IF('PR-tampon'!$E226=0,"",IF(INDIRECT(NOM_FR&amp;ADDRESS('PR-tampon'!$E226,COLUMN(REFERENCEMENT_ISOLANT[[#Headers],[NOM COMMERCIAL DU PROCEDE]])))=0,"",INDIRECT(NOM_FR&amp;ADDRESS('PR-tampon'!$E226,COLUMN(REFERENCEMENT_ISOLANT[[#Headers],[NOM COMMERCIAL DU PROCEDE]]))))))</f>
        <v/>
      </c>
      <c r="F263" s="3" t="str">
        <f ca="1">IF('PR-tampon'!$E226="","",IF('PR-tampon'!$E226=0,"",IF(INDIRECT(NOM_FR&amp;ADDRESS('PR-tampon'!$E226,COLUMN(REFERENCEMENT_ISOLANT[[#Headers],[FABRICANT / TITULAIRE / DISTRIBUTEUR]])))=0,"",INDIRECT(NOM_FR&amp;ADDRESS('PR-tampon'!$E226,COLUMN(REFERENCEMENT_ISOLANT[[#Headers],[FABRICANT / TITULAIRE / DISTRIBUTEUR]]))))))</f>
        <v/>
      </c>
      <c r="G263" s="3" t="str">
        <f ca="1">IF('PR-tampon'!$E226="","",IF('PR-tampon'!$E226=0,"",IF(INDIRECT(NOM_FR&amp;ADDRESS('PR-tampon'!$E226,COLUMN(REFERENCEMENT_ISOLANT[[#Headers],[TYPE DE DOCUMENT DE REFERENCE]])))=0,"",INDIRECT(NOM_FR&amp;ADDRESS('PR-tampon'!$E226,COLUMN(REFERENCEMENT_ISOLANT[[#Headers],[TYPE DE DOCUMENT DE REFERENCE]]))))))</f>
        <v/>
      </c>
      <c r="H263" s="3" t="str">
        <f ca="1">IF('PR-tampon'!$E226="","",IF('PR-tampon'!$E226=0,"",IF(INDIRECT(NOM_FR&amp;ADDRESS('PR-tampon'!$E226,COLUMN(REFERENCEMENT_ISOLANT[[#Headers],[REF]])))=0,"",INDIRECT(NOM_FR&amp;ADDRESS('PR-tampon'!$E226,COLUMN(REFERENCEMENT_ISOLANT[[#Headers],[REF]]))))))</f>
        <v/>
      </c>
      <c r="I263" s="73" t="str">
        <f ca="1">IF('PR-tampon'!$E226="","",IF('PR-tampon'!$E226=0,"",IF(INDIRECT(NOM_FR&amp;ADDRESS('PR-tampon'!$E226,COLUMN(REFERENCEMENT_ISOLANT[[#Headers],[AVIS LIMITE AU / VALIDITE]])))=0,"",INDIRECT(NOM_FR&amp;ADDRESS('PR-tampon'!$E226,COLUMN(REFERENCEMENT_ISOLANT[[#Headers],[AVIS LIMITE AU / VALIDITE]]))))))</f>
        <v/>
      </c>
      <c r="J263" s="3" t="str">
        <f ca="1">IF('PR-tampon'!$E226="","",IF('PR-tampon'!$E226=0,"",IF(INDIRECT(NOM_FR&amp;ADDRESS('PR-tampon'!$E226,COLUMN(REFERENCEMENT_ISOLANT[[#Headers],[TC/TNC
dans le domaine d''emploi visé]])))=0,"",INDIRECT(NOM_FR&amp;ADDRESS('PR-tampon'!$E226,COLUMN(REFERENCEMENT_ISOLANT[[#Headers],[TC/TNC
dans le domaine d''emploi visé]]))))))</f>
        <v/>
      </c>
      <c r="K263" s="102" t="str">
        <f ca="1">IF('PR-tampon'!$E226="","",IF('PR-tampon'!$E226=0,"",IF(INDIRECT(NOM_FR&amp;ADDRESS('PR-tampon'!$E226,COLUMN(REFERENCEMENT_ISOLANT[[#Headers],[SYNTHESE DES APPLICATIONS VISEES]])))=0,"",INDIRECT(NOM_FR&amp;ADDRESS('PR-tampon'!$E226,COLUMN(REFERENCEMENT_ISOLANT[[#Headers],[SYNTHESE DES APPLICATIONS VISEES]]))))))</f>
        <v/>
      </c>
      <c r="L263" s="75" t="str">
        <f ca="1">IF('PR-tampon'!$E226="","",IF('PR-tampon'!$E226=0,"",IF(INDIRECT(NOM_FR&amp;ADDRESS('PR-tampon'!$E226,COLUMN(REFERENCEMENT_ISOLANT[[#Headers],[CONCATENATION DES OBSERVATIONS]])))=0,"",INDIRECT(NOM_FR&amp;ADDRESS('PR-tampon'!$E226,COLUMN(REFERENCEMENT_ISOLANT[[#Headers],[CONCATENATION DES OBSERVATIONS]]))))))</f>
        <v/>
      </c>
      <c r="M263" s="3" t="str">
        <f ca="1">IF('PR-tampon'!$E226="","",IF('PR-tampon'!$E226=0,"",IF(INDIRECT(NOM_FR&amp;ADDRESS('PR-tampon'!$E226,COLUMN(REFERENCEMENT_ISOLANT[[#Headers],[Hygrométrie des locaux]])))=0,"",INDIRECT(NOM_FR&amp;ADDRESS('PR-tampon'!$E226,COLUMN(REFERENCEMENT_ISOLANT[[#Headers],[Hygrométrie des locaux]]))))))</f>
        <v/>
      </c>
      <c r="N263" s="3" t="str">
        <f ca="1">IF('PR-tampon'!$E226="","",IF('PR-tampon'!$E226=0,"",IF(INDIRECT(NOM_FR&amp;ADDRESS('PR-tampon'!$E226,COLUMN(REFERENCEMENT_ISOLANT[[#Headers],[classement locaux au sens 20.1 P3]])))=0,"",INDIRECT(NOM_FR&amp;ADDRESS('PR-tampon'!$E226,COLUMN(REFERENCEMENT_ISOLANT[[#Headers],[classement locaux au sens 20.1 P3]]))))))</f>
        <v/>
      </c>
      <c r="O263" s="3" t="str">
        <f ca="1">IF('PR-tampon'!$E226="","",IF('PR-tampon'!$E226=0,"",IF(INDIRECT(NOM_FR&amp;ADDRESS('PR-tampon'!$E226,COLUMN(REFERENCEMENT_ISOLANT[[#Headers],[Climat max]])))=0,"",INDIRECT(NOM_FR&amp;ADDRESS('PR-tampon'!$E226,COLUMN(REFERENCEMENT_ISOLANT[[#Headers],[Climat max]]))))))</f>
        <v/>
      </c>
      <c r="P263" s="3" t="str">
        <f ca="1">IF('PR-tampon'!$E226="","",IF('PR-tampon'!$E226=0,"",IF(INDIRECT(NOM_FR&amp;ADDRESS('PR-tampon'!$E226,COLUMN(REFERENCEMENT_ISOLANT[[#Headers],[Locaux climatisés ou raffraichis]])))=0,"",INDIRECT(NOM_FR&amp;ADDRESS('PR-tampon'!$E226,COLUMN(REFERENCEMENT_ISOLANT[[#Headers],[Locaux climatisés ou raffraichis]]))))))</f>
        <v/>
      </c>
    </row>
    <row r="264" spans="1:16" ht="130.15" customHeight="1" x14ac:dyDescent="0.25">
      <c r="A264" s="3" t="e">
        <v>#VALUE!</v>
      </c>
      <c r="B264" s="79" t="str">
        <f ca="1">IF('PR-tampon'!$E227="","",IF('PR-tampon'!$E227=0,"",IF(INDIRECT(NOM_FR&amp;ADDRESS('PR-tampon'!$E227,COLUMN(REFERENCEMENT_ISOLANT[[#Headers],[DATE REFERENCEMENT]])))=0,"",INDIRECT(NOM_FR&amp;ADDRESS('PR-tampon'!$E227,COLUMN(REFERENCEMENT_ISOLANT[[#Headers],[DATE REFERENCEMENT]]))))))</f>
        <v/>
      </c>
      <c r="C264" s="79" t="str">
        <f ca="1">IF('PR-tampon'!$E227="","",IF('PR-tampon'!$E227=0,"",IF(INDIRECT(NOM_FR&amp;ADDRESS('PR-tampon'!$E227,COLUMN(REFERENCEMENT_ISOLANT[[#Headers],[TYPE DE PROCEDE]])))=0,"",INDIRECT(NOM_FR&amp;ADDRESS('PR-tampon'!$E227,COLUMN(REFERENCEMENT_ISOLANT[[#Headers],[TYPE DE PROCEDE]]))))))</f>
        <v/>
      </c>
      <c r="D264" s="79" t="str">
        <f ca="1">IF('PR-tampon'!$E227="","",IF('PR-tampon'!$E227=0,"",IF(INDIRECT(NOM_FR&amp;ADDRESS('PR-tampon'!$E227,COLUMN(REFERENCEMENT_ISOLANT[[#Headers],[MATIERE]])))=0,"",INDIRECT(NOM_FR&amp;ADDRESS('PR-tampon'!$E227,COLUMN(REFERENCEMENT_ISOLANT[[#Headers],[MATIERE]]))))))</f>
        <v/>
      </c>
      <c r="E264" s="3" t="str">
        <f ca="1">IF('PR-tampon'!$E227="","",IF('PR-tampon'!$E227=0,"",IF(INDIRECT(NOM_FR&amp;ADDRESS('PR-tampon'!$E227,COLUMN(REFERENCEMENT_ISOLANT[[#Headers],[NOM COMMERCIAL DU PROCEDE]])))=0,"",INDIRECT(NOM_FR&amp;ADDRESS('PR-tampon'!$E227,COLUMN(REFERENCEMENT_ISOLANT[[#Headers],[NOM COMMERCIAL DU PROCEDE]]))))))</f>
        <v/>
      </c>
      <c r="F264" s="3" t="str">
        <f ca="1">IF('PR-tampon'!$E227="","",IF('PR-tampon'!$E227=0,"",IF(INDIRECT(NOM_FR&amp;ADDRESS('PR-tampon'!$E227,COLUMN(REFERENCEMENT_ISOLANT[[#Headers],[FABRICANT / TITULAIRE / DISTRIBUTEUR]])))=0,"",INDIRECT(NOM_FR&amp;ADDRESS('PR-tampon'!$E227,COLUMN(REFERENCEMENT_ISOLANT[[#Headers],[FABRICANT / TITULAIRE / DISTRIBUTEUR]]))))))</f>
        <v/>
      </c>
      <c r="G264" s="3" t="str">
        <f ca="1">IF('PR-tampon'!$E227="","",IF('PR-tampon'!$E227=0,"",IF(INDIRECT(NOM_FR&amp;ADDRESS('PR-tampon'!$E227,COLUMN(REFERENCEMENT_ISOLANT[[#Headers],[TYPE DE DOCUMENT DE REFERENCE]])))=0,"",INDIRECT(NOM_FR&amp;ADDRESS('PR-tampon'!$E227,COLUMN(REFERENCEMENT_ISOLANT[[#Headers],[TYPE DE DOCUMENT DE REFERENCE]]))))))</f>
        <v/>
      </c>
      <c r="H264" s="3" t="str">
        <f ca="1">IF('PR-tampon'!$E227="","",IF('PR-tampon'!$E227=0,"",IF(INDIRECT(NOM_FR&amp;ADDRESS('PR-tampon'!$E227,COLUMN(REFERENCEMENT_ISOLANT[[#Headers],[REF]])))=0,"",INDIRECT(NOM_FR&amp;ADDRESS('PR-tampon'!$E227,COLUMN(REFERENCEMENT_ISOLANT[[#Headers],[REF]]))))))</f>
        <v/>
      </c>
      <c r="I264" s="73" t="str">
        <f ca="1">IF('PR-tampon'!$E227="","",IF('PR-tampon'!$E227=0,"",IF(INDIRECT(NOM_FR&amp;ADDRESS('PR-tampon'!$E227,COLUMN(REFERENCEMENT_ISOLANT[[#Headers],[AVIS LIMITE AU / VALIDITE]])))=0,"",INDIRECT(NOM_FR&amp;ADDRESS('PR-tampon'!$E227,COLUMN(REFERENCEMENT_ISOLANT[[#Headers],[AVIS LIMITE AU / VALIDITE]]))))))</f>
        <v/>
      </c>
      <c r="J264" s="3" t="str">
        <f ca="1">IF('PR-tampon'!$E227="","",IF('PR-tampon'!$E227=0,"",IF(INDIRECT(NOM_FR&amp;ADDRESS('PR-tampon'!$E227,COLUMN(REFERENCEMENT_ISOLANT[[#Headers],[TC/TNC
dans le domaine d''emploi visé]])))=0,"",INDIRECT(NOM_FR&amp;ADDRESS('PR-tampon'!$E227,COLUMN(REFERENCEMENT_ISOLANT[[#Headers],[TC/TNC
dans le domaine d''emploi visé]]))))))</f>
        <v/>
      </c>
      <c r="K264" s="102" t="str">
        <f ca="1">IF('PR-tampon'!$E227="","",IF('PR-tampon'!$E227=0,"",IF(INDIRECT(NOM_FR&amp;ADDRESS('PR-tampon'!$E227,COLUMN(REFERENCEMENT_ISOLANT[[#Headers],[SYNTHESE DES APPLICATIONS VISEES]])))=0,"",INDIRECT(NOM_FR&amp;ADDRESS('PR-tampon'!$E227,COLUMN(REFERENCEMENT_ISOLANT[[#Headers],[SYNTHESE DES APPLICATIONS VISEES]]))))))</f>
        <v/>
      </c>
      <c r="L264" s="75" t="str">
        <f ca="1">IF('PR-tampon'!$E227="","",IF('PR-tampon'!$E227=0,"",IF(INDIRECT(NOM_FR&amp;ADDRESS('PR-tampon'!$E227,COLUMN(REFERENCEMENT_ISOLANT[[#Headers],[CONCATENATION DES OBSERVATIONS]])))=0,"",INDIRECT(NOM_FR&amp;ADDRESS('PR-tampon'!$E227,COLUMN(REFERENCEMENT_ISOLANT[[#Headers],[CONCATENATION DES OBSERVATIONS]]))))))</f>
        <v/>
      </c>
      <c r="M264" s="3" t="str">
        <f ca="1">IF('PR-tampon'!$E227="","",IF('PR-tampon'!$E227=0,"",IF(INDIRECT(NOM_FR&amp;ADDRESS('PR-tampon'!$E227,COLUMN(REFERENCEMENT_ISOLANT[[#Headers],[Hygrométrie des locaux]])))=0,"",INDIRECT(NOM_FR&amp;ADDRESS('PR-tampon'!$E227,COLUMN(REFERENCEMENT_ISOLANT[[#Headers],[Hygrométrie des locaux]]))))))</f>
        <v/>
      </c>
      <c r="N264" s="3" t="str">
        <f ca="1">IF('PR-tampon'!$E227="","",IF('PR-tampon'!$E227=0,"",IF(INDIRECT(NOM_FR&amp;ADDRESS('PR-tampon'!$E227,COLUMN(REFERENCEMENT_ISOLANT[[#Headers],[classement locaux au sens 20.1 P3]])))=0,"",INDIRECT(NOM_FR&amp;ADDRESS('PR-tampon'!$E227,COLUMN(REFERENCEMENT_ISOLANT[[#Headers],[classement locaux au sens 20.1 P3]]))))))</f>
        <v/>
      </c>
      <c r="O264" s="3" t="str">
        <f ca="1">IF('PR-tampon'!$E227="","",IF('PR-tampon'!$E227=0,"",IF(INDIRECT(NOM_FR&amp;ADDRESS('PR-tampon'!$E227,COLUMN(REFERENCEMENT_ISOLANT[[#Headers],[Climat max]])))=0,"",INDIRECT(NOM_FR&amp;ADDRESS('PR-tampon'!$E227,COLUMN(REFERENCEMENT_ISOLANT[[#Headers],[Climat max]]))))))</f>
        <v/>
      </c>
      <c r="P264" s="3" t="str">
        <f ca="1">IF('PR-tampon'!$E227="","",IF('PR-tampon'!$E227=0,"",IF(INDIRECT(NOM_FR&amp;ADDRESS('PR-tampon'!$E227,COLUMN(REFERENCEMENT_ISOLANT[[#Headers],[Locaux climatisés ou raffraichis]])))=0,"",INDIRECT(NOM_FR&amp;ADDRESS('PR-tampon'!$E227,COLUMN(REFERENCEMENT_ISOLANT[[#Headers],[Locaux climatisés ou raffraichis]]))))))</f>
        <v/>
      </c>
    </row>
    <row r="265" spans="1:16" ht="130.15" customHeight="1" x14ac:dyDescent="0.25">
      <c r="A265" s="3" t="e">
        <v>#VALUE!</v>
      </c>
      <c r="B265" s="79" t="str">
        <f ca="1">IF('PR-tampon'!$E228="","",IF('PR-tampon'!$E228=0,"",IF(INDIRECT(NOM_FR&amp;ADDRESS('PR-tampon'!$E228,COLUMN(REFERENCEMENT_ISOLANT[[#Headers],[DATE REFERENCEMENT]])))=0,"",INDIRECT(NOM_FR&amp;ADDRESS('PR-tampon'!$E228,COLUMN(REFERENCEMENT_ISOLANT[[#Headers],[DATE REFERENCEMENT]]))))))</f>
        <v/>
      </c>
      <c r="C265" s="79" t="str">
        <f ca="1">IF('PR-tampon'!$E228="","",IF('PR-tampon'!$E228=0,"",IF(INDIRECT(NOM_FR&amp;ADDRESS('PR-tampon'!$E228,COLUMN(REFERENCEMENT_ISOLANT[[#Headers],[TYPE DE PROCEDE]])))=0,"",INDIRECT(NOM_FR&amp;ADDRESS('PR-tampon'!$E228,COLUMN(REFERENCEMENT_ISOLANT[[#Headers],[TYPE DE PROCEDE]]))))))</f>
        <v/>
      </c>
      <c r="D265" s="79" t="str">
        <f ca="1">IF('PR-tampon'!$E228="","",IF('PR-tampon'!$E228=0,"",IF(INDIRECT(NOM_FR&amp;ADDRESS('PR-tampon'!$E228,COLUMN(REFERENCEMENT_ISOLANT[[#Headers],[MATIERE]])))=0,"",INDIRECT(NOM_FR&amp;ADDRESS('PR-tampon'!$E228,COLUMN(REFERENCEMENT_ISOLANT[[#Headers],[MATIERE]]))))))</f>
        <v/>
      </c>
      <c r="E265" s="3" t="str">
        <f ca="1">IF('PR-tampon'!$E228="","",IF('PR-tampon'!$E228=0,"",IF(INDIRECT(NOM_FR&amp;ADDRESS('PR-tampon'!$E228,COLUMN(REFERENCEMENT_ISOLANT[[#Headers],[NOM COMMERCIAL DU PROCEDE]])))=0,"",INDIRECT(NOM_FR&amp;ADDRESS('PR-tampon'!$E228,COLUMN(REFERENCEMENT_ISOLANT[[#Headers],[NOM COMMERCIAL DU PROCEDE]]))))))</f>
        <v/>
      </c>
      <c r="F265" s="3" t="str">
        <f ca="1">IF('PR-tampon'!$E228="","",IF('PR-tampon'!$E228=0,"",IF(INDIRECT(NOM_FR&amp;ADDRESS('PR-tampon'!$E228,COLUMN(REFERENCEMENT_ISOLANT[[#Headers],[FABRICANT / TITULAIRE / DISTRIBUTEUR]])))=0,"",INDIRECT(NOM_FR&amp;ADDRESS('PR-tampon'!$E228,COLUMN(REFERENCEMENT_ISOLANT[[#Headers],[FABRICANT / TITULAIRE / DISTRIBUTEUR]]))))))</f>
        <v/>
      </c>
      <c r="G265" s="3" t="str">
        <f ca="1">IF('PR-tampon'!$E228="","",IF('PR-tampon'!$E228=0,"",IF(INDIRECT(NOM_FR&amp;ADDRESS('PR-tampon'!$E228,COLUMN(REFERENCEMENT_ISOLANT[[#Headers],[TYPE DE DOCUMENT DE REFERENCE]])))=0,"",INDIRECT(NOM_FR&amp;ADDRESS('PR-tampon'!$E228,COLUMN(REFERENCEMENT_ISOLANT[[#Headers],[TYPE DE DOCUMENT DE REFERENCE]]))))))</f>
        <v/>
      </c>
      <c r="H265" s="3" t="str">
        <f ca="1">IF('PR-tampon'!$E228="","",IF('PR-tampon'!$E228=0,"",IF(INDIRECT(NOM_FR&amp;ADDRESS('PR-tampon'!$E228,COLUMN(REFERENCEMENT_ISOLANT[[#Headers],[REF]])))=0,"",INDIRECT(NOM_FR&amp;ADDRESS('PR-tampon'!$E228,COLUMN(REFERENCEMENT_ISOLANT[[#Headers],[REF]]))))))</f>
        <v/>
      </c>
      <c r="I265" s="73" t="str">
        <f ca="1">IF('PR-tampon'!$E228="","",IF('PR-tampon'!$E228=0,"",IF(INDIRECT(NOM_FR&amp;ADDRESS('PR-tampon'!$E228,COLUMN(REFERENCEMENT_ISOLANT[[#Headers],[AVIS LIMITE AU / VALIDITE]])))=0,"",INDIRECT(NOM_FR&amp;ADDRESS('PR-tampon'!$E228,COLUMN(REFERENCEMENT_ISOLANT[[#Headers],[AVIS LIMITE AU / VALIDITE]]))))))</f>
        <v/>
      </c>
      <c r="J265" s="3" t="str">
        <f ca="1">IF('PR-tampon'!$E228="","",IF('PR-tampon'!$E228=0,"",IF(INDIRECT(NOM_FR&amp;ADDRESS('PR-tampon'!$E228,COLUMN(REFERENCEMENT_ISOLANT[[#Headers],[TC/TNC
dans le domaine d''emploi visé]])))=0,"",INDIRECT(NOM_FR&amp;ADDRESS('PR-tampon'!$E228,COLUMN(REFERENCEMENT_ISOLANT[[#Headers],[TC/TNC
dans le domaine d''emploi visé]]))))))</f>
        <v/>
      </c>
      <c r="K265" s="102" t="str">
        <f ca="1">IF('PR-tampon'!$E228="","",IF('PR-tampon'!$E228=0,"",IF(INDIRECT(NOM_FR&amp;ADDRESS('PR-tampon'!$E228,COLUMN(REFERENCEMENT_ISOLANT[[#Headers],[SYNTHESE DES APPLICATIONS VISEES]])))=0,"",INDIRECT(NOM_FR&amp;ADDRESS('PR-tampon'!$E228,COLUMN(REFERENCEMENT_ISOLANT[[#Headers],[SYNTHESE DES APPLICATIONS VISEES]]))))))</f>
        <v/>
      </c>
      <c r="L265" s="75" t="str">
        <f ca="1">IF('PR-tampon'!$E228="","",IF('PR-tampon'!$E228=0,"",IF(INDIRECT(NOM_FR&amp;ADDRESS('PR-tampon'!$E228,COLUMN(REFERENCEMENT_ISOLANT[[#Headers],[CONCATENATION DES OBSERVATIONS]])))=0,"",INDIRECT(NOM_FR&amp;ADDRESS('PR-tampon'!$E228,COLUMN(REFERENCEMENT_ISOLANT[[#Headers],[CONCATENATION DES OBSERVATIONS]]))))))</f>
        <v/>
      </c>
      <c r="M265" s="3" t="str">
        <f ca="1">IF('PR-tampon'!$E228="","",IF('PR-tampon'!$E228=0,"",IF(INDIRECT(NOM_FR&amp;ADDRESS('PR-tampon'!$E228,COLUMN(REFERENCEMENT_ISOLANT[[#Headers],[Hygrométrie des locaux]])))=0,"",INDIRECT(NOM_FR&amp;ADDRESS('PR-tampon'!$E228,COLUMN(REFERENCEMENT_ISOLANT[[#Headers],[Hygrométrie des locaux]]))))))</f>
        <v/>
      </c>
      <c r="N265" s="3" t="str">
        <f ca="1">IF('PR-tampon'!$E228="","",IF('PR-tampon'!$E228=0,"",IF(INDIRECT(NOM_FR&amp;ADDRESS('PR-tampon'!$E228,COLUMN(REFERENCEMENT_ISOLANT[[#Headers],[classement locaux au sens 20.1 P3]])))=0,"",INDIRECT(NOM_FR&amp;ADDRESS('PR-tampon'!$E228,COLUMN(REFERENCEMENT_ISOLANT[[#Headers],[classement locaux au sens 20.1 P3]]))))))</f>
        <v/>
      </c>
      <c r="O265" s="3" t="str">
        <f ca="1">IF('PR-tampon'!$E228="","",IF('PR-tampon'!$E228=0,"",IF(INDIRECT(NOM_FR&amp;ADDRESS('PR-tampon'!$E228,COLUMN(REFERENCEMENT_ISOLANT[[#Headers],[Climat max]])))=0,"",INDIRECT(NOM_FR&amp;ADDRESS('PR-tampon'!$E228,COLUMN(REFERENCEMENT_ISOLANT[[#Headers],[Climat max]]))))))</f>
        <v/>
      </c>
      <c r="P265" s="3" t="str">
        <f ca="1">IF('PR-tampon'!$E228="","",IF('PR-tampon'!$E228=0,"",IF(INDIRECT(NOM_FR&amp;ADDRESS('PR-tampon'!$E228,COLUMN(REFERENCEMENT_ISOLANT[[#Headers],[Locaux climatisés ou raffraichis]])))=0,"",INDIRECT(NOM_FR&amp;ADDRESS('PR-tampon'!$E228,COLUMN(REFERENCEMENT_ISOLANT[[#Headers],[Locaux climatisés ou raffraichis]]))))))</f>
        <v/>
      </c>
    </row>
    <row r="266" spans="1:16" ht="130.15" customHeight="1" x14ac:dyDescent="0.25">
      <c r="A266" s="3" t="e">
        <v>#VALUE!</v>
      </c>
      <c r="B266" s="79" t="str">
        <f ca="1">IF('PR-tampon'!$E229="","",IF('PR-tampon'!$E229=0,"",IF(INDIRECT(NOM_FR&amp;ADDRESS('PR-tampon'!$E229,COLUMN(REFERENCEMENT_ISOLANT[[#Headers],[DATE REFERENCEMENT]])))=0,"",INDIRECT(NOM_FR&amp;ADDRESS('PR-tampon'!$E229,COLUMN(REFERENCEMENT_ISOLANT[[#Headers],[DATE REFERENCEMENT]]))))))</f>
        <v/>
      </c>
      <c r="C266" s="79" t="str">
        <f ca="1">IF('PR-tampon'!$E229="","",IF('PR-tampon'!$E229=0,"",IF(INDIRECT(NOM_FR&amp;ADDRESS('PR-tampon'!$E229,COLUMN(REFERENCEMENT_ISOLANT[[#Headers],[TYPE DE PROCEDE]])))=0,"",INDIRECT(NOM_FR&amp;ADDRESS('PR-tampon'!$E229,COLUMN(REFERENCEMENT_ISOLANT[[#Headers],[TYPE DE PROCEDE]]))))))</f>
        <v/>
      </c>
      <c r="D266" s="79" t="str">
        <f ca="1">IF('PR-tampon'!$E229="","",IF('PR-tampon'!$E229=0,"",IF(INDIRECT(NOM_FR&amp;ADDRESS('PR-tampon'!$E229,COLUMN(REFERENCEMENT_ISOLANT[[#Headers],[MATIERE]])))=0,"",INDIRECT(NOM_FR&amp;ADDRESS('PR-tampon'!$E229,COLUMN(REFERENCEMENT_ISOLANT[[#Headers],[MATIERE]]))))))</f>
        <v/>
      </c>
      <c r="E266" s="3" t="str">
        <f ca="1">IF('PR-tampon'!$E229="","",IF('PR-tampon'!$E229=0,"",IF(INDIRECT(NOM_FR&amp;ADDRESS('PR-tampon'!$E229,COLUMN(REFERENCEMENT_ISOLANT[[#Headers],[NOM COMMERCIAL DU PROCEDE]])))=0,"",INDIRECT(NOM_FR&amp;ADDRESS('PR-tampon'!$E229,COLUMN(REFERENCEMENT_ISOLANT[[#Headers],[NOM COMMERCIAL DU PROCEDE]]))))))</f>
        <v/>
      </c>
      <c r="F266" s="3" t="str">
        <f ca="1">IF('PR-tampon'!$E229="","",IF('PR-tampon'!$E229=0,"",IF(INDIRECT(NOM_FR&amp;ADDRESS('PR-tampon'!$E229,COLUMN(REFERENCEMENT_ISOLANT[[#Headers],[FABRICANT / TITULAIRE / DISTRIBUTEUR]])))=0,"",INDIRECT(NOM_FR&amp;ADDRESS('PR-tampon'!$E229,COLUMN(REFERENCEMENT_ISOLANT[[#Headers],[FABRICANT / TITULAIRE / DISTRIBUTEUR]]))))))</f>
        <v/>
      </c>
      <c r="G266" s="3" t="str">
        <f ca="1">IF('PR-tampon'!$E229="","",IF('PR-tampon'!$E229=0,"",IF(INDIRECT(NOM_FR&amp;ADDRESS('PR-tampon'!$E229,COLUMN(REFERENCEMENT_ISOLANT[[#Headers],[TYPE DE DOCUMENT DE REFERENCE]])))=0,"",INDIRECT(NOM_FR&amp;ADDRESS('PR-tampon'!$E229,COLUMN(REFERENCEMENT_ISOLANT[[#Headers],[TYPE DE DOCUMENT DE REFERENCE]]))))))</f>
        <v/>
      </c>
      <c r="H266" s="3" t="str">
        <f ca="1">IF('PR-tampon'!$E229="","",IF('PR-tampon'!$E229=0,"",IF(INDIRECT(NOM_FR&amp;ADDRESS('PR-tampon'!$E229,COLUMN(REFERENCEMENT_ISOLANT[[#Headers],[REF]])))=0,"",INDIRECT(NOM_FR&amp;ADDRESS('PR-tampon'!$E229,COLUMN(REFERENCEMENT_ISOLANT[[#Headers],[REF]]))))))</f>
        <v/>
      </c>
      <c r="I266" s="73" t="str">
        <f ca="1">IF('PR-tampon'!$E229="","",IF('PR-tampon'!$E229=0,"",IF(INDIRECT(NOM_FR&amp;ADDRESS('PR-tampon'!$E229,COLUMN(REFERENCEMENT_ISOLANT[[#Headers],[AVIS LIMITE AU / VALIDITE]])))=0,"",INDIRECT(NOM_FR&amp;ADDRESS('PR-tampon'!$E229,COLUMN(REFERENCEMENT_ISOLANT[[#Headers],[AVIS LIMITE AU / VALIDITE]]))))))</f>
        <v/>
      </c>
      <c r="J266" s="3" t="str">
        <f ca="1">IF('PR-tampon'!$E229="","",IF('PR-tampon'!$E229=0,"",IF(INDIRECT(NOM_FR&amp;ADDRESS('PR-tampon'!$E229,COLUMN(REFERENCEMENT_ISOLANT[[#Headers],[TC/TNC
dans le domaine d''emploi visé]])))=0,"",INDIRECT(NOM_FR&amp;ADDRESS('PR-tampon'!$E229,COLUMN(REFERENCEMENT_ISOLANT[[#Headers],[TC/TNC
dans le domaine d''emploi visé]]))))))</f>
        <v/>
      </c>
      <c r="K266" s="102" t="str">
        <f ca="1">IF('PR-tampon'!$E229="","",IF('PR-tampon'!$E229=0,"",IF(INDIRECT(NOM_FR&amp;ADDRESS('PR-tampon'!$E229,COLUMN(REFERENCEMENT_ISOLANT[[#Headers],[SYNTHESE DES APPLICATIONS VISEES]])))=0,"",INDIRECT(NOM_FR&amp;ADDRESS('PR-tampon'!$E229,COLUMN(REFERENCEMENT_ISOLANT[[#Headers],[SYNTHESE DES APPLICATIONS VISEES]]))))))</f>
        <v/>
      </c>
      <c r="L266" s="75" t="str">
        <f ca="1">IF('PR-tampon'!$E229="","",IF('PR-tampon'!$E229=0,"",IF(INDIRECT(NOM_FR&amp;ADDRESS('PR-tampon'!$E229,COLUMN(REFERENCEMENT_ISOLANT[[#Headers],[CONCATENATION DES OBSERVATIONS]])))=0,"",INDIRECT(NOM_FR&amp;ADDRESS('PR-tampon'!$E229,COLUMN(REFERENCEMENT_ISOLANT[[#Headers],[CONCATENATION DES OBSERVATIONS]]))))))</f>
        <v/>
      </c>
      <c r="M266" s="3" t="str">
        <f ca="1">IF('PR-tampon'!$E229="","",IF('PR-tampon'!$E229=0,"",IF(INDIRECT(NOM_FR&amp;ADDRESS('PR-tampon'!$E229,COLUMN(REFERENCEMENT_ISOLANT[[#Headers],[Hygrométrie des locaux]])))=0,"",INDIRECT(NOM_FR&amp;ADDRESS('PR-tampon'!$E229,COLUMN(REFERENCEMENT_ISOLANT[[#Headers],[Hygrométrie des locaux]]))))))</f>
        <v/>
      </c>
      <c r="N266" s="3" t="str">
        <f ca="1">IF('PR-tampon'!$E229="","",IF('PR-tampon'!$E229=0,"",IF(INDIRECT(NOM_FR&amp;ADDRESS('PR-tampon'!$E229,COLUMN(REFERENCEMENT_ISOLANT[[#Headers],[classement locaux au sens 20.1 P3]])))=0,"",INDIRECT(NOM_FR&amp;ADDRESS('PR-tampon'!$E229,COLUMN(REFERENCEMENT_ISOLANT[[#Headers],[classement locaux au sens 20.1 P3]]))))))</f>
        <v/>
      </c>
      <c r="O266" s="3" t="str">
        <f ca="1">IF('PR-tampon'!$E229="","",IF('PR-tampon'!$E229=0,"",IF(INDIRECT(NOM_FR&amp;ADDRESS('PR-tampon'!$E229,COLUMN(REFERENCEMENT_ISOLANT[[#Headers],[Climat max]])))=0,"",INDIRECT(NOM_FR&amp;ADDRESS('PR-tampon'!$E229,COLUMN(REFERENCEMENT_ISOLANT[[#Headers],[Climat max]]))))))</f>
        <v/>
      </c>
      <c r="P266" s="3" t="str">
        <f ca="1">IF('PR-tampon'!$E229="","",IF('PR-tampon'!$E229=0,"",IF(INDIRECT(NOM_FR&amp;ADDRESS('PR-tampon'!$E229,COLUMN(REFERENCEMENT_ISOLANT[[#Headers],[Locaux climatisés ou raffraichis]])))=0,"",INDIRECT(NOM_FR&amp;ADDRESS('PR-tampon'!$E229,COLUMN(REFERENCEMENT_ISOLANT[[#Headers],[Locaux climatisés ou raffraichis]]))))))</f>
        <v/>
      </c>
    </row>
    <row r="267" spans="1:16" ht="130.15" customHeight="1" x14ac:dyDescent="0.25">
      <c r="A267" s="3" t="e">
        <v>#VALUE!</v>
      </c>
      <c r="B267" s="79" t="str">
        <f ca="1">IF('PR-tampon'!$E230="","",IF('PR-tampon'!$E230=0,"",IF(INDIRECT(NOM_FR&amp;ADDRESS('PR-tampon'!$E230,COLUMN(REFERENCEMENT_ISOLANT[[#Headers],[DATE REFERENCEMENT]])))=0,"",INDIRECT(NOM_FR&amp;ADDRESS('PR-tampon'!$E230,COLUMN(REFERENCEMENT_ISOLANT[[#Headers],[DATE REFERENCEMENT]]))))))</f>
        <v/>
      </c>
      <c r="C267" s="79" t="str">
        <f ca="1">IF('PR-tampon'!$E230="","",IF('PR-tampon'!$E230=0,"",IF(INDIRECT(NOM_FR&amp;ADDRESS('PR-tampon'!$E230,COLUMN(REFERENCEMENT_ISOLANT[[#Headers],[TYPE DE PROCEDE]])))=0,"",INDIRECT(NOM_FR&amp;ADDRESS('PR-tampon'!$E230,COLUMN(REFERENCEMENT_ISOLANT[[#Headers],[TYPE DE PROCEDE]]))))))</f>
        <v/>
      </c>
      <c r="D267" s="79" t="str">
        <f ca="1">IF('PR-tampon'!$E230="","",IF('PR-tampon'!$E230=0,"",IF(INDIRECT(NOM_FR&amp;ADDRESS('PR-tampon'!$E230,COLUMN(REFERENCEMENT_ISOLANT[[#Headers],[MATIERE]])))=0,"",INDIRECT(NOM_FR&amp;ADDRESS('PR-tampon'!$E230,COLUMN(REFERENCEMENT_ISOLANT[[#Headers],[MATIERE]]))))))</f>
        <v/>
      </c>
      <c r="E267" s="3" t="str">
        <f ca="1">IF('PR-tampon'!$E230="","",IF('PR-tampon'!$E230=0,"",IF(INDIRECT(NOM_FR&amp;ADDRESS('PR-tampon'!$E230,COLUMN(REFERENCEMENT_ISOLANT[[#Headers],[NOM COMMERCIAL DU PROCEDE]])))=0,"",INDIRECT(NOM_FR&amp;ADDRESS('PR-tampon'!$E230,COLUMN(REFERENCEMENT_ISOLANT[[#Headers],[NOM COMMERCIAL DU PROCEDE]]))))))</f>
        <v/>
      </c>
      <c r="F267" s="3" t="str">
        <f ca="1">IF('PR-tampon'!$E230="","",IF('PR-tampon'!$E230=0,"",IF(INDIRECT(NOM_FR&amp;ADDRESS('PR-tampon'!$E230,COLUMN(REFERENCEMENT_ISOLANT[[#Headers],[FABRICANT / TITULAIRE / DISTRIBUTEUR]])))=0,"",INDIRECT(NOM_FR&amp;ADDRESS('PR-tampon'!$E230,COLUMN(REFERENCEMENT_ISOLANT[[#Headers],[FABRICANT / TITULAIRE / DISTRIBUTEUR]]))))))</f>
        <v/>
      </c>
      <c r="G267" s="3" t="str">
        <f ca="1">IF('PR-tampon'!$E230="","",IF('PR-tampon'!$E230=0,"",IF(INDIRECT(NOM_FR&amp;ADDRESS('PR-tampon'!$E230,COLUMN(REFERENCEMENT_ISOLANT[[#Headers],[TYPE DE DOCUMENT DE REFERENCE]])))=0,"",INDIRECT(NOM_FR&amp;ADDRESS('PR-tampon'!$E230,COLUMN(REFERENCEMENT_ISOLANT[[#Headers],[TYPE DE DOCUMENT DE REFERENCE]]))))))</f>
        <v/>
      </c>
      <c r="H267" s="3" t="str">
        <f ca="1">IF('PR-tampon'!$E230="","",IF('PR-tampon'!$E230=0,"",IF(INDIRECT(NOM_FR&amp;ADDRESS('PR-tampon'!$E230,COLUMN(REFERENCEMENT_ISOLANT[[#Headers],[REF]])))=0,"",INDIRECT(NOM_FR&amp;ADDRESS('PR-tampon'!$E230,COLUMN(REFERENCEMENT_ISOLANT[[#Headers],[REF]]))))))</f>
        <v/>
      </c>
      <c r="I267" s="73" t="str">
        <f ca="1">IF('PR-tampon'!$E230="","",IF('PR-tampon'!$E230=0,"",IF(INDIRECT(NOM_FR&amp;ADDRESS('PR-tampon'!$E230,COLUMN(REFERENCEMENT_ISOLANT[[#Headers],[AVIS LIMITE AU / VALIDITE]])))=0,"",INDIRECT(NOM_FR&amp;ADDRESS('PR-tampon'!$E230,COLUMN(REFERENCEMENT_ISOLANT[[#Headers],[AVIS LIMITE AU / VALIDITE]]))))))</f>
        <v/>
      </c>
      <c r="J267" s="3" t="str">
        <f ca="1">IF('PR-tampon'!$E230="","",IF('PR-tampon'!$E230=0,"",IF(INDIRECT(NOM_FR&amp;ADDRESS('PR-tampon'!$E230,COLUMN(REFERENCEMENT_ISOLANT[[#Headers],[TC/TNC
dans le domaine d''emploi visé]])))=0,"",INDIRECT(NOM_FR&amp;ADDRESS('PR-tampon'!$E230,COLUMN(REFERENCEMENT_ISOLANT[[#Headers],[TC/TNC
dans le domaine d''emploi visé]]))))))</f>
        <v/>
      </c>
      <c r="K267" s="102" t="str">
        <f ca="1">IF('PR-tampon'!$E230="","",IF('PR-tampon'!$E230=0,"",IF(INDIRECT(NOM_FR&amp;ADDRESS('PR-tampon'!$E230,COLUMN(REFERENCEMENT_ISOLANT[[#Headers],[SYNTHESE DES APPLICATIONS VISEES]])))=0,"",INDIRECT(NOM_FR&amp;ADDRESS('PR-tampon'!$E230,COLUMN(REFERENCEMENT_ISOLANT[[#Headers],[SYNTHESE DES APPLICATIONS VISEES]]))))))</f>
        <v/>
      </c>
      <c r="L267" s="75" t="str">
        <f ca="1">IF('PR-tampon'!$E230="","",IF('PR-tampon'!$E230=0,"",IF(INDIRECT(NOM_FR&amp;ADDRESS('PR-tampon'!$E230,COLUMN(REFERENCEMENT_ISOLANT[[#Headers],[CONCATENATION DES OBSERVATIONS]])))=0,"",INDIRECT(NOM_FR&amp;ADDRESS('PR-tampon'!$E230,COLUMN(REFERENCEMENT_ISOLANT[[#Headers],[CONCATENATION DES OBSERVATIONS]]))))))</f>
        <v/>
      </c>
      <c r="M267" s="3" t="str">
        <f ca="1">IF('PR-tampon'!$E230="","",IF('PR-tampon'!$E230=0,"",IF(INDIRECT(NOM_FR&amp;ADDRESS('PR-tampon'!$E230,COLUMN(REFERENCEMENT_ISOLANT[[#Headers],[Hygrométrie des locaux]])))=0,"",INDIRECT(NOM_FR&amp;ADDRESS('PR-tampon'!$E230,COLUMN(REFERENCEMENT_ISOLANT[[#Headers],[Hygrométrie des locaux]]))))))</f>
        <v/>
      </c>
      <c r="N267" s="3" t="str">
        <f ca="1">IF('PR-tampon'!$E230="","",IF('PR-tampon'!$E230=0,"",IF(INDIRECT(NOM_FR&amp;ADDRESS('PR-tampon'!$E230,COLUMN(REFERENCEMENT_ISOLANT[[#Headers],[classement locaux au sens 20.1 P3]])))=0,"",INDIRECT(NOM_FR&amp;ADDRESS('PR-tampon'!$E230,COLUMN(REFERENCEMENT_ISOLANT[[#Headers],[classement locaux au sens 20.1 P3]]))))))</f>
        <v/>
      </c>
      <c r="O267" s="3" t="str">
        <f ca="1">IF('PR-tampon'!$E230="","",IF('PR-tampon'!$E230=0,"",IF(INDIRECT(NOM_FR&amp;ADDRESS('PR-tampon'!$E230,COLUMN(REFERENCEMENT_ISOLANT[[#Headers],[Climat max]])))=0,"",INDIRECT(NOM_FR&amp;ADDRESS('PR-tampon'!$E230,COLUMN(REFERENCEMENT_ISOLANT[[#Headers],[Climat max]]))))))</f>
        <v/>
      </c>
      <c r="P267" s="3" t="str">
        <f ca="1">IF('PR-tampon'!$E230="","",IF('PR-tampon'!$E230=0,"",IF(INDIRECT(NOM_FR&amp;ADDRESS('PR-tampon'!$E230,COLUMN(REFERENCEMENT_ISOLANT[[#Headers],[Locaux climatisés ou raffraichis]])))=0,"",INDIRECT(NOM_FR&amp;ADDRESS('PR-tampon'!$E230,COLUMN(REFERENCEMENT_ISOLANT[[#Headers],[Locaux climatisés ou raffraichis]]))))))</f>
        <v/>
      </c>
    </row>
    <row r="268" spans="1:16" ht="130.15" customHeight="1" x14ac:dyDescent="0.25">
      <c r="A268" s="3" t="e">
        <v>#VALUE!</v>
      </c>
      <c r="B268" s="79" t="str">
        <f ca="1">IF('PR-tampon'!$E231="","",IF('PR-tampon'!$E231=0,"",IF(INDIRECT(NOM_FR&amp;ADDRESS('PR-tampon'!$E231,COLUMN(REFERENCEMENT_ISOLANT[[#Headers],[DATE REFERENCEMENT]])))=0,"",INDIRECT(NOM_FR&amp;ADDRESS('PR-tampon'!$E231,COLUMN(REFERENCEMENT_ISOLANT[[#Headers],[DATE REFERENCEMENT]]))))))</f>
        <v/>
      </c>
      <c r="C268" s="79" t="str">
        <f ca="1">IF('PR-tampon'!$E231="","",IF('PR-tampon'!$E231=0,"",IF(INDIRECT(NOM_FR&amp;ADDRESS('PR-tampon'!$E231,COLUMN(REFERENCEMENT_ISOLANT[[#Headers],[TYPE DE PROCEDE]])))=0,"",INDIRECT(NOM_FR&amp;ADDRESS('PR-tampon'!$E231,COLUMN(REFERENCEMENT_ISOLANT[[#Headers],[TYPE DE PROCEDE]]))))))</f>
        <v/>
      </c>
      <c r="D268" s="79" t="str">
        <f ca="1">IF('PR-tampon'!$E231="","",IF('PR-tampon'!$E231=0,"",IF(INDIRECT(NOM_FR&amp;ADDRESS('PR-tampon'!$E231,COLUMN(REFERENCEMENT_ISOLANT[[#Headers],[MATIERE]])))=0,"",INDIRECT(NOM_FR&amp;ADDRESS('PR-tampon'!$E231,COLUMN(REFERENCEMENT_ISOLANT[[#Headers],[MATIERE]]))))))</f>
        <v/>
      </c>
      <c r="E268" s="3" t="str">
        <f ca="1">IF('PR-tampon'!$E231="","",IF('PR-tampon'!$E231=0,"",IF(INDIRECT(NOM_FR&amp;ADDRESS('PR-tampon'!$E231,COLUMN(REFERENCEMENT_ISOLANT[[#Headers],[NOM COMMERCIAL DU PROCEDE]])))=0,"",INDIRECT(NOM_FR&amp;ADDRESS('PR-tampon'!$E231,COLUMN(REFERENCEMENT_ISOLANT[[#Headers],[NOM COMMERCIAL DU PROCEDE]]))))))</f>
        <v/>
      </c>
      <c r="F268" s="3" t="str">
        <f ca="1">IF('PR-tampon'!$E231="","",IF('PR-tampon'!$E231=0,"",IF(INDIRECT(NOM_FR&amp;ADDRESS('PR-tampon'!$E231,COLUMN(REFERENCEMENT_ISOLANT[[#Headers],[FABRICANT / TITULAIRE / DISTRIBUTEUR]])))=0,"",INDIRECT(NOM_FR&amp;ADDRESS('PR-tampon'!$E231,COLUMN(REFERENCEMENT_ISOLANT[[#Headers],[FABRICANT / TITULAIRE / DISTRIBUTEUR]]))))))</f>
        <v/>
      </c>
      <c r="G268" s="3" t="str">
        <f ca="1">IF('PR-tampon'!$E231="","",IF('PR-tampon'!$E231=0,"",IF(INDIRECT(NOM_FR&amp;ADDRESS('PR-tampon'!$E231,COLUMN(REFERENCEMENT_ISOLANT[[#Headers],[TYPE DE DOCUMENT DE REFERENCE]])))=0,"",INDIRECT(NOM_FR&amp;ADDRESS('PR-tampon'!$E231,COLUMN(REFERENCEMENT_ISOLANT[[#Headers],[TYPE DE DOCUMENT DE REFERENCE]]))))))</f>
        <v/>
      </c>
      <c r="H268" s="3" t="str">
        <f ca="1">IF('PR-tampon'!$E231="","",IF('PR-tampon'!$E231=0,"",IF(INDIRECT(NOM_FR&amp;ADDRESS('PR-tampon'!$E231,COLUMN(REFERENCEMENT_ISOLANT[[#Headers],[REF]])))=0,"",INDIRECT(NOM_FR&amp;ADDRESS('PR-tampon'!$E231,COLUMN(REFERENCEMENT_ISOLANT[[#Headers],[REF]]))))))</f>
        <v/>
      </c>
      <c r="I268" s="73" t="str">
        <f ca="1">IF('PR-tampon'!$E231="","",IF('PR-tampon'!$E231=0,"",IF(INDIRECT(NOM_FR&amp;ADDRESS('PR-tampon'!$E231,COLUMN(REFERENCEMENT_ISOLANT[[#Headers],[AVIS LIMITE AU / VALIDITE]])))=0,"",INDIRECT(NOM_FR&amp;ADDRESS('PR-tampon'!$E231,COLUMN(REFERENCEMENT_ISOLANT[[#Headers],[AVIS LIMITE AU / VALIDITE]]))))))</f>
        <v/>
      </c>
      <c r="J268" s="3" t="str">
        <f ca="1">IF('PR-tampon'!$E231="","",IF('PR-tampon'!$E231=0,"",IF(INDIRECT(NOM_FR&amp;ADDRESS('PR-tampon'!$E231,COLUMN(REFERENCEMENT_ISOLANT[[#Headers],[TC/TNC
dans le domaine d''emploi visé]])))=0,"",INDIRECT(NOM_FR&amp;ADDRESS('PR-tampon'!$E231,COLUMN(REFERENCEMENT_ISOLANT[[#Headers],[TC/TNC
dans le domaine d''emploi visé]]))))))</f>
        <v/>
      </c>
      <c r="K268" s="102" t="str">
        <f ca="1">IF('PR-tampon'!$E231="","",IF('PR-tampon'!$E231=0,"",IF(INDIRECT(NOM_FR&amp;ADDRESS('PR-tampon'!$E231,COLUMN(REFERENCEMENT_ISOLANT[[#Headers],[SYNTHESE DES APPLICATIONS VISEES]])))=0,"",INDIRECT(NOM_FR&amp;ADDRESS('PR-tampon'!$E231,COLUMN(REFERENCEMENT_ISOLANT[[#Headers],[SYNTHESE DES APPLICATIONS VISEES]]))))))</f>
        <v/>
      </c>
      <c r="L268" s="75" t="str">
        <f ca="1">IF('PR-tampon'!$E231="","",IF('PR-tampon'!$E231=0,"",IF(INDIRECT(NOM_FR&amp;ADDRESS('PR-tampon'!$E231,COLUMN(REFERENCEMENT_ISOLANT[[#Headers],[CONCATENATION DES OBSERVATIONS]])))=0,"",INDIRECT(NOM_FR&amp;ADDRESS('PR-tampon'!$E231,COLUMN(REFERENCEMENT_ISOLANT[[#Headers],[CONCATENATION DES OBSERVATIONS]]))))))</f>
        <v/>
      </c>
      <c r="M268" s="3" t="str">
        <f ca="1">IF('PR-tampon'!$E231="","",IF('PR-tampon'!$E231=0,"",IF(INDIRECT(NOM_FR&amp;ADDRESS('PR-tampon'!$E231,COLUMN(REFERENCEMENT_ISOLANT[[#Headers],[Hygrométrie des locaux]])))=0,"",INDIRECT(NOM_FR&amp;ADDRESS('PR-tampon'!$E231,COLUMN(REFERENCEMENT_ISOLANT[[#Headers],[Hygrométrie des locaux]]))))))</f>
        <v/>
      </c>
      <c r="N268" s="3" t="str">
        <f ca="1">IF('PR-tampon'!$E231="","",IF('PR-tampon'!$E231=0,"",IF(INDIRECT(NOM_FR&amp;ADDRESS('PR-tampon'!$E231,COLUMN(REFERENCEMENT_ISOLANT[[#Headers],[classement locaux au sens 20.1 P3]])))=0,"",INDIRECT(NOM_FR&amp;ADDRESS('PR-tampon'!$E231,COLUMN(REFERENCEMENT_ISOLANT[[#Headers],[classement locaux au sens 20.1 P3]]))))))</f>
        <v/>
      </c>
      <c r="O268" s="3" t="str">
        <f ca="1">IF('PR-tampon'!$E231="","",IF('PR-tampon'!$E231=0,"",IF(INDIRECT(NOM_FR&amp;ADDRESS('PR-tampon'!$E231,COLUMN(REFERENCEMENT_ISOLANT[[#Headers],[Climat max]])))=0,"",INDIRECT(NOM_FR&amp;ADDRESS('PR-tampon'!$E231,COLUMN(REFERENCEMENT_ISOLANT[[#Headers],[Climat max]]))))))</f>
        <v/>
      </c>
      <c r="P268" s="3" t="str">
        <f ca="1">IF('PR-tampon'!$E231="","",IF('PR-tampon'!$E231=0,"",IF(INDIRECT(NOM_FR&amp;ADDRESS('PR-tampon'!$E231,COLUMN(REFERENCEMENT_ISOLANT[[#Headers],[Locaux climatisés ou raffraichis]])))=0,"",INDIRECT(NOM_FR&amp;ADDRESS('PR-tampon'!$E231,COLUMN(REFERENCEMENT_ISOLANT[[#Headers],[Locaux climatisés ou raffraichis]]))))))</f>
        <v/>
      </c>
    </row>
    <row r="269" spans="1:16" ht="130.15" customHeight="1" x14ac:dyDescent="0.25">
      <c r="A269" s="3" t="e">
        <v>#VALUE!</v>
      </c>
      <c r="B269" s="79" t="str">
        <f ca="1">IF('PR-tampon'!$E232="","",IF('PR-tampon'!$E232=0,"",IF(INDIRECT(NOM_FR&amp;ADDRESS('PR-tampon'!$E232,COLUMN(REFERENCEMENT_ISOLANT[[#Headers],[DATE REFERENCEMENT]])))=0,"",INDIRECT(NOM_FR&amp;ADDRESS('PR-tampon'!$E232,COLUMN(REFERENCEMENT_ISOLANT[[#Headers],[DATE REFERENCEMENT]]))))))</f>
        <v/>
      </c>
      <c r="C269" s="79" t="str">
        <f ca="1">IF('PR-tampon'!$E232="","",IF('PR-tampon'!$E232=0,"",IF(INDIRECT(NOM_FR&amp;ADDRESS('PR-tampon'!$E232,COLUMN(REFERENCEMENT_ISOLANT[[#Headers],[TYPE DE PROCEDE]])))=0,"",INDIRECT(NOM_FR&amp;ADDRESS('PR-tampon'!$E232,COLUMN(REFERENCEMENT_ISOLANT[[#Headers],[TYPE DE PROCEDE]]))))))</f>
        <v/>
      </c>
      <c r="D269" s="79" t="str">
        <f ca="1">IF('PR-tampon'!$E232="","",IF('PR-tampon'!$E232=0,"",IF(INDIRECT(NOM_FR&amp;ADDRESS('PR-tampon'!$E232,COLUMN(REFERENCEMENT_ISOLANT[[#Headers],[MATIERE]])))=0,"",INDIRECT(NOM_FR&amp;ADDRESS('PR-tampon'!$E232,COLUMN(REFERENCEMENT_ISOLANT[[#Headers],[MATIERE]]))))))</f>
        <v/>
      </c>
      <c r="E269" s="3" t="str">
        <f ca="1">IF('PR-tampon'!$E232="","",IF('PR-tampon'!$E232=0,"",IF(INDIRECT(NOM_FR&amp;ADDRESS('PR-tampon'!$E232,COLUMN(REFERENCEMENT_ISOLANT[[#Headers],[NOM COMMERCIAL DU PROCEDE]])))=0,"",INDIRECT(NOM_FR&amp;ADDRESS('PR-tampon'!$E232,COLUMN(REFERENCEMENT_ISOLANT[[#Headers],[NOM COMMERCIAL DU PROCEDE]]))))))</f>
        <v/>
      </c>
      <c r="F269" s="3" t="str">
        <f ca="1">IF('PR-tampon'!$E232="","",IF('PR-tampon'!$E232=0,"",IF(INDIRECT(NOM_FR&amp;ADDRESS('PR-tampon'!$E232,COLUMN(REFERENCEMENT_ISOLANT[[#Headers],[FABRICANT / TITULAIRE / DISTRIBUTEUR]])))=0,"",INDIRECT(NOM_FR&amp;ADDRESS('PR-tampon'!$E232,COLUMN(REFERENCEMENT_ISOLANT[[#Headers],[FABRICANT / TITULAIRE / DISTRIBUTEUR]]))))))</f>
        <v/>
      </c>
      <c r="G269" s="3" t="str">
        <f ca="1">IF('PR-tampon'!$E232="","",IF('PR-tampon'!$E232=0,"",IF(INDIRECT(NOM_FR&amp;ADDRESS('PR-tampon'!$E232,COLUMN(REFERENCEMENT_ISOLANT[[#Headers],[TYPE DE DOCUMENT DE REFERENCE]])))=0,"",INDIRECT(NOM_FR&amp;ADDRESS('PR-tampon'!$E232,COLUMN(REFERENCEMENT_ISOLANT[[#Headers],[TYPE DE DOCUMENT DE REFERENCE]]))))))</f>
        <v/>
      </c>
      <c r="H269" s="3" t="str">
        <f ca="1">IF('PR-tampon'!$E232="","",IF('PR-tampon'!$E232=0,"",IF(INDIRECT(NOM_FR&amp;ADDRESS('PR-tampon'!$E232,COLUMN(REFERENCEMENT_ISOLANT[[#Headers],[REF]])))=0,"",INDIRECT(NOM_FR&amp;ADDRESS('PR-tampon'!$E232,COLUMN(REFERENCEMENT_ISOLANT[[#Headers],[REF]]))))))</f>
        <v/>
      </c>
      <c r="I269" s="73" t="str">
        <f ca="1">IF('PR-tampon'!$E232="","",IF('PR-tampon'!$E232=0,"",IF(INDIRECT(NOM_FR&amp;ADDRESS('PR-tampon'!$E232,COLUMN(REFERENCEMENT_ISOLANT[[#Headers],[AVIS LIMITE AU / VALIDITE]])))=0,"",INDIRECT(NOM_FR&amp;ADDRESS('PR-tampon'!$E232,COLUMN(REFERENCEMENT_ISOLANT[[#Headers],[AVIS LIMITE AU / VALIDITE]]))))))</f>
        <v/>
      </c>
      <c r="J269" s="3" t="str">
        <f ca="1">IF('PR-tampon'!$E232="","",IF('PR-tampon'!$E232=0,"",IF(INDIRECT(NOM_FR&amp;ADDRESS('PR-tampon'!$E232,COLUMN(REFERENCEMENT_ISOLANT[[#Headers],[TC/TNC
dans le domaine d''emploi visé]])))=0,"",INDIRECT(NOM_FR&amp;ADDRESS('PR-tampon'!$E232,COLUMN(REFERENCEMENT_ISOLANT[[#Headers],[TC/TNC
dans le domaine d''emploi visé]]))))))</f>
        <v/>
      </c>
      <c r="K269" s="102" t="str">
        <f ca="1">IF('PR-tampon'!$E232="","",IF('PR-tampon'!$E232=0,"",IF(INDIRECT(NOM_FR&amp;ADDRESS('PR-tampon'!$E232,COLUMN(REFERENCEMENT_ISOLANT[[#Headers],[SYNTHESE DES APPLICATIONS VISEES]])))=0,"",INDIRECT(NOM_FR&amp;ADDRESS('PR-tampon'!$E232,COLUMN(REFERENCEMENT_ISOLANT[[#Headers],[SYNTHESE DES APPLICATIONS VISEES]]))))))</f>
        <v/>
      </c>
      <c r="L269" s="75" t="str">
        <f ca="1">IF('PR-tampon'!$E232="","",IF('PR-tampon'!$E232=0,"",IF(INDIRECT(NOM_FR&amp;ADDRESS('PR-tampon'!$E232,COLUMN(REFERENCEMENT_ISOLANT[[#Headers],[CONCATENATION DES OBSERVATIONS]])))=0,"",INDIRECT(NOM_FR&amp;ADDRESS('PR-tampon'!$E232,COLUMN(REFERENCEMENT_ISOLANT[[#Headers],[CONCATENATION DES OBSERVATIONS]]))))))</f>
        <v/>
      </c>
      <c r="M269" s="3" t="str">
        <f ca="1">IF('PR-tampon'!$E232="","",IF('PR-tampon'!$E232=0,"",IF(INDIRECT(NOM_FR&amp;ADDRESS('PR-tampon'!$E232,COLUMN(REFERENCEMENT_ISOLANT[[#Headers],[Hygrométrie des locaux]])))=0,"",INDIRECT(NOM_FR&amp;ADDRESS('PR-tampon'!$E232,COLUMN(REFERENCEMENT_ISOLANT[[#Headers],[Hygrométrie des locaux]]))))))</f>
        <v/>
      </c>
      <c r="N269" s="3" t="str">
        <f ca="1">IF('PR-tampon'!$E232="","",IF('PR-tampon'!$E232=0,"",IF(INDIRECT(NOM_FR&amp;ADDRESS('PR-tampon'!$E232,COLUMN(REFERENCEMENT_ISOLANT[[#Headers],[classement locaux au sens 20.1 P3]])))=0,"",INDIRECT(NOM_FR&amp;ADDRESS('PR-tampon'!$E232,COLUMN(REFERENCEMENT_ISOLANT[[#Headers],[classement locaux au sens 20.1 P3]]))))))</f>
        <v/>
      </c>
      <c r="O269" s="3" t="str">
        <f ca="1">IF('PR-tampon'!$E232="","",IF('PR-tampon'!$E232=0,"",IF(INDIRECT(NOM_FR&amp;ADDRESS('PR-tampon'!$E232,COLUMN(REFERENCEMENT_ISOLANT[[#Headers],[Climat max]])))=0,"",INDIRECT(NOM_FR&amp;ADDRESS('PR-tampon'!$E232,COLUMN(REFERENCEMENT_ISOLANT[[#Headers],[Climat max]]))))))</f>
        <v/>
      </c>
      <c r="P269" s="3" t="str">
        <f ca="1">IF('PR-tampon'!$E232="","",IF('PR-tampon'!$E232=0,"",IF(INDIRECT(NOM_FR&amp;ADDRESS('PR-tampon'!$E232,COLUMN(REFERENCEMENT_ISOLANT[[#Headers],[Locaux climatisés ou raffraichis]])))=0,"",INDIRECT(NOM_FR&amp;ADDRESS('PR-tampon'!$E232,COLUMN(REFERENCEMENT_ISOLANT[[#Headers],[Locaux climatisés ou raffraichis]]))))))</f>
        <v/>
      </c>
    </row>
    <row r="270" spans="1:16" ht="130.15" customHeight="1" x14ac:dyDescent="0.25">
      <c r="A270" s="3" t="e">
        <v>#VALUE!</v>
      </c>
      <c r="B270" s="79" t="str">
        <f ca="1">IF('PR-tampon'!$E233="","",IF('PR-tampon'!$E233=0,"",IF(INDIRECT(NOM_FR&amp;ADDRESS('PR-tampon'!$E233,COLUMN(REFERENCEMENT_ISOLANT[[#Headers],[DATE REFERENCEMENT]])))=0,"",INDIRECT(NOM_FR&amp;ADDRESS('PR-tampon'!$E233,COLUMN(REFERENCEMENT_ISOLANT[[#Headers],[DATE REFERENCEMENT]]))))))</f>
        <v/>
      </c>
      <c r="C270" s="79" t="str">
        <f ca="1">IF('PR-tampon'!$E233="","",IF('PR-tampon'!$E233=0,"",IF(INDIRECT(NOM_FR&amp;ADDRESS('PR-tampon'!$E233,COLUMN(REFERENCEMENT_ISOLANT[[#Headers],[TYPE DE PROCEDE]])))=0,"",INDIRECT(NOM_FR&amp;ADDRESS('PR-tampon'!$E233,COLUMN(REFERENCEMENT_ISOLANT[[#Headers],[TYPE DE PROCEDE]]))))))</f>
        <v/>
      </c>
      <c r="D270" s="79" t="str">
        <f ca="1">IF('PR-tampon'!$E233="","",IF('PR-tampon'!$E233=0,"",IF(INDIRECT(NOM_FR&amp;ADDRESS('PR-tampon'!$E233,COLUMN(REFERENCEMENT_ISOLANT[[#Headers],[MATIERE]])))=0,"",INDIRECT(NOM_FR&amp;ADDRESS('PR-tampon'!$E233,COLUMN(REFERENCEMENT_ISOLANT[[#Headers],[MATIERE]]))))))</f>
        <v/>
      </c>
      <c r="E270" s="3" t="str">
        <f ca="1">IF('PR-tampon'!$E233="","",IF('PR-tampon'!$E233=0,"",IF(INDIRECT(NOM_FR&amp;ADDRESS('PR-tampon'!$E233,COLUMN(REFERENCEMENT_ISOLANT[[#Headers],[NOM COMMERCIAL DU PROCEDE]])))=0,"",INDIRECT(NOM_FR&amp;ADDRESS('PR-tampon'!$E233,COLUMN(REFERENCEMENT_ISOLANT[[#Headers],[NOM COMMERCIAL DU PROCEDE]]))))))</f>
        <v/>
      </c>
      <c r="F270" s="3" t="str">
        <f ca="1">IF('PR-tampon'!$E233="","",IF('PR-tampon'!$E233=0,"",IF(INDIRECT(NOM_FR&amp;ADDRESS('PR-tampon'!$E233,COLUMN(REFERENCEMENT_ISOLANT[[#Headers],[FABRICANT / TITULAIRE / DISTRIBUTEUR]])))=0,"",INDIRECT(NOM_FR&amp;ADDRESS('PR-tampon'!$E233,COLUMN(REFERENCEMENT_ISOLANT[[#Headers],[FABRICANT / TITULAIRE / DISTRIBUTEUR]]))))))</f>
        <v/>
      </c>
      <c r="G270" s="3" t="str">
        <f ca="1">IF('PR-tampon'!$E233="","",IF('PR-tampon'!$E233=0,"",IF(INDIRECT(NOM_FR&amp;ADDRESS('PR-tampon'!$E233,COLUMN(REFERENCEMENT_ISOLANT[[#Headers],[TYPE DE DOCUMENT DE REFERENCE]])))=0,"",INDIRECT(NOM_FR&amp;ADDRESS('PR-tampon'!$E233,COLUMN(REFERENCEMENT_ISOLANT[[#Headers],[TYPE DE DOCUMENT DE REFERENCE]]))))))</f>
        <v/>
      </c>
      <c r="H270" s="3" t="str">
        <f ca="1">IF('PR-tampon'!$E233="","",IF('PR-tampon'!$E233=0,"",IF(INDIRECT(NOM_FR&amp;ADDRESS('PR-tampon'!$E233,COLUMN(REFERENCEMENT_ISOLANT[[#Headers],[REF]])))=0,"",INDIRECT(NOM_FR&amp;ADDRESS('PR-tampon'!$E233,COLUMN(REFERENCEMENT_ISOLANT[[#Headers],[REF]]))))))</f>
        <v/>
      </c>
      <c r="I270" s="73" t="str">
        <f ca="1">IF('PR-tampon'!$E233="","",IF('PR-tampon'!$E233=0,"",IF(INDIRECT(NOM_FR&amp;ADDRESS('PR-tampon'!$E233,COLUMN(REFERENCEMENT_ISOLANT[[#Headers],[AVIS LIMITE AU / VALIDITE]])))=0,"",INDIRECT(NOM_FR&amp;ADDRESS('PR-tampon'!$E233,COLUMN(REFERENCEMENT_ISOLANT[[#Headers],[AVIS LIMITE AU / VALIDITE]]))))))</f>
        <v/>
      </c>
      <c r="J270" s="3" t="str">
        <f ca="1">IF('PR-tampon'!$E233="","",IF('PR-tampon'!$E233=0,"",IF(INDIRECT(NOM_FR&amp;ADDRESS('PR-tampon'!$E233,COLUMN(REFERENCEMENT_ISOLANT[[#Headers],[TC/TNC
dans le domaine d''emploi visé]])))=0,"",INDIRECT(NOM_FR&amp;ADDRESS('PR-tampon'!$E233,COLUMN(REFERENCEMENT_ISOLANT[[#Headers],[TC/TNC
dans le domaine d''emploi visé]]))))))</f>
        <v/>
      </c>
      <c r="K270" s="102" t="str">
        <f ca="1">IF('PR-tampon'!$E233="","",IF('PR-tampon'!$E233=0,"",IF(INDIRECT(NOM_FR&amp;ADDRESS('PR-tampon'!$E233,COLUMN(REFERENCEMENT_ISOLANT[[#Headers],[SYNTHESE DES APPLICATIONS VISEES]])))=0,"",INDIRECT(NOM_FR&amp;ADDRESS('PR-tampon'!$E233,COLUMN(REFERENCEMENT_ISOLANT[[#Headers],[SYNTHESE DES APPLICATIONS VISEES]]))))))</f>
        <v/>
      </c>
      <c r="L270" s="75" t="str">
        <f ca="1">IF('PR-tampon'!$E233="","",IF('PR-tampon'!$E233=0,"",IF(INDIRECT(NOM_FR&amp;ADDRESS('PR-tampon'!$E233,COLUMN(REFERENCEMENT_ISOLANT[[#Headers],[CONCATENATION DES OBSERVATIONS]])))=0,"",INDIRECT(NOM_FR&amp;ADDRESS('PR-tampon'!$E233,COLUMN(REFERENCEMENT_ISOLANT[[#Headers],[CONCATENATION DES OBSERVATIONS]]))))))</f>
        <v/>
      </c>
      <c r="M270" s="3" t="str">
        <f ca="1">IF('PR-tampon'!$E233="","",IF('PR-tampon'!$E233=0,"",IF(INDIRECT(NOM_FR&amp;ADDRESS('PR-tampon'!$E233,COLUMN(REFERENCEMENT_ISOLANT[[#Headers],[Hygrométrie des locaux]])))=0,"",INDIRECT(NOM_FR&amp;ADDRESS('PR-tampon'!$E233,COLUMN(REFERENCEMENT_ISOLANT[[#Headers],[Hygrométrie des locaux]]))))))</f>
        <v/>
      </c>
      <c r="N270" s="3" t="str">
        <f ca="1">IF('PR-tampon'!$E233="","",IF('PR-tampon'!$E233=0,"",IF(INDIRECT(NOM_FR&amp;ADDRESS('PR-tampon'!$E233,COLUMN(REFERENCEMENT_ISOLANT[[#Headers],[classement locaux au sens 20.1 P3]])))=0,"",INDIRECT(NOM_FR&amp;ADDRESS('PR-tampon'!$E233,COLUMN(REFERENCEMENT_ISOLANT[[#Headers],[classement locaux au sens 20.1 P3]]))))))</f>
        <v/>
      </c>
      <c r="O270" s="3" t="str">
        <f ca="1">IF('PR-tampon'!$E233="","",IF('PR-tampon'!$E233=0,"",IF(INDIRECT(NOM_FR&amp;ADDRESS('PR-tampon'!$E233,COLUMN(REFERENCEMENT_ISOLANT[[#Headers],[Climat max]])))=0,"",INDIRECT(NOM_FR&amp;ADDRESS('PR-tampon'!$E233,COLUMN(REFERENCEMENT_ISOLANT[[#Headers],[Climat max]]))))))</f>
        <v/>
      </c>
      <c r="P270" s="3" t="str">
        <f ca="1">IF('PR-tampon'!$E233="","",IF('PR-tampon'!$E233=0,"",IF(INDIRECT(NOM_FR&amp;ADDRESS('PR-tampon'!$E233,COLUMN(REFERENCEMENT_ISOLANT[[#Headers],[Locaux climatisés ou raffraichis]])))=0,"",INDIRECT(NOM_FR&amp;ADDRESS('PR-tampon'!$E233,COLUMN(REFERENCEMENT_ISOLANT[[#Headers],[Locaux climatisés ou raffraichis]]))))))</f>
        <v/>
      </c>
    </row>
    <row r="271" spans="1:16" ht="130.15" customHeight="1" x14ac:dyDescent="0.25">
      <c r="A271" s="3" t="e">
        <v>#VALUE!</v>
      </c>
      <c r="B271" s="79" t="str">
        <f ca="1">IF('PR-tampon'!$E234="","",IF('PR-tampon'!$E234=0,"",IF(INDIRECT(NOM_FR&amp;ADDRESS('PR-tampon'!$E234,COLUMN(REFERENCEMENT_ISOLANT[[#Headers],[DATE REFERENCEMENT]])))=0,"",INDIRECT(NOM_FR&amp;ADDRESS('PR-tampon'!$E234,COLUMN(REFERENCEMENT_ISOLANT[[#Headers],[DATE REFERENCEMENT]]))))))</f>
        <v/>
      </c>
      <c r="C271" s="79" t="str">
        <f ca="1">IF('PR-tampon'!$E234="","",IF('PR-tampon'!$E234=0,"",IF(INDIRECT(NOM_FR&amp;ADDRESS('PR-tampon'!$E234,COLUMN(REFERENCEMENT_ISOLANT[[#Headers],[TYPE DE PROCEDE]])))=0,"",INDIRECT(NOM_FR&amp;ADDRESS('PR-tampon'!$E234,COLUMN(REFERENCEMENT_ISOLANT[[#Headers],[TYPE DE PROCEDE]]))))))</f>
        <v/>
      </c>
      <c r="D271" s="79" t="str">
        <f ca="1">IF('PR-tampon'!$E234="","",IF('PR-tampon'!$E234=0,"",IF(INDIRECT(NOM_FR&amp;ADDRESS('PR-tampon'!$E234,COLUMN(REFERENCEMENT_ISOLANT[[#Headers],[MATIERE]])))=0,"",INDIRECT(NOM_FR&amp;ADDRESS('PR-tampon'!$E234,COLUMN(REFERENCEMENT_ISOLANT[[#Headers],[MATIERE]]))))))</f>
        <v/>
      </c>
      <c r="E271" s="3" t="str">
        <f ca="1">IF('PR-tampon'!$E234="","",IF('PR-tampon'!$E234=0,"",IF(INDIRECT(NOM_FR&amp;ADDRESS('PR-tampon'!$E234,COLUMN(REFERENCEMENT_ISOLANT[[#Headers],[NOM COMMERCIAL DU PROCEDE]])))=0,"",INDIRECT(NOM_FR&amp;ADDRESS('PR-tampon'!$E234,COLUMN(REFERENCEMENT_ISOLANT[[#Headers],[NOM COMMERCIAL DU PROCEDE]]))))))</f>
        <v/>
      </c>
      <c r="F271" s="3" t="str">
        <f ca="1">IF('PR-tampon'!$E234="","",IF('PR-tampon'!$E234=0,"",IF(INDIRECT(NOM_FR&amp;ADDRESS('PR-tampon'!$E234,COLUMN(REFERENCEMENT_ISOLANT[[#Headers],[FABRICANT / TITULAIRE / DISTRIBUTEUR]])))=0,"",INDIRECT(NOM_FR&amp;ADDRESS('PR-tampon'!$E234,COLUMN(REFERENCEMENT_ISOLANT[[#Headers],[FABRICANT / TITULAIRE / DISTRIBUTEUR]]))))))</f>
        <v/>
      </c>
      <c r="G271" s="3" t="str">
        <f ca="1">IF('PR-tampon'!$E234="","",IF('PR-tampon'!$E234=0,"",IF(INDIRECT(NOM_FR&amp;ADDRESS('PR-tampon'!$E234,COLUMN(REFERENCEMENT_ISOLANT[[#Headers],[TYPE DE DOCUMENT DE REFERENCE]])))=0,"",INDIRECT(NOM_FR&amp;ADDRESS('PR-tampon'!$E234,COLUMN(REFERENCEMENT_ISOLANT[[#Headers],[TYPE DE DOCUMENT DE REFERENCE]]))))))</f>
        <v/>
      </c>
      <c r="H271" s="3" t="str">
        <f ca="1">IF('PR-tampon'!$E234="","",IF('PR-tampon'!$E234=0,"",IF(INDIRECT(NOM_FR&amp;ADDRESS('PR-tampon'!$E234,COLUMN(REFERENCEMENT_ISOLANT[[#Headers],[REF]])))=0,"",INDIRECT(NOM_FR&amp;ADDRESS('PR-tampon'!$E234,COLUMN(REFERENCEMENT_ISOLANT[[#Headers],[REF]]))))))</f>
        <v/>
      </c>
      <c r="I271" s="73" t="str">
        <f ca="1">IF('PR-tampon'!$E234="","",IF('PR-tampon'!$E234=0,"",IF(INDIRECT(NOM_FR&amp;ADDRESS('PR-tampon'!$E234,COLUMN(REFERENCEMENT_ISOLANT[[#Headers],[AVIS LIMITE AU / VALIDITE]])))=0,"",INDIRECT(NOM_FR&amp;ADDRESS('PR-tampon'!$E234,COLUMN(REFERENCEMENT_ISOLANT[[#Headers],[AVIS LIMITE AU / VALIDITE]]))))))</f>
        <v/>
      </c>
      <c r="J271" s="3" t="str">
        <f ca="1">IF('PR-tampon'!$E234="","",IF('PR-tampon'!$E234=0,"",IF(INDIRECT(NOM_FR&amp;ADDRESS('PR-tampon'!$E234,COLUMN(REFERENCEMENT_ISOLANT[[#Headers],[TC/TNC
dans le domaine d''emploi visé]])))=0,"",INDIRECT(NOM_FR&amp;ADDRESS('PR-tampon'!$E234,COLUMN(REFERENCEMENT_ISOLANT[[#Headers],[TC/TNC
dans le domaine d''emploi visé]]))))))</f>
        <v/>
      </c>
      <c r="K271" s="102" t="str">
        <f ca="1">IF('PR-tampon'!$E234="","",IF('PR-tampon'!$E234=0,"",IF(INDIRECT(NOM_FR&amp;ADDRESS('PR-tampon'!$E234,COLUMN(REFERENCEMENT_ISOLANT[[#Headers],[SYNTHESE DES APPLICATIONS VISEES]])))=0,"",INDIRECT(NOM_FR&amp;ADDRESS('PR-tampon'!$E234,COLUMN(REFERENCEMENT_ISOLANT[[#Headers],[SYNTHESE DES APPLICATIONS VISEES]]))))))</f>
        <v/>
      </c>
      <c r="L271" s="75" t="str">
        <f ca="1">IF('PR-tampon'!$E234="","",IF('PR-tampon'!$E234=0,"",IF(INDIRECT(NOM_FR&amp;ADDRESS('PR-tampon'!$E234,COLUMN(REFERENCEMENT_ISOLANT[[#Headers],[CONCATENATION DES OBSERVATIONS]])))=0,"",INDIRECT(NOM_FR&amp;ADDRESS('PR-tampon'!$E234,COLUMN(REFERENCEMENT_ISOLANT[[#Headers],[CONCATENATION DES OBSERVATIONS]]))))))</f>
        <v/>
      </c>
      <c r="M271" s="3" t="str">
        <f ca="1">IF('PR-tampon'!$E234="","",IF('PR-tampon'!$E234=0,"",IF(INDIRECT(NOM_FR&amp;ADDRESS('PR-tampon'!$E234,COLUMN(REFERENCEMENT_ISOLANT[[#Headers],[Hygrométrie des locaux]])))=0,"",INDIRECT(NOM_FR&amp;ADDRESS('PR-tampon'!$E234,COLUMN(REFERENCEMENT_ISOLANT[[#Headers],[Hygrométrie des locaux]]))))))</f>
        <v/>
      </c>
      <c r="N271" s="3" t="str">
        <f ca="1">IF('PR-tampon'!$E234="","",IF('PR-tampon'!$E234=0,"",IF(INDIRECT(NOM_FR&amp;ADDRESS('PR-tampon'!$E234,COLUMN(REFERENCEMENT_ISOLANT[[#Headers],[classement locaux au sens 20.1 P3]])))=0,"",INDIRECT(NOM_FR&amp;ADDRESS('PR-tampon'!$E234,COLUMN(REFERENCEMENT_ISOLANT[[#Headers],[classement locaux au sens 20.1 P3]]))))))</f>
        <v/>
      </c>
      <c r="O271" s="3" t="str">
        <f ca="1">IF('PR-tampon'!$E234="","",IF('PR-tampon'!$E234=0,"",IF(INDIRECT(NOM_FR&amp;ADDRESS('PR-tampon'!$E234,COLUMN(REFERENCEMENT_ISOLANT[[#Headers],[Climat max]])))=0,"",INDIRECT(NOM_FR&amp;ADDRESS('PR-tampon'!$E234,COLUMN(REFERENCEMENT_ISOLANT[[#Headers],[Climat max]]))))))</f>
        <v/>
      </c>
      <c r="P271" s="3" t="str">
        <f ca="1">IF('PR-tampon'!$E234="","",IF('PR-tampon'!$E234=0,"",IF(INDIRECT(NOM_FR&amp;ADDRESS('PR-tampon'!$E234,COLUMN(REFERENCEMENT_ISOLANT[[#Headers],[Locaux climatisés ou raffraichis]])))=0,"",INDIRECT(NOM_FR&amp;ADDRESS('PR-tampon'!$E234,COLUMN(REFERENCEMENT_ISOLANT[[#Headers],[Locaux climatisés ou raffraichis]]))))))</f>
        <v/>
      </c>
    </row>
    <row r="272" spans="1:16" ht="130.15" customHeight="1" x14ac:dyDescent="0.25">
      <c r="A272" s="3" t="e">
        <v>#VALUE!</v>
      </c>
      <c r="B272" s="79" t="str">
        <f ca="1">IF('PR-tampon'!$E235="","",IF('PR-tampon'!$E235=0,"",IF(INDIRECT(NOM_FR&amp;ADDRESS('PR-tampon'!$E235,COLUMN(REFERENCEMENT_ISOLANT[[#Headers],[DATE REFERENCEMENT]])))=0,"",INDIRECT(NOM_FR&amp;ADDRESS('PR-tampon'!$E235,COLUMN(REFERENCEMENT_ISOLANT[[#Headers],[DATE REFERENCEMENT]]))))))</f>
        <v/>
      </c>
      <c r="C272" s="79" t="str">
        <f ca="1">IF('PR-tampon'!$E235="","",IF('PR-tampon'!$E235=0,"",IF(INDIRECT(NOM_FR&amp;ADDRESS('PR-tampon'!$E235,COLUMN(REFERENCEMENT_ISOLANT[[#Headers],[TYPE DE PROCEDE]])))=0,"",INDIRECT(NOM_FR&amp;ADDRESS('PR-tampon'!$E235,COLUMN(REFERENCEMENT_ISOLANT[[#Headers],[TYPE DE PROCEDE]]))))))</f>
        <v/>
      </c>
      <c r="D272" s="79" t="str">
        <f ca="1">IF('PR-tampon'!$E235="","",IF('PR-tampon'!$E235=0,"",IF(INDIRECT(NOM_FR&amp;ADDRESS('PR-tampon'!$E235,COLUMN(REFERENCEMENT_ISOLANT[[#Headers],[MATIERE]])))=0,"",INDIRECT(NOM_FR&amp;ADDRESS('PR-tampon'!$E235,COLUMN(REFERENCEMENT_ISOLANT[[#Headers],[MATIERE]]))))))</f>
        <v/>
      </c>
      <c r="E272" s="3" t="str">
        <f ca="1">IF('PR-tampon'!$E235="","",IF('PR-tampon'!$E235=0,"",IF(INDIRECT(NOM_FR&amp;ADDRESS('PR-tampon'!$E235,COLUMN(REFERENCEMENT_ISOLANT[[#Headers],[NOM COMMERCIAL DU PROCEDE]])))=0,"",INDIRECT(NOM_FR&amp;ADDRESS('PR-tampon'!$E235,COLUMN(REFERENCEMENT_ISOLANT[[#Headers],[NOM COMMERCIAL DU PROCEDE]]))))))</f>
        <v/>
      </c>
      <c r="F272" s="3" t="str">
        <f ca="1">IF('PR-tampon'!$E235="","",IF('PR-tampon'!$E235=0,"",IF(INDIRECT(NOM_FR&amp;ADDRESS('PR-tampon'!$E235,COLUMN(REFERENCEMENT_ISOLANT[[#Headers],[FABRICANT / TITULAIRE / DISTRIBUTEUR]])))=0,"",INDIRECT(NOM_FR&amp;ADDRESS('PR-tampon'!$E235,COLUMN(REFERENCEMENT_ISOLANT[[#Headers],[FABRICANT / TITULAIRE / DISTRIBUTEUR]]))))))</f>
        <v/>
      </c>
      <c r="G272" s="3" t="str">
        <f ca="1">IF('PR-tampon'!$E235="","",IF('PR-tampon'!$E235=0,"",IF(INDIRECT(NOM_FR&amp;ADDRESS('PR-tampon'!$E235,COLUMN(REFERENCEMENT_ISOLANT[[#Headers],[TYPE DE DOCUMENT DE REFERENCE]])))=0,"",INDIRECT(NOM_FR&amp;ADDRESS('PR-tampon'!$E235,COLUMN(REFERENCEMENT_ISOLANT[[#Headers],[TYPE DE DOCUMENT DE REFERENCE]]))))))</f>
        <v/>
      </c>
      <c r="H272" s="3" t="str">
        <f ca="1">IF('PR-tampon'!$E235="","",IF('PR-tampon'!$E235=0,"",IF(INDIRECT(NOM_FR&amp;ADDRESS('PR-tampon'!$E235,COLUMN(REFERENCEMENT_ISOLANT[[#Headers],[REF]])))=0,"",INDIRECT(NOM_FR&amp;ADDRESS('PR-tampon'!$E235,COLUMN(REFERENCEMENT_ISOLANT[[#Headers],[REF]]))))))</f>
        <v/>
      </c>
      <c r="I272" s="73" t="str">
        <f ca="1">IF('PR-tampon'!$E235="","",IF('PR-tampon'!$E235=0,"",IF(INDIRECT(NOM_FR&amp;ADDRESS('PR-tampon'!$E235,COLUMN(REFERENCEMENT_ISOLANT[[#Headers],[AVIS LIMITE AU / VALIDITE]])))=0,"",INDIRECT(NOM_FR&amp;ADDRESS('PR-tampon'!$E235,COLUMN(REFERENCEMENT_ISOLANT[[#Headers],[AVIS LIMITE AU / VALIDITE]]))))))</f>
        <v/>
      </c>
      <c r="J272" s="3" t="str">
        <f ca="1">IF('PR-tampon'!$E235="","",IF('PR-tampon'!$E235=0,"",IF(INDIRECT(NOM_FR&amp;ADDRESS('PR-tampon'!$E235,COLUMN(REFERENCEMENT_ISOLANT[[#Headers],[TC/TNC
dans le domaine d''emploi visé]])))=0,"",INDIRECT(NOM_FR&amp;ADDRESS('PR-tampon'!$E235,COLUMN(REFERENCEMENT_ISOLANT[[#Headers],[TC/TNC
dans le domaine d''emploi visé]]))))))</f>
        <v/>
      </c>
      <c r="K272" s="102" t="str">
        <f ca="1">IF('PR-tampon'!$E235="","",IF('PR-tampon'!$E235=0,"",IF(INDIRECT(NOM_FR&amp;ADDRESS('PR-tampon'!$E235,COLUMN(REFERENCEMENT_ISOLANT[[#Headers],[SYNTHESE DES APPLICATIONS VISEES]])))=0,"",INDIRECT(NOM_FR&amp;ADDRESS('PR-tampon'!$E235,COLUMN(REFERENCEMENT_ISOLANT[[#Headers],[SYNTHESE DES APPLICATIONS VISEES]]))))))</f>
        <v/>
      </c>
      <c r="L272" s="75" t="str">
        <f ca="1">IF('PR-tampon'!$E235="","",IF('PR-tampon'!$E235=0,"",IF(INDIRECT(NOM_FR&amp;ADDRESS('PR-tampon'!$E235,COLUMN(REFERENCEMENT_ISOLANT[[#Headers],[CONCATENATION DES OBSERVATIONS]])))=0,"",INDIRECT(NOM_FR&amp;ADDRESS('PR-tampon'!$E235,COLUMN(REFERENCEMENT_ISOLANT[[#Headers],[CONCATENATION DES OBSERVATIONS]]))))))</f>
        <v/>
      </c>
      <c r="M272" s="3" t="str">
        <f ca="1">IF('PR-tampon'!$E235="","",IF('PR-tampon'!$E235=0,"",IF(INDIRECT(NOM_FR&amp;ADDRESS('PR-tampon'!$E235,COLUMN(REFERENCEMENT_ISOLANT[[#Headers],[Hygrométrie des locaux]])))=0,"",INDIRECT(NOM_FR&amp;ADDRESS('PR-tampon'!$E235,COLUMN(REFERENCEMENT_ISOLANT[[#Headers],[Hygrométrie des locaux]]))))))</f>
        <v/>
      </c>
      <c r="N272" s="3" t="str">
        <f ca="1">IF('PR-tampon'!$E235="","",IF('PR-tampon'!$E235=0,"",IF(INDIRECT(NOM_FR&amp;ADDRESS('PR-tampon'!$E235,COLUMN(REFERENCEMENT_ISOLANT[[#Headers],[classement locaux au sens 20.1 P3]])))=0,"",INDIRECT(NOM_FR&amp;ADDRESS('PR-tampon'!$E235,COLUMN(REFERENCEMENT_ISOLANT[[#Headers],[classement locaux au sens 20.1 P3]]))))))</f>
        <v/>
      </c>
      <c r="O272" s="3" t="str">
        <f ca="1">IF('PR-tampon'!$E235="","",IF('PR-tampon'!$E235=0,"",IF(INDIRECT(NOM_FR&amp;ADDRESS('PR-tampon'!$E235,COLUMN(REFERENCEMENT_ISOLANT[[#Headers],[Climat max]])))=0,"",INDIRECT(NOM_FR&amp;ADDRESS('PR-tampon'!$E235,COLUMN(REFERENCEMENT_ISOLANT[[#Headers],[Climat max]]))))))</f>
        <v/>
      </c>
      <c r="P272" s="3" t="str">
        <f ca="1">IF('PR-tampon'!$E235="","",IF('PR-tampon'!$E235=0,"",IF(INDIRECT(NOM_FR&amp;ADDRESS('PR-tampon'!$E235,COLUMN(REFERENCEMENT_ISOLANT[[#Headers],[Locaux climatisés ou raffraichis]])))=0,"",INDIRECT(NOM_FR&amp;ADDRESS('PR-tampon'!$E235,COLUMN(REFERENCEMENT_ISOLANT[[#Headers],[Locaux climatisés ou raffraichis]]))))))</f>
        <v/>
      </c>
    </row>
    <row r="273" spans="1:16" ht="130.15" customHeight="1" x14ac:dyDescent="0.25">
      <c r="A273" s="3" t="e">
        <v>#VALUE!</v>
      </c>
      <c r="B273" s="79" t="str">
        <f ca="1">IF('PR-tampon'!$E236="","",IF('PR-tampon'!$E236=0,"",IF(INDIRECT(NOM_FR&amp;ADDRESS('PR-tampon'!$E236,COLUMN(REFERENCEMENT_ISOLANT[[#Headers],[DATE REFERENCEMENT]])))=0,"",INDIRECT(NOM_FR&amp;ADDRESS('PR-tampon'!$E236,COLUMN(REFERENCEMENT_ISOLANT[[#Headers],[DATE REFERENCEMENT]]))))))</f>
        <v/>
      </c>
      <c r="C273" s="79" t="str">
        <f ca="1">IF('PR-tampon'!$E236="","",IF('PR-tampon'!$E236=0,"",IF(INDIRECT(NOM_FR&amp;ADDRESS('PR-tampon'!$E236,COLUMN(REFERENCEMENT_ISOLANT[[#Headers],[TYPE DE PROCEDE]])))=0,"",INDIRECT(NOM_FR&amp;ADDRESS('PR-tampon'!$E236,COLUMN(REFERENCEMENT_ISOLANT[[#Headers],[TYPE DE PROCEDE]]))))))</f>
        <v/>
      </c>
      <c r="D273" s="79" t="str">
        <f ca="1">IF('PR-tampon'!$E236="","",IF('PR-tampon'!$E236=0,"",IF(INDIRECT(NOM_FR&amp;ADDRESS('PR-tampon'!$E236,COLUMN(REFERENCEMENT_ISOLANT[[#Headers],[MATIERE]])))=0,"",INDIRECT(NOM_FR&amp;ADDRESS('PR-tampon'!$E236,COLUMN(REFERENCEMENT_ISOLANT[[#Headers],[MATIERE]]))))))</f>
        <v/>
      </c>
      <c r="E273" s="3" t="str">
        <f ca="1">IF('PR-tampon'!$E236="","",IF('PR-tampon'!$E236=0,"",IF(INDIRECT(NOM_FR&amp;ADDRESS('PR-tampon'!$E236,COLUMN(REFERENCEMENT_ISOLANT[[#Headers],[NOM COMMERCIAL DU PROCEDE]])))=0,"",INDIRECT(NOM_FR&amp;ADDRESS('PR-tampon'!$E236,COLUMN(REFERENCEMENT_ISOLANT[[#Headers],[NOM COMMERCIAL DU PROCEDE]]))))))</f>
        <v/>
      </c>
      <c r="F273" s="3" t="str">
        <f ca="1">IF('PR-tampon'!$E236="","",IF('PR-tampon'!$E236=0,"",IF(INDIRECT(NOM_FR&amp;ADDRESS('PR-tampon'!$E236,COLUMN(REFERENCEMENT_ISOLANT[[#Headers],[FABRICANT / TITULAIRE / DISTRIBUTEUR]])))=0,"",INDIRECT(NOM_FR&amp;ADDRESS('PR-tampon'!$E236,COLUMN(REFERENCEMENT_ISOLANT[[#Headers],[FABRICANT / TITULAIRE / DISTRIBUTEUR]]))))))</f>
        <v/>
      </c>
      <c r="G273" s="3" t="str">
        <f ca="1">IF('PR-tampon'!$E236="","",IF('PR-tampon'!$E236=0,"",IF(INDIRECT(NOM_FR&amp;ADDRESS('PR-tampon'!$E236,COLUMN(REFERENCEMENT_ISOLANT[[#Headers],[TYPE DE DOCUMENT DE REFERENCE]])))=0,"",INDIRECT(NOM_FR&amp;ADDRESS('PR-tampon'!$E236,COLUMN(REFERENCEMENT_ISOLANT[[#Headers],[TYPE DE DOCUMENT DE REFERENCE]]))))))</f>
        <v/>
      </c>
      <c r="H273" s="3" t="str">
        <f ca="1">IF('PR-tampon'!$E236="","",IF('PR-tampon'!$E236=0,"",IF(INDIRECT(NOM_FR&amp;ADDRESS('PR-tampon'!$E236,COLUMN(REFERENCEMENT_ISOLANT[[#Headers],[REF]])))=0,"",INDIRECT(NOM_FR&amp;ADDRESS('PR-tampon'!$E236,COLUMN(REFERENCEMENT_ISOLANT[[#Headers],[REF]]))))))</f>
        <v/>
      </c>
      <c r="I273" s="73" t="str">
        <f ca="1">IF('PR-tampon'!$E236="","",IF('PR-tampon'!$E236=0,"",IF(INDIRECT(NOM_FR&amp;ADDRESS('PR-tampon'!$E236,COLUMN(REFERENCEMENT_ISOLANT[[#Headers],[AVIS LIMITE AU / VALIDITE]])))=0,"",INDIRECT(NOM_FR&amp;ADDRESS('PR-tampon'!$E236,COLUMN(REFERENCEMENT_ISOLANT[[#Headers],[AVIS LIMITE AU / VALIDITE]]))))))</f>
        <v/>
      </c>
      <c r="J273" s="3" t="str">
        <f ca="1">IF('PR-tampon'!$E236="","",IF('PR-tampon'!$E236=0,"",IF(INDIRECT(NOM_FR&amp;ADDRESS('PR-tampon'!$E236,COLUMN(REFERENCEMENT_ISOLANT[[#Headers],[TC/TNC
dans le domaine d''emploi visé]])))=0,"",INDIRECT(NOM_FR&amp;ADDRESS('PR-tampon'!$E236,COLUMN(REFERENCEMENT_ISOLANT[[#Headers],[TC/TNC
dans le domaine d''emploi visé]]))))))</f>
        <v/>
      </c>
      <c r="K273" s="102" t="str">
        <f ca="1">IF('PR-tampon'!$E236="","",IF('PR-tampon'!$E236=0,"",IF(INDIRECT(NOM_FR&amp;ADDRESS('PR-tampon'!$E236,COLUMN(REFERENCEMENT_ISOLANT[[#Headers],[SYNTHESE DES APPLICATIONS VISEES]])))=0,"",INDIRECT(NOM_FR&amp;ADDRESS('PR-tampon'!$E236,COLUMN(REFERENCEMENT_ISOLANT[[#Headers],[SYNTHESE DES APPLICATIONS VISEES]]))))))</f>
        <v/>
      </c>
      <c r="L273" s="75" t="str">
        <f ca="1">IF('PR-tampon'!$E236="","",IF('PR-tampon'!$E236=0,"",IF(INDIRECT(NOM_FR&amp;ADDRESS('PR-tampon'!$E236,COLUMN(REFERENCEMENT_ISOLANT[[#Headers],[CONCATENATION DES OBSERVATIONS]])))=0,"",INDIRECT(NOM_FR&amp;ADDRESS('PR-tampon'!$E236,COLUMN(REFERENCEMENT_ISOLANT[[#Headers],[CONCATENATION DES OBSERVATIONS]]))))))</f>
        <v/>
      </c>
      <c r="M273" s="3" t="str">
        <f ca="1">IF('PR-tampon'!$E236="","",IF('PR-tampon'!$E236=0,"",IF(INDIRECT(NOM_FR&amp;ADDRESS('PR-tampon'!$E236,COLUMN(REFERENCEMENT_ISOLANT[[#Headers],[Hygrométrie des locaux]])))=0,"",INDIRECT(NOM_FR&amp;ADDRESS('PR-tampon'!$E236,COLUMN(REFERENCEMENT_ISOLANT[[#Headers],[Hygrométrie des locaux]]))))))</f>
        <v/>
      </c>
      <c r="N273" s="3" t="str">
        <f ca="1">IF('PR-tampon'!$E236="","",IF('PR-tampon'!$E236=0,"",IF(INDIRECT(NOM_FR&amp;ADDRESS('PR-tampon'!$E236,COLUMN(REFERENCEMENT_ISOLANT[[#Headers],[classement locaux au sens 20.1 P3]])))=0,"",INDIRECT(NOM_FR&amp;ADDRESS('PR-tampon'!$E236,COLUMN(REFERENCEMENT_ISOLANT[[#Headers],[classement locaux au sens 20.1 P3]]))))))</f>
        <v/>
      </c>
      <c r="O273" s="3" t="str">
        <f ca="1">IF('PR-tampon'!$E236="","",IF('PR-tampon'!$E236=0,"",IF(INDIRECT(NOM_FR&amp;ADDRESS('PR-tampon'!$E236,COLUMN(REFERENCEMENT_ISOLANT[[#Headers],[Climat max]])))=0,"",INDIRECT(NOM_FR&amp;ADDRESS('PR-tampon'!$E236,COLUMN(REFERENCEMENT_ISOLANT[[#Headers],[Climat max]]))))))</f>
        <v/>
      </c>
      <c r="P273" s="3" t="str">
        <f ca="1">IF('PR-tampon'!$E236="","",IF('PR-tampon'!$E236=0,"",IF(INDIRECT(NOM_FR&amp;ADDRESS('PR-tampon'!$E236,COLUMN(REFERENCEMENT_ISOLANT[[#Headers],[Locaux climatisés ou raffraichis]])))=0,"",INDIRECT(NOM_FR&amp;ADDRESS('PR-tampon'!$E236,COLUMN(REFERENCEMENT_ISOLANT[[#Headers],[Locaux climatisés ou raffraichis]]))))))</f>
        <v/>
      </c>
    </row>
    <row r="274" spans="1:16" ht="130.15" customHeight="1" x14ac:dyDescent="0.25">
      <c r="A274" s="3" t="e">
        <v>#VALUE!</v>
      </c>
      <c r="B274" s="79" t="str">
        <f ca="1">IF('PR-tampon'!$E237="","",IF('PR-tampon'!$E237=0,"",IF(INDIRECT(NOM_FR&amp;ADDRESS('PR-tampon'!$E237,COLUMN(REFERENCEMENT_ISOLANT[[#Headers],[DATE REFERENCEMENT]])))=0,"",INDIRECT(NOM_FR&amp;ADDRESS('PR-tampon'!$E237,COLUMN(REFERENCEMENT_ISOLANT[[#Headers],[DATE REFERENCEMENT]]))))))</f>
        <v/>
      </c>
      <c r="C274" s="79" t="str">
        <f ca="1">IF('PR-tampon'!$E237="","",IF('PR-tampon'!$E237=0,"",IF(INDIRECT(NOM_FR&amp;ADDRESS('PR-tampon'!$E237,COLUMN(REFERENCEMENT_ISOLANT[[#Headers],[TYPE DE PROCEDE]])))=0,"",INDIRECT(NOM_FR&amp;ADDRESS('PR-tampon'!$E237,COLUMN(REFERENCEMENT_ISOLANT[[#Headers],[TYPE DE PROCEDE]]))))))</f>
        <v/>
      </c>
      <c r="D274" s="79" t="str">
        <f ca="1">IF('PR-tampon'!$E237="","",IF('PR-tampon'!$E237=0,"",IF(INDIRECT(NOM_FR&amp;ADDRESS('PR-tampon'!$E237,COLUMN(REFERENCEMENT_ISOLANT[[#Headers],[MATIERE]])))=0,"",INDIRECT(NOM_FR&amp;ADDRESS('PR-tampon'!$E237,COLUMN(REFERENCEMENT_ISOLANT[[#Headers],[MATIERE]]))))))</f>
        <v/>
      </c>
      <c r="E274" s="3" t="str">
        <f ca="1">IF('PR-tampon'!$E237="","",IF('PR-tampon'!$E237=0,"",IF(INDIRECT(NOM_FR&amp;ADDRESS('PR-tampon'!$E237,COLUMN(REFERENCEMENT_ISOLANT[[#Headers],[NOM COMMERCIAL DU PROCEDE]])))=0,"",INDIRECT(NOM_FR&amp;ADDRESS('PR-tampon'!$E237,COLUMN(REFERENCEMENT_ISOLANT[[#Headers],[NOM COMMERCIAL DU PROCEDE]]))))))</f>
        <v/>
      </c>
      <c r="F274" s="3" t="str">
        <f ca="1">IF('PR-tampon'!$E237="","",IF('PR-tampon'!$E237=0,"",IF(INDIRECT(NOM_FR&amp;ADDRESS('PR-tampon'!$E237,COLUMN(REFERENCEMENT_ISOLANT[[#Headers],[FABRICANT / TITULAIRE / DISTRIBUTEUR]])))=0,"",INDIRECT(NOM_FR&amp;ADDRESS('PR-tampon'!$E237,COLUMN(REFERENCEMENT_ISOLANT[[#Headers],[FABRICANT / TITULAIRE / DISTRIBUTEUR]]))))))</f>
        <v/>
      </c>
      <c r="G274" s="3" t="str">
        <f ca="1">IF('PR-tampon'!$E237="","",IF('PR-tampon'!$E237=0,"",IF(INDIRECT(NOM_FR&amp;ADDRESS('PR-tampon'!$E237,COLUMN(REFERENCEMENT_ISOLANT[[#Headers],[TYPE DE DOCUMENT DE REFERENCE]])))=0,"",INDIRECT(NOM_FR&amp;ADDRESS('PR-tampon'!$E237,COLUMN(REFERENCEMENT_ISOLANT[[#Headers],[TYPE DE DOCUMENT DE REFERENCE]]))))))</f>
        <v/>
      </c>
      <c r="H274" s="3" t="str">
        <f ca="1">IF('PR-tampon'!$E237="","",IF('PR-tampon'!$E237=0,"",IF(INDIRECT(NOM_FR&amp;ADDRESS('PR-tampon'!$E237,COLUMN(REFERENCEMENT_ISOLANT[[#Headers],[REF]])))=0,"",INDIRECT(NOM_FR&amp;ADDRESS('PR-tampon'!$E237,COLUMN(REFERENCEMENT_ISOLANT[[#Headers],[REF]]))))))</f>
        <v/>
      </c>
      <c r="I274" s="73" t="str">
        <f ca="1">IF('PR-tampon'!$E237="","",IF('PR-tampon'!$E237=0,"",IF(INDIRECT(NOM_FR&amp;ADDRESS('PR-tampon'!$E237,COLUMN(REFERENCEMENT_ISOLANT[[#Headers],[AVIS LIMITE AU / VALIDITE]])))=0,"",INDIRECT(NOM_FR&amp;ADDRESS('PR-tampon'!$E237,COLUMN(REFERENCEMENT_ISOLANT[[#Headers],[AVIS LIMITE AU / VALIDITE]]))))))</f>
        <v/>
      </c>
      <c r="J274" s="3" t="str">
        <f ca="1">IF('PR-tampon'!$E237="","",IF('PR-tampon'!$E237=0,"",IF(INDIRECT(NOM_FR&amp;ADDRESS('PR-tampon'!$E237,COLUMN(REFERENCEMENT_ISOLANT[[#Headers],[TC/TNC
dans le domaine d''emploi visé]])))=0,"",INDIRECT(NOM_FR&amp;ADDRESS('PR-tampon'!$E237,COLUMN(REFERENCEMENT_ISOLANT[[#Headers],[TC/TNC
dans le domaine d''emploi visé]]))))))</f>
        <v/>
      </c>
      <c r="K274" s="102" t="str">
        <f ca="1">IF('PR-tampon'!$E237="","",IF('PR-tampon'!$E237=0,"",IF(INDIRECT(NOM_FR&amp;ADDRESS('PR-tampon'!$E237,COLUMN(REFERENCEMENT_ISOLANT[[#Headers],[SYNTHESE DES APPLICATIONS VISEES]])))=0,"",INDIRECT(NOM_FR&amp;ADDRESS('PR-tampon'!$E237,COLUMN(REFERENCEMENT_ISOLANT[[#Headers],[SYNTHESE DES APPLICATIONS VISEES]]))))))</f>
        <v/>
      </c>
      <c r="L274" s="75" t="str">
        <f ca="1">IF('PR-tampon'!$E237="","",IF('PR-tampon'!$E237=0,"",IF(INDIRECT(NOM_FR&amp;ADDRESS('PR-tampon'!$E237,COLUMN(REFERENCEMENT_ISOLANT[[#Headers],[CONCATENATION DES OBSERVATIONS]])))=0,"",INDIRECT(NOM_FR&amp;ADDRESS('PR-tampon'!$E237,COLUMN(REFERENCEMENT_ISOLANT[[#Headers],[CONCATENATION DES OBSERVATIONS]]))))))</f>
        <v/>
      </c>
      <c r="M274" s="3" t="str">
        <f ca="1">IF('PR-tampon'!$E237="","",IF('PR-tampon'!$E237=0,"",IF(INDIRECT(NOM_FR&amp;ADDRESS('PR-tampon'!$E237,COLUMN(REFERENCEMENT_ISOLANT[[#Headers],[Hygrométrie des locaux]])))=0,"",INDIRECT(NOM_FR&amp;ADDRESS('PR-tampon'!$E237,COLUMN(REFERENCEMENT_ISOLANT[[#Headers],[Hygrométrie des locaux]]))))))</f>
        <v/>
      </c>
      <c r="N274" s="3" t="str">
        <f ca="1">IF('PR-tampon'!$E237="","",IF('PR-tampon'!$E237=0,"",IF(INDIRECT(NOM_FR&amp;ADDRESS('PR-tampon'!$E237,COLUMN(REFERENCEMENT_ISOLANT[[#Headers],[classement locaux au sens 20.1 P3]])))=0,"",INDIRECT(NOM_FR&amp;ADDRESS('PR-tampon'!$E237,COLUMN(REFERENCEMENT_ISOLANT[[#Headers],[classement locaux au sens 20.1 P3]]))))))</f>
        <v/>
      </c>
      <c r="O274" s="3" t="str">
        <f ca="1">IF('PR-tampon'!$E237="","",IF('PR-tampon'!$E237=0,"",IF(INDIRECT(NOM_FR&amp;ADDRESS('PR-tampon'!$E237,COLUMN(REFERENCEMENT_ISOLANT[[#Headers],[Climat max]])))=0,"",INDIRECT(NOM_FR&amp;ADDRESS('PR-tampon'!$E237,COLUMN(REFERENCEMENT_ISOLANT[[#Headers],[Climat max]]))))))</f>
        <v/>
      </c>
      <c r="P274" s="3" t="str">
        <f ca="1">IF('PR-tampon'!$E237="","",IF('PR-tampon'!$E237=0,"",IF(INDIRECT(NOM_FR&amp;ADDRESS('PR-tampon'!$E237,COLUMN(REFERENCEMENT_ISOLANT[[#Headers],[Locaux climatisés ou raffraichis]])))=0,"",INDIRECT(NOM_FR&amp;ADDRESS('PR-tampon'!$E237,COLUMN(REFERENCEMENT_ISOLANT[[#Headers],[Locaux climatisés ou raffraichis]]))))))</f>
        <v/>
      </c>
    </row>
    <row r="275" spans="1:16" ht="130.15" customHeight="1" x14ac:dyDescent="0.25">
      <c r="A275" s="3" t="e">
        <v>#VALUE!</v>
      </c>
      <c r="B275" s="79" t="str">
        <f ca="1">IF('PR-tampon'!$E238="","",IF('PR-tampon'!$E238=0,"",IF(INDIRECT(NOM_FR&amp;ADDRESS('PR-tampon'!$E238,COLUMN(REFERENCEMENT_ISOLANT[[#Headers],[DATE REFERENCEMENT]])))=0,"",INDIRECT(NOM_FR&amp;ADDRESS('PR-tampon'!$E238,COLUMN(REFERENCEMENT_ISOLANT[[#Headers],[DATE REFERENCEMENT]]))))))</f>
        <v/>
      </c>
      <c r="C275" s="79" t="str">
        <f ca="1">IF('PR-tampon'!$E238="","",IF('PR-tampon'!$E238=0,"",IF(INDIRECT(NOM_FR&amp;ADDRESS('PR-tampon'!$E238,COLUMN(REFERENCEMENT_ISOLANT[[#Headers],[TYPE DE PROCEDE]])))=0,"",INDIRECT(NOM_FR&amp;ADDRESS('PR-tampon'!$E238,COLUMN(REFERENCEMENT_ISOLANT[[#Headers],[TYPE DE PROCEDE]]))))))</f>
        <v/>
      </c>
      <c r="D275" s="79" t="str">
        <f ca="1">IF('PR-tampon'!$E238="","",IF('PR-tampon'!$E238=0,"",IF(INDIRECT(NOM_FR&amp;ADDRESS('PR-tampon'!$E238,COLUMN(REFERENCEMENT_ISOLANT[[#Headers],[MATIERE]])))=0,"",INDIRECT(NOM_FR&amp;ADDRESS('PR-tampon'!$E238,COLUMN(REFERENCEMENT_ISOLANT[[#Headers],[MATIERE]]))))))</f>
        <v/>
      </c>
      <c r="E275" s="3" t="str">
        <f ca="1">IF('PR-tampon'!$E238="","",IF('PR-tampon'!$E238=0,"",IF(INDIRECT(NOM_FR&amp;ADDRESS('PR-tampon'!$E238,COLUMN(REFERENCEMENT_ISOLANT[[#Headers],[NOM COMMERCIAL DU PROCEDE]])))=0,"",INDIRECT(NOM_FR&amp;ADDRESS('PR-tampon'!$E238,COLUMN(REFERENCEMENT_ISOLANT[[#Headers],[NOM COMMERCIAL DU PROCEDE]]))))))</f>
        <v/>
      </c>
      <c r="F275" s="3" t="str">
        <f ca="1">IF('PR-tampon'!$E238="","",IF('PR-tampon'!$E238=0,"",IF(INDIRECT(NOM_FR&amp;ADDRESS('PR-tampon'!$E238,COLUMN(REFERENCEMENT_ISOLANT[[#Headers],[FABRICANT / TITULAIRE / DISTRIBUTEUR]])))=0,"",INDIRECT(NOM_FR&amp;ADDRESS('PR-tampon'!$E238,COLUMN(REFERENCEMENT_ISOLANT[[#Headers],[FABRICANT / TITULAIRE / DISTRIBUTEUR]]))))))</f>
        <v/>
      </c>
      <c r="G275" s="3" t="str">
        <f ca="1">IF('PR-tampon'!$E238="","",IF('PR-tampon'!$E238=0,"",IF(INDIRECT(NOM_FR&amp;ADDRESS('PR-tampon'!$E238,COLUMN(REFERENCEMENT_ISOLANT[[#Headers],[TYPE DE DOCUMENT DE REFERENCE]])))=0,"",INDIRECT(NOM_FR&amp;ADDRESS('PR-tampon'!$E238,COLUMN(REFERENCEMENT_ISOLANT[[#Headers],[TYPE DE DOCUMENT DE REFERENCE]]))))))</f>
        <v/>
      </c>
      <c r="H275" s="3" t="str">
        <f ca="1">IF('PR-tampon'!$E238="","",IF('PR-tampon'!$E238=0,"",IF(INDIRECT(NOM_FR&amp;ADDRESS('PR-tampon'!$E238,COLUMN(REFERENCEMENT_ISOLANT[[#Headers],[REF]])))=0,"",INDIRECT(NOM_FR&amp;ADDRESS('PR-tampon'!$E238,COLUMN(REFERENCEMENT_ISOLANT[[#Headers],[REF]]))))))</f>
        <v/>
      </c>
      <c r="I275" s="73" t="str">
        <f ca="1">IF('PR-tampon'!$E238="","",IF('PR-tampon'!$E238=0,"",IF(INDIRECT(NOM_FR&amp;ADDRESS('PR-tampon'!$E238,COLUMN(REFERENCEMENT_ISOLANT[[#Headers],[AVIS LIMITE AU / VALIDITE]])))=0,"",INDIRECT(NOM_FR&amp;ADDRESS('PR-tampon'!$E238,COLUMN(REFERENCEMENT_ISOLANT[[#Headers],[AVIS LIMITE AU / VALIDITE]]))))))</f>
        <v/>
      </c>
      <c r="J275" s="3" t="str">
        <f ca="1">IF('PR-tampon'!$E238="","",IF('PR-tampon'!$E238=0,"",IF(INDIRECT(NOM_FR&amp;ADDRESS('PR-tampon'!$E238,COLUMN(REFERENCEMENT_ISOLANT[[#Headers],[TC/TNC
dans le domaine d''emploi visé]])))=0,"",INDIRECT(NOM_FR&amp;ADDRESS('PR-tampon'!$E238,COLUMN(REFERENCEMENT_ISOLANT[[#Headers],[TC/TNC
dans le domaine d''emploi visé]]))))))</f>
        <v/>
      </c>
      <c r="K275" s="102" t="str">
        <f ca="1">IF('PR-tampon'!$E238="","",IF('PR-tampon'!$E238=0,"",IF(INDIRECT(NOM_FR&amp;ADDRESS('PR-tampon'!$E238,COLUMN(REFERENCEMENT_ISOLANT[[#Headers],[SYNTHESE DES APPLICATIONS VISEES]])))=0,"",INDIRECT(NOM_FR&amp;ADDRESS('PR-tampon'!$E238,COLUMN(REFERENCEMENT_ISOLANT[[#Headers],[SYNTHESE DES APPLICATIONS VISEES]]))))))</f>
        <v/>
      </c>
      <c r="L275" s="75" t="str">
        <f ca="1">IF('PR-tampon'!$E238="","",IF('PR-tampon'!$E238=0,"",IF(INDIRECT(NOM_FR&amp;ADDRESS('PR-tampon'!$E238,COLUMN(REFERENCEMENT_ISOLANT[[#Headers],[CONCATENATION DES OBSERVATIONS]])))=0,"",INDIRECT(NOM_FR&amp;ADDRESS('PR-tampon'!$E238,COLUMN(REFERENCEMENT_ISOLANT[[#Headers],[CONCATENATION DES OBSERVATIONS]]))))))</f>
        <v/>
      </c>
      <c r="M275" s="3" t="str">
        <f ca="1">IF('PR-tampon'!$E238="","",IF('PR-tampon'!$E238=0,"",IF(INDIRECT(NOM_FR&amp;ADDRESS('PR-tampon'!$E238,COLUMN(REFERENCEMENT_ISOLANT[[#Headers],[Hygrométrie des locaux]])))=0,"",INDIRECT(NOM_FR&amp;ADDRESS('PR-tampon'!$E238,COLUMN(REFERENCEMENT_ISOLANT[[#Headers],[Hygrométrie des locaux]]))))))</f>
        <v/>
      </c>
      <c r="N275" s="3" t="str">
        <f ca="1">IF('PR-tampon'!$E238="","",IF('PR-tampon'!$E238=0,"",IF(INDIRECT(NOM_FR&amp;ADDRESS('PR-tampon'!$E238,COLUMN(REFERENCEMENT_ISOLANT[[#Headers],[classement locaux au sens 20.1 P3]])))=0,"",INDIRECT(NOM_FR&amp;ADDRESS('PR-tampon'!$E238,COLUMN(REFERENCEMENT_ISOLANT[[#Headers],[classement locaux au sens 20.1 P3]]))))))</f>
        <v/>
      </c>
      <c r="O275" s="3" t="str">
        <f ca="1">IF('PR-tampon'!$E238="","",IF('PR-tampon'!$E238=0,"",IF(INDIRECT(NOM_FR&amp;ADDRESS('PR-tampon'!$E238,COLUMN(REFERENCEMENT_ISOLANT[[#Headers],[Climat max]])))=0,"",INDIRECT(NOM_FR&amp;ADDRESS('PR-tampon'!$E238,COLUMN(REFERENCEMENT_ISOLANT[[#Headers],[Climat max]]))))))</f>
        <v/>
      </c>
      <c r="P275" s="3" t="str">
        <f ca="1">IF('PR-tampon'!$E238="","",IF('PR-tampon'!$E238=0,"",IF(INDIRECT(NOM_FR&amp;ADDRESS('PR-tampon'!$E238,COLUMN(REFERENCEMENT_ISOLANT[[#Headers],[Locaux climatisés ou raffraichis]])))=0,"",INDIRECT(NOM_FR&amp;ADDRESS('PR-tampon'!$E238,COLUMN(REFERENCEMENT_ISOLANT[[#Headers],[Locaux climatisés ou raffraichis]]))))))</f>
        <v/>
      </c>
    </row>
    <row r="276" spans="1:16" ht="130.15" customHeight="1" x14ac:dyDescent="0.25">
      <c r="A276" s="3" t="e">
        <v>#VALUE!</v>
      </c>
      <c r="B276" s="79" t="str">
        <f ca="1">IF('PR-tampon'!$E239="","",IF('PR-tampon'!$E239=0,"",IF(INDIRECT(NOM_FR&amp;ADDRESS('PR-tampon'!$E239,COLUMN(REFERENCEMENT_ISOLANT[[#Headers],[DATE REFERENCEMENT]])))=0,"",INDIRECT(NOM_FR&amp;ADDRESS('PR-tampon'!$E239,COLUMN(REFERENCEMENT_ISOLANT[[#Headers],[DATE REFERENCEMENT]]))))))</f>
        <v/>
      </c>
      <c r="C276" s="79" t="str">
        <f ca="1">IF('PR-tampon'!$E239="","",IF('PR-tampon'!$E239=0,"",IF(INDIRECT(NOM_FR&amp;ADDRESS('PR-tampon'!$E239,COLUMN(REFERENCEMENT_ISOLANT[[#Headers],[TYPE DE PROCEDE]])))=0,"",INDIRECT(NOM_FR&amp;ADDRESS('PR-tampon'!$E239,COLUMN(REFERENCEMENT_ISOLANT[[#Headers],[TYPE DE PROCEDE]]))))))</f>
        <v/>
      </c>
      <c r="D276" s="79" t="str">
        <f ca="1">IF('PR-tampon'!$E239="","",IF('PR-tampon'!$E239=0,"",IF(INDIRECT(NOM_FR&amp;ADDRESS('PR-tampon'!$E239,COLUMN(REFERENCEMENT_ISOLANT[[#Headers],[MATIERE]])))=0,"",INDIRECT(NOM_FR&amp;ADDRESS('PR-tampon'!$E239,COLUMN(REFERENCEMENT_ISOLANT[[#Headers],[MATIERE]]))))))</f>
        <v/>
      </c>
      <c r="E276" s="3" t="str">
        <f ca="1">IF('PR-tampon'!$E239="","",IF('PR-tampon'!$E239=0,"",IF(INDIRECT(NOM_FR&amp;ADDRESS('PR-tampon'!$E239,COLUMN(REFERENCEMENT_ISOLANT[[#Headers],[NOM COMMERCIAL DU PROCEDE]])))=0,"",INDIRECT(NOM_FR&amp;ADDRESS('PR-tampon'!$E239,COLUMN(REFERENCEMENT_ISOLANT[[#Headers],[NOM COMMERCIAL DU PROCEDE]]))))))</f>
        <v/>
      </c>
      <c r="F276" s="3" t="str">
        <f ca="1">IF('PR-tampon'!$E239="","",IF('PR-tampon'!$E239=0,"",IF(INDIRECT(NOM_FR&amp;ADDRESS('PR-tampon'!$E239,COLUMN(REFERENCEMENT_ISOLANT[[#Headers],[FABRICANT / TITULAIRE / DISTRIBUTEUR]])))=0,"",INDIRECT(NOM_FR&amp;ADDRESS('PR-tampon'!$E239,COLUMN(REFERENCEMENT_ISOLANT[[#Headers],[FABRICANT / TITULAIRE / DISTRIBUTEUR]]))))))</f>
        <v/>
      </c>
      <c r="G276" s="3" t="str">
        <f ca="1">IF('PR-tampon'!$E239="","",IF('PR-tampon'!$E239=0,"",IF(INDIRECT(NOM_FR&amp;ADDRESS('PR-tampon'!$E239,COLUMN(REFERENCEMENT_ISOLANT[[#Headers],[TYPE DE DOCUMENT DE REFERENCE]])))=0,"",INDIRECT(NOM_FR&amp;ADDRESS('PR-tampon'!$E239,COLUMN(REFERENCEMENT_ISOLANT[[#Headers],[TYPE DE DOCUMENT DE REFERENCE]]))))))</f>
        <v/>
      </c>
      <c r="H276" s="3" t="str">
        <f ca="1">IF('PR-tampon'!$E239="","",IF('PR-tampon'!$E239=0,"",IF(INDIRECT(NOM_FR&amp;ADDRESS('PR-tampon'!$E239,COLUMN(REFERENCEMENT_ISOLANT[[#Headers],[REF]])))=0,"",INDIRECT(NOM_FR&amp;ADDRESS('PR-tampon'!$E239,COLUMN(REFERENCEMENT_ISOLANT[[#Headers],[REF]]))))))</f>
        <v/>
      </c>
      <c r="I276" s="73" t="str">
        <f ca="1">IF('PR-tampon'!$E239="","",IF('PR-tampon'!$E239=0,"",IF(INDIRECT(NOM_FR&amp;ADDRESS('PR-tampon'!$E239,COLUMN(REFERENCEMENT_ISOLANT[[#Headers],[AVIS LIMITE AU / VALIDITE]])))=0,"",INDIRECT(NOM_FR&amp;ADDRESS('PR-tampon'!$E239,COLUMN(REFERENCEMENT_ISOLANT[[#Headers],[AVIS LIMITE AU / VALIDITE]]))))))</f>
        <v/>
      </c>
      <c r="J276" s="3" t="str">
        <f ca="1">IF('PR-tampon'!$E239="","",IF('PR-tampon'!$E239=0,"",IF(INDIRECT(NOM_FR&amp;ADDRESS('PR-tampon'!$E239,COLUMN(REFERENCEMENT_ISOLANT[[#Headers],[TC/TNC
dans le domaine d''emploi visé]])))=0,"",INDIRECT(NOM_FR&amp;ADDRESS('PR-tampon'!$E239,COLUMN(REFERENCEMENT_ISOLANT[[#Headers],[TC/TNC
dans le domaine d''emploi visé]]))))))</f>
        <v/>
      </c>
      <c r="K276" s="102" t="str">
        <f ca="1">IF('PR-tampon'!$E239="","",IF('PR-tampon'!$E239=0,"",IF(INDIRECT(NOM_FR&amp;ADDRESS('PR-tampon'!$E239,COLUMN(REFERENCEMENT_ISOLANT[[#Headers],[SYNTHESE DES APPLICATIONS VISEES]])))=0,"",INDIRECT(NOM_FR&amp;ADDRESS('PR-tampon'!$E239,COLUMN(REFERENCEMENT_ISOLANT[[#Headers],[SYNTHESE DES APPLICATIONS VISEES]]))))))</f>
        <v/>
      </c>
      <c r="L276" s="75" t="str">
        <f ca="1">IF('PR-tampon'!$E239="","",IF('PR-tampon'!$E239=0,"",IF(INDIRECT(NOM_FR&amp;ADDRESS('PR-tampon'!$E239,COLUMN(REFERENCEMENT_ISOLANT[[#Headers],[CONCATENATION DES OBSERVATIONS]])))=0,"",INDIRECT(NOM_FR&amp;ADDRESS('PR-tampon'!$E239,COLUMN(REFERENCEMENT_ISOLANT[[#Headers],[CONCATENATION DES OBSERVATIONS]]))))))</f>
        <v/>
      </c>
      <c r="M276" s="3" t="str">
        <f ca="1">IF('PR-tampon'!$E239="","",IF('PR-tampon'!$E239=0,"",IF(INDIRECT(NOM_FR&amp;ADDRESS('PR-tampon'!$E239,COLUMN(REFERENCEMENT_ISOLANT[[#Headers],[Hygrométrie des locaux]])))=0,"",INDIRECT(NOM_FR&amp;ADDRESS('PR-tampon'!$E239,COLUMN(REFERENCEMENT_ISOLANT[[#Headers],[Hygrométrie des locaux]]))))))</f>
        <v/>
      </c>
      <c r="N276" s="3" t="str">
        <f ca="1">IF('PR-tampon'!$E239="","",IF('PR-tampon'!$E239=0,"",IF(INDIRECT(NOM_FR&amp;ADDRESS('PR-tampon'!$E239,COLUMN(REFERENCEMENT_ISOLANT[[#Headers],[classement locaux au sens 20.1 P3]])))=0,"",INDIRECT(NOM_FR&amp;ADDRESS('PR-tampon'!$E239,COLUMN(REFERENCEMENT_ISOLANT[[#Headers],[classement locaux au sens 20.1 P3]]))))))</f>
        <v/>
      </c>
      <c r="O276" s="3" t="str">
        <f ca="1">IF('PR-tampon'!$E239="","",IF('PR-tampon'!$E239=0,"",IF(INDIRECT(NOM_FR&amp;ADDRESS('PR-tampon'!$E239,COLUMN(REFERENCEMENT_ISOLANT[[#Headers],[Climat max]])))=0,"",INDIRECT(NOM_FR&amp;ADDRESS('PR-tampon'!$E239,COLUMN(REFERENCEMENT_ISOLANT[[#Headers],[Climat max]]))))))</f>
        <v/>
      </c>
      <c r="P276" s="3" t="str">
        <f ca="1">IF('PR-tampon'!$E239="","",IF('PR-tampon'!$E239=0,"",IF(INDIRECT(NOM_FR&amp;ADDRESS('PR-tampon'!$E239,COLUMN(REFERENCEMENT_ISOLANT[[#Headers],[Locaux climatisés ou raffraichis]])))=0,"",INDIRECT(NOM_FR&amp;ADDRESS('PR-tampon'!$E239,COLUMN(REFERENCEMENT_ISOLANT[[#Headers],[Locaux climatisés ou raffraichis]]))))))</f>
        <v/>
      </c>
    </row>
    <row r="277" spans="1:16" ht="130.15" customHeight="1" x14ac:dyDescent="0.25">
      <c r="A277" s="3" t="e">
        <v>#VALUE!</v>
      </c>
      <c r="B277" s="79" t="str">
        <f ca="1">IF('PR-tampon'!$E240="","",IF('PR-tampon'!$E240=0,"",IF(INDIRECT(NOM_FR&amp;ADDRESS('PR-tampon'!$E240,COLUMN(REFERENCEMENT_ISOLANT[[#Headers],[DATE REFERENCEMENT]])))=0,"",INDIRECT(NOM_FR&amp;ADDRESS('PR-tampon'!$E240,COLUMN(REFERENCEMENT_ISOLANT[[#Headers],[DATE REFERENCEMENT]]))))))</f>
        <v/>
      </c>
      <c r="C277" s="79" t="str">
        <f ca="1">IF('PR-tampon'!$E240="","",IF('PR-tampon'!$E240=0,"",IF(INDIRECT(NOM_FR&amp;ADDRESS('PR-tampon'!$E240,COLUMN(REFERENCEMENT_ISOLANT[[#Headers],[TYPE DE PROCEDE]])))=0,"",INDIRECT(NOM_FR&amp;ADDRESS('PR-tampon'!$E240,COLUMN(REFERENCEMENT_ISOLANT[[#Headers],[TYPE DE PROCEDE]]))))))</f>
        <v/>
      </c>
      <c r="D277" s="79" t="str">
        <f ca="1">IF('PR-tampon'!$E240="","",IF('PR-tampon'!$E240=0,"",IF(INDIRECT(NOM_FR&amp;ADDRESS('PR-tampon'!$E240,COLUMN(REFERENCEMENT_ISOLANT[[#Headers],[MATIERE]])))=0,"",INDIRECT(NOM_FR&amp;ADDRESS('PR-tampon'!$E240,COLUMN(REFERENCEMENT_ISOLANT[[#Headers],[MATIERE]]))))))</f>
        <v/>
      </c>
      <c r="E277" s="3" t="str">
        <f ca="1">IF('PR-tampon'!$E240="","",IF('PR-tampon'!$E240=0,"",IF(INDIRECT(NOM_FR&amp;ADDRESS('PR-tampon'!$E240,COLUMN(REFERENCEMENT_ISOLANT[[#Headers],[NOM COMMERCIAL DU PROCEDE]])))=0,"",INDIRECT(NOM_FR&amp;ADDRESS('PR-tampon'!$E240,COLUMN(REFERENCEMENT_ISOLANT[[#Headers],[NOM COMMERCIAL DU PROCEDE]]))))))</f>
        <v/>
      </c>
      <c r="F277" s="3" t="str">
        <f ca="1">IF('PR-tampon'!$E240="","",IF('PR-tampon'!$E240=0,"",IF(INDIRECT(NOM_FR&amp;ADDRESS('PR-tampon'!$E240,COLUMN(REFERENCEMENT_ISOLANT[[#Headers],[FABRICANT / TITULAIRE / DISTRIBUTEUR]])))=0,"",INDIRECT(NOM_FR&amp;ADDRESS('PR-tampon'!$E240,COLUMN(REFERENCEMENT_ISOLANT[[#Headers],[FABRICANT / TITULAIRE / DISTRIBUTEUR]]))))))</f>
        <v/>
      </c>
      <c r="G277" s="3" t="str">
        <f ca="1">IF('PR-tampon'!$E240="","",IF('PR-tampon'!$E240=0,"",IF(INDIRECT(NOM_FR&amp;ADDRESS('PR-tampon'!$E240,COLUMN(REFERENCEMENT_ISOLANT[[#Headers],[TYPE DE DOCUMENT DE REFERENCE]])))=0,"",INDIRECT(NOM_FR&amp;ADDRESS('PR-tampon'!$E240,COLUMN(REFERENCEMENT_ISOLANT[[#Headers],[TYPE DE DOCUMENT DE REFERENCE]]))))))</f>
        <v/>
      </c>
      <c r="H277" s="3" t="str">
        <f ca="1">IF('PR-tampon'!$E240="","",IF('PR-tampon'!$E240=0,"",IF(INDIRECT(NOM_FR&amp;ADDRESS('PR-tampon'!$E240,COLUMN(REFERENCEMENT_ISOLANT[[#Headers],[REF]])))=0,"",INDIRECT(NOM_FR&amp;ADDRESS('PR-tampon'!$E240,COLUMN(REFERENCEMENT_ISOLANT[[#Headers],[REF]]))))))</f>
        <v/>
      </c>
      <c r="I277" s="73" t="str">
        <f ca="1">IF('PR-tampon'!$E240="","",IF('PR-tampon'!$E240=0,"",IF(INDIRECT(NOM_FR&amp;ADDRESS('PR-tampon'!$E240,COLUMN(REFERENCEMENT_ISOLANT[[#Headers],[AVIS LIMITE AU / VALIDITE]])))=0,"",INDIRECT(NOM_FR&amp;ADDRESS('PR-tampon'!$E240,COLUMN(REFERENCEMENT_ISOLANT[[#Headers],[AVIS LIMITE AU / VALIDITE]]))))))</f>
        <v/>
      </c>
      <c r="J277" s="3" t="str">
        <f ca="1">IF('PR-tampon'!$E240="","",IF('PR-tampon'!$E240=0,"",IF(INDIRECT(NOM_FR&amp;ADDRESS('PR-tampon'!$E240,COLUMN(REFERENCEMENT_ISOLANT[[#Headers],[TC/TNC
dans le domaine d''emploi visé]])))=0,"",INDIRECT(NOM_FR&amp;ADDRESS('PR-tampon'!$E240,COLUMN(REFERENCEMENT_ISOLANT[[#Headers],[TC/TNC
dans le domaine d''emploi visé]]))))))</f>
        <v/>
      </c>
      <c r="K277" s="102" t="str">
        <f ca="1">IF('PR-tampon'!$E240="","",IF('PR-tampon'!$E240=0,"",IF(INDIRECT(NOM_FR&amp;ADDRESS('PR-tampon'!$E240,COLUMN(REFERENCEMENT_ISOLANT[[#Headers],[SYNTHESE DES APPLICATIONS VISEES]])))=0,"",INDIRECT(NOM_FR&amp;ADDRESS('PR-tampon'!$E240,COLUMN(REFERENCEMENT_ISOLANT[[#Headers],[SYNTHESE DES APPLICATIONS VISEES]]))))))</f>
        <v/>
      </c>
      <c r="L277" s="75" t="str">
        <f ca="1">IF('PR-tampon'!$E240="","",IF('PR-tampon'!$E240=0,"",IF(INDIRECT(NOM_FR&amp;ADDRESS('PR-tampon'!$E240,COLUMN(REFERENCEMENT_ISOLANT[[#Headers],[CONCATENATION DES OBSERVATIONS]])))=0,"",INDIRECT(NOM_FR&amp;ADDRESS('PR-tampon'!$E240,COLUMN(REFERENCEMENT_ISOLANT[[#Headers],[CONCATENATION DES OBSERVATIONS]]))))))</f>
        <v/>
      </c>
      <c r="M277" s="3" t="str">
        <f ca="1">IF('PR-tampon'!$E240="","",IF('PR-tampon'!$E240=0,"",IF(INDIRECT(NOM_FR&amp;ADDRESS('PR-tampon'!$E240,COLUMN(REFERENCEMENT_ISOLANT[[#Headers],[Hygrométrie des locaux]])))=0,"",INDIRECT(NOM_FR&amp;ADDRESS('PR-tampon'!$E240,COLUMN(REFERENCEMENT_ISOLANT[[#Headers],[Hygrométrie des locaux]]))))))</f>
        <v/>
      </c>
      <c r="N277" s="3" t="str">
        <f ca="1">IF('PR-tampon'!$E240="","",IF('PR-tampon'!$E240=0,"",IF(INDIRECT(NOM_FR&amp;ADDRESS('PR-tampon'!$E240,COLUMN(REFERENCEMENT_ISOLANT[[#Headers],[classement locaux au sens 20.1 P3]])))=0,"",INDIRECT(NOM_FR&amp;ADDRESS('PR-tampon'!$E240,COLUMN(REFERENCEMENT_ISOLANT[[#Headers],[classement locaux au sens 20.1 P3]]))))))</f>
        <v/>
      </c>
      <c r="O277" s="3" t="str">
        <f ca="1">IF('PR-tampon'!$E240="","",IF('PR-tampon'!$E240=0,"",IF(INDIRECT(NOM_FR&amp;ADDRESS('PR-tampon'!$E240,COLUMN(REFERENCEMENT_ISOLANT[[#Headers],[Climat max]])))=0,"",INDIRECT(NOM_FR&amp;ADDRESS('PR-tampon'!$E240,COLUMN(REFERENCEMENT_ISOLANT[[#Headers],[Climat max]]))))))</f>
        <v/>
      </c>
      <c r="P277" s="3" t="str">
        <f ca="1">IF('PR-tampon'!$E240="","",IF('PR-tampon'!$E240=0,"",IF(INDIRECT(NOM_FR&amp;ADDRESS('PR-tampon'!$E240,COLUMN(REFERENCEMENT_ISOLANT[[#Headers],[Locaux climatisés ou raffraichis]])))=0,"",INDIRECT(NOM_FR&amp;ADDRESS('PR-tampon'!$E240,COLUMN(REFERENCEMENT_ISOLANT[[#Headers],[Locaux climatisés ou raffraichis]]))))))</f>
        <v/>
      </c>
    </row>
    <row r="278" spans="1:16" ht="130.15" customHeight="1" x14ac:dyDescent="0.25">
      <c r="A278" s="3" t="e">
        <v>#VALUE!</v>
      </c>
      <c r="B278" s="79" t="str">
        <f ca="1">IF('PR-tampon'!$E241="","",IF('PR-tampon'!$E241=0,"",IF(INDIRECT(NOM_FR&amp;ADDRESS('PR-tampon'!$E241,COLUMN(REFERENCEMENT_ISOLANT[[#Headers],[DATE REFERENCEMENT]])))=0,"",INDIRECT(NOM_FR&amp;ADDRESS('PR-tampon'!$E241,COLUMN(REFERENCEMENT_ISOLANT[[#Headers],[DATE REFERENCEMENT]]))))))</f>
        <v/>
      </c>
      <c r="C278" s="79" t="str">
        <f ca="1">IF('PR-tampon'!$E241="","",IF('PR-tampon'!$E241=0,"",IF(INDIRECT(NOM_FR&amp;ADDRESS('PR-tampon'!$E241,COLUMN(REFERENCEMENT_ISOLANT[[#Headers],[TYPE DE PROCEDE]])))=0,"",INDIRECT(NOM_FR&amp;ADDRESS('PR-tampon'!$E241,COLUMN(REFERENCEMENT_ISOLANT[[#Headers],[TYPE DE PROCEDE]]))))))</f>
        <v/>
      </c>
      <c r="D278" s="79" t="str">
        <f ca="1">IF('PR-tampon'!$E241="","",IF('PR-tampon'!$E241=0,"",IF(INDIRECT(NOM_FR&amp;ADDRESS('PR-tampon'!$E241,COLUMN(REFERENCEMENT_ISOLANT[[#Headers],[MATIERE]])))=0,"",INDIRECT(NOM_FR&amp;ADDRESS('PR-tampon'!$E241,COLUMN(REFERENCEMENT_ISOLANT[[#Headers],[MATIERE]]))))))</f>
        <v/>
      </c>
      <c r="E278" s="3" t="str">
        <f ca="1">IF('PR-tampon'!$E241="","",IF('PR-tampon'!$E241=0,"",IF(INDIRECT(NOM_FR&amp;ADDRESS('PR-tampon'!$E241,COLUMN(REFERENCEMENT_ISOLANT[[#Headers],[NOM COMMERCIAL DU PROCEDE]])))=0,"",INDIRECT(NOM_FR&amp;ADDRESS('PR-tampon'!$E241,COLUMN(REFERENCEMENT_ISOLANT[[#Headers],[NOM COMMERCIAL DU PROCEDE]]))))))</f>
        <v/>
      </c>
      <c r="F278" s="3" t="str">
        <f ca="1">IF('PR-tampon'!$E241="","",IF('PR-tampon'!$E241=0,"",IF(INDIRECT(NOM_FR&amp;ADDRESS('PR-tampon'!$E241,COLUMN(REFERENCEMENT_ISOLANT[[#Headers],[FABRICANT / TITULAIRE / DISTRIBUTEUR]])))=0,"",INDIRECT(NOM_FR&amp;ADDRESS('PR-tampon'!$E241,COLUMN(REFERENCEMENT_ISOLANT[[#Headers],[FABRICANT / TITULAIRE / DISTRIBUTEUR]]))))))</f>
        <v/>
      </c>
      <c r="G278" s="3" t="str">
        <f ca="1">IF('PR-tampon'!$E241="","",IF('PR-tampon'!$E241=0,"",IF(INDIRECT(NOM_FR&amp;ADDRESS('PR-tampon'!$E241,COLUMN(REFERENCEMENT_ISOLANT[[#Headers],[TYPE DE DOCUMENT DE REFERENCE]])))=0,"",INDIRECT(NOM_FR&amp;ADDRESS('PR-tampon'!$E241,COLUMN(REFERENCEMENT_ISOLANT[[#Headers],[TYPE DE DOCUMENT DE REFERENCE]]))))))</f>
        <v/>
      </c>
      <c r="H278" s="3" t="str">
        <f ca="1">IF('PR-tampon'!$E241="","",IF('PR-tampon'!$E241=0,"",IF(INDIRECT(NOM_FR&amp;ADDRESS('PR-tampon'!$E241,COLUMN(REFERENCEMENT_ISOLANT[[#Headers],[REF]])))=0,"",INDIRECT(NOM_FR&amp;ADDRESS('PR-tampon'!$E241,COLUMN(REFERENCEMENT_ISOLANT[[#Headers],[REF]]))))))</f>
        <v/>
      </c>
      <c r="I278" s="73" t="str">
        <f ca="1">IF('PR-tampon'!$E241="","",IF('PR-tampon'!$E241=0,"",IF(INDIRECT(NOM_FR&amp;ADDRESS('PR-tampon'!$E241,COLUMN(REFERENCEMENT_ISOLANT[[#Headers],[AVIS LIMITE AU / VALIDITE]])))=0,"",INDIRECT(NOM_FR&amp;ADDRESS('PR-tampon'!$E241,COLUMN(REFERENCEMENT_ISOLANT[[#Headers],[AVIS LIMITE AU / VALIDITE]]))))))</f>
        <v/>
      </c>
      <c r="J278" s="3" t="str">
        <f ca="1">IF('PR-tampon'!$E241="","",IF('PR-tampon'!$E241=0,"",IF(INDIRECT(NOM_FR&amp;ADDRESS('PR-tampon'!$E241,COLUMN(REFERENCEMENT_ISOLANT[[#Headers],[TC/TNC
dans le domaine d''emploi visé]])))=0,"",INDIRECT(NOM_FR&amp;ADDRESS('PR-tampon'!$E241,COLUMN(REFERENCEMENT_ISOLANT[[#Headers],[TC/TNC
dans le domaine d''emploi visé]]))))))</f>
        <v/>
      </c>
      <c r="K278" s="102" t="str">
        <f ca="1">IF('PR-tampon'!$E241="","",IF('PR-tampon'!$E241=0,"",IF(INDIRECT(NOM_FR&amp;ADDRESS('PR-tampon'!$E241,COLUMN(REFERENCEMENT_ISOLANT[[#Headers],[SYNTHESE DES APPLICATIONS VISEES]])))=0,"",INDIRECT(NOM_FR&amp;ADDRESS('PR-tampon'!$E241,COLUMN(REFERENCEMENT_ISOLANT[[#Headers],[SYNTHESE DES APPLICATIONS VISEES]]))))))</f>
        <v/>
      </c>
      <c r="L278" s="75" t="str">
        <f ca="1">IF('PR-tampon'!$E241="","",IF('PR-tampon'!$E241=0,"",IF(INDIRECT(NOM_FR&amp;ADDRESS('PR-tampon'!$E241,COLUMN(REFERENCEMENT_ISOLANT[[#Headers],[CONCATENATION DES OBSERVATIONS]])))=0,"",INDIRECT(NOM_FR&amp;ADDRESS('PR-tampon'!$E241,COLUMN(REFERENCEMENT_ISOLANT[[#Headers],[CONCATENATION DES OBSERVATIONS]]))))))</f>
        <v/>
      </c>
      <c r="M278" s="3" t="str">
        <f ca="1">IF('PR-tampon'!$E241="","",IF('PR-tampon'!$E241=0,"",IF(INDIRECT(NOM_FR&amp;ADDRESS('PR-tampon'!$E241,COLUMN(REFERENCEMENT_ISOLANT[[#Headers],[Hygrométrie des locaux]])))=0,"",INDIRECT(NOM_FR&amp;ADDRESS('PR-tampon'!$E241,COLUMN(REFERENCEMENT_ISOLANT[[#Headers],[Hygrométrie des locaux]]))))))</f>
        <v/>
      </c>
      <c r="N278" s="3" t="str">
        <f ca="1">IF('PR-tampon'!$E241="","",IF('PR-tampon'!$E241=0,"",IF(INDIRECT(NOM_FR&amp;ADDRESS('PR-tampon'!$E241,COLUMN(REFERENCEMENT_ISOLANT[[#Headers],[classement locaux au sens 20.1 P3]])))=0,"",INDIRECT(NOM_FR&amp;ADDRESS('PR-tampon'!$E241,COLUMN(REFERENCEMENT_ISOLANT[[#Headers],[classement locaux au sens 20.1 P3]]))))))</f>
        <v/>
      </c>
      <c r="O278" s="3" t="str">
        <f ca="1">IF('PR-tampon'!$E241="","",IF('PR-tampon'!$E241=0,"",IF(INDIRECT(NOM_FR&amp;ADDRESS('PR-tampon'!$E241,COLUMN(REFERENCEMENT_ISOLANT[[#Headers],[Climat max]])))=0,"",INDIRECT(NOM_FR&amp;ADDRESS('PR-tampon'!$E241,COLUMN(REFERENCEMENT_ISOLANT[[#Headers],[Climat max]]))))))</f>
        <v/>
      </c>
      <c r="P278" s="3" t="str">
        <f ca="1">IF('PR-tampon'!$E241="","",IF('PR-tampon'!$E241=0,"",IF(INDIRECT(NOM_FR&amp;ADDRESS('PR-tampon'!$E241,COLUMN(REFERENCEMENT_ISOLANT[[#Headers],[Locaux climatisés ou raffraichis]])))=0,"",INDIRECT(NOM_FR&amp;ADDRESS('PR-tampon'!$E241,COLUMN(REFERENCEMENT_ISOLANT[[#Headers],[Locaux climatisés ou raffraichis]]))))))</f>
        <v/>
      </c>
    </row>
    <row r="279" spans="1:16" ht="130.15" customHeight="1" x14ac:dyDescent="0.25">
      <c r="A279" s="3" t="e">
        <v>#VALUE!</v>
      </c>
      <c r="B279" s="79" t="str">
        <f ca="1">IF('PR-tampon'!$E242="","",IF('PR-tampon'!$E242=0,"",IF(INDIRECT(NOM_FR&amp;ADDRESS('PR-tampon'!$E242,COLUMN(REFERENCEMENT_ISOLANT[[#Headers],[DATE REFERENCEMENT]])))=0,"",INDIRECT(NOM_FR&amp;ADDRESS('PR-tampon'!$E242,COLUMN(REFERENCEMENT_ISOLANT[[#Headers],[DATE REFERENCEMENT]]))))))</f>
        <v/>
      </c>
      <c r="C279" s="79" t="str">
        <f ca="1">IF('PR-tampon'!$E242="","",IF('PR-tampon'!$E242=0,"",IF(INDIRECT(NOM_FR&amp;ADDRESS('PR-tampon'!$E242,COLUMN(REFERENCEMENT_ISOLANT[[#Headers],[TYPE DE PROCEDE]])))=0,"",INDIRECT(NOM_FR&amp;ADDRESS('PR-tampon'!$E242,COLUMN(REFERENCEMENT_ISOLANT[[#Headers],[TYPE DE PROCEDE]]))))))</f>
        <v/>
      </c>
      <c r="D279" s="79" t="str">
        <f ca="1">IF('PR-tampon'!$E242="","",IF('PR-tampon'!$E242=0,"",IF(INDIRECT(NOM_FR&amp;ADDRESS('PR-tampon'!$E242,COLUMN(REFERENCEMENT_ISOLANT[[#Headers],[MATIERE]])))=0,"",INDIRECT(NOM_FR&amp;ADDRESS('PR-tampon'!$E242,COLUMN(REFERENCEMENT_ISOLANT[[#Headers],[MATIERE]]))))))</f>
        <v/>
      </c>
      <c r="E279" s="3" t="str">
        <f ca="1">IF('PR-tampon'!$E242="","",IF('PR-tampon'!$E242=0,"",IF(INDIRECT(NOM_FR&amp;ADDRESS('PR-tampon'!$E242,COLUMN(REFERENCEMENT_ISOLANT[[#Headers],[NOM COMMERCIAL DU PROCEDE]])))=0,"",INDIRECT(NOM_FR&amp;ADDRESS('PR-tampon'!$E242,COLUMN(REFERENCEMENT_ISOLANT[[#Headers],[NOM COMMERCIAL DU PROCEDE]]))))))</f>
        <v/>
      </c>
      <c r="F279" s="3" t="str">
        <f ca="1">IF('PR-tampon'!$E242="","",IF('PR-tampon'!$E242=0,"",IF(INDIRECT(NOM_FR&amp;ADDRESS('PR-tampon'!$E242,COLUMN(REFERENCEMENT_ISOLANT[[#Headers],[FABRICANT / TITULAIRE / DISTRIBUTEUR]])))=0,"",INDIRECT(NOM_FR&amp;ADDRESS('PR-tampon'!$E242,COLUMN(REFERENCEMENT_ISOLANT[[#Headers],[FABRICANT / TITULAIRE / DISTRIBUTEUR]]))))))</f>
        <v/>
      </c>
      <c r="G279" s="3" t="str">
        <f ca="1">IF('PR-tampon'!$E242="","",IF('PR-tampon'!$E242=0,"",IF(INDIRECT(NOM_FR&amp;ADDRESS('PR-tampon'!$E242,COLUMN(REFERENCEMENT_ISOLANT[[#Headers],[TYPE DE DOCUMENT DE REFERENCE]])))=0,"",INDIRECT(NOM_FR&amp;ADDRESS('PR-tampon'!$E242,COLUMN(REFERENCEMENT_ISOLANT[[#Headers],[TYPE DE DOCUMENT DE REFERENCE]]))))))</f>
        <v/>
      </c>
      <c r="H279" s="3" t="str">
        <f ca="1">IF('PR-tampon'!$E242="","",IF('PR-tampon'!$E242=0,"",IF(INDIRECT(NOM_FR&amp;ADDRESS('PR-tampon'!$E242,COLUMN(REFERENCEMENT_ISOLANT[[#Headers],[REF]])))=0,"",INDIRECT(NOM_FR&amp;ADDRESS('PR-tampon'!$E242,COLUMN(REFERENCEMENT_ISOLANT[[#Headers],[REF]]))))))</f>
        <v/>
      </c>
      <c r="I279" s="73" t="str">
        <f ca="1">IF('PR-tampon'!$E242="","",IF('PR-tampon'!$E242=0,"",IF(INDIRECT(NOM_FR&amp;ADDRESS('PR-tampon'!$E242,COLUMN(REFERENCEMENT_ISOLANT[[#Headers],[AVIS LIMITE AU / VALIDITE]])))=0,"",INDIRECT(NOM_FR&amp;ADDRESS('PR-tampon'!$E242,COLUMN(REFERENCEMENT_ISOLANT[[#Headers],[AVIS LIMITE AU / VALIDITE]]))))))</f>
        <v/>
      </c>
      <c r="J279" s="3" t="str">
        <f ca="1">IF('PR-tampon'!$E242="","",IF('PR-tampon'!$E242=0,"",IF(INDIRECT(NOM_FR&amp;ADDRESS('PR-tampon'!$E242,COLUMN(REFERENCEMENT_ISOLANT[[#Headers],[TC/TNC
dans le domaine d''emploi visé]])))=0,"",INDIRECT(NOM_FR&amp;ADDRESS('PR-tampon'!$E242,COLUMN(REFERENCEMENT_ISOLANT[[#Headers],[TC/TNC
dans le domaine d''emploi visé]]))))))</f>
        <v/>
      </c>
      <c r="K279" s="102" t="str">
        <f ca="1">IF('PR-tampon'!$E242="","",IF('PR-tampon'!$E242=0,"",IF(INDIRECT(NOM_FR&amp;ADDRESS('PR-tampon'!$E242,COLUMN(REFERENCEMENT_ISOLANT[[#Headers],[SYNTHESE DES APPLICATIONS VISEES]])))=0,"",INDIRECT(NOM_FR&amp;ADDRESS('PR-tampon'!$E242,COLUMN(REFERENCEMENT_ISOLANT[[#Headers],[SYNTHESE DES APPLICATIONS VISEES]]))))))</f>
        <v/>
      </c>
      <c r="L279" s="75" t="str">
        <f ca="1">IF('PR-tampon'!$E242="","",IF('PR-tampon'!$E242=0,"",IF(INDIRECT(NOM_FR&amp;ADDRESS('PR-tampon'!$E242,COLUMN(REFERENCEMENT_ISOLANT[[#Headers],[CONCATENATION DES OBSERVATIONS]])))=0,"",INDIRECT(NOM_FR&amp;ADDRESS('PR-tampon'!$E242,COLUMN(REFERENCEMENT_ISOLANT[[#Headers],[CONCATENATION DES OBSERVATIONS]]))))))</f>
        <v/>
      </c>
      <c r="M279" s="3" t="str">
        <f ca="1">IF('PR-tampon'!$E242="","",IF('PR-tampon'!$E242=0,"",IF(INDIRECT(NOM_FR&amp;ADDRESS('PR-tampon'!$E242,COLUMN(REFERENCEMENT_ISOLANT[[#Headers],[Hygrométrie des locaux]])))=0,"",INDIRECT(NOM_FR&amp;ADDRESS('PR-tampon'!$E242,COLUMN(REFERENCEMENT_ISOLANT[[#Headers],[Hygrométrie des locaux]]))))))</f>
        <v/>
      </c>
      <c r="N279" s="3" t="str">
        <f ca="1">IF('PR-tampon'!$E242="","",IF('PR-tampon'!$E242=0,"",IF(INDIRECT(NOM_FR&amp;ADDRESS('PR-tampon'!$E242,COLUMN(REFERENCEMENT_ISOLANT[[#Headers],[classement locaux au sens 20.1 P3]])))=0,"",INDIRECT(NOM_FR&amp;ADDRESS('PR-tampon'!$E242,COLUMN(REFERENCEMENT_ISOLANT[[#Headers],[classement locaux au sens 20.1 P3]]))))))</f>
        <v/>
      </c>
      <c r="O279" s="3" t="str">
        <f ca="1">IF('PR-tampon'!$E242="","",IF('PR-tampon'!$E242=0,"",IF(INDIRECT(NOM_FR&amp;ADDRESS('PR-tampon'!$E242,COLUMN(REFERENCEMENT_ISOLANT[[#Headers],[Climat max]])))=0,"",INDIRECT(NOM_FR&amp;ADDRESS('PR-tampon'!$E242,COLUMN(REFERENCEMENT_ISOLANT[[#Headers],[Climat max]]))))))</f>
        <v/>
      </c>
      <c r="P279" s="3" t="str">
        <f ca="1">IF('PR-tampon'!$E242="","",IF('PR-tampon'!$E242=0,"",IF(INDIRECT(NOM_FR&amp;ADDRESS('PR-tampon'!$E242,COLUMN(REFERENCEMENT_ISOLANT[[#Headers],[Locaux climatisés ou raffraichis]])))=0,"",INDIRECT(NOM_FR&amp;ADDRESS('PR-tampon'!$E242,COLUMN(REFERENCEMENT_ISOLANT[[#Headers],[Locaux climatisés ou raffraichis]]))))))</f>
        <v/>
      </c>
    </row>
    <row r="280" spans="1:16" ht="130.15" customHeight="1" x14ac:dyDescent="0.25">
      <c r="A280" s="3" t="e">
        <v>#VALUE!</v>
      </c>
      <c r="B280" s="79" t="str">
        <f ca="1">IF('PR-tampon'!$E243="","",IF('PR-tampon'!$E243=0,"",IF(INDIRECT(NOM_FR&amp;ADDRESS('PR-tampon'!$E243,COLUMN(REFERENCEMENT_ISOLANT[[#Headers],[DATE REFERENCEMENT]])))=0,"",INDIRECT(NOM_FR&amp;ADDRESS('PR-tampon'!$E243,COLUMN(REFERENCEMENT_ISOLANT[[#Headers],[DATE REFERENCEMENT]]))))))</f>
        <v/>
      </c>
      <c r="C280" s="79" t="str">
        <f ca="1">IF('PR-tampon'!$E243="","",IF('PR-tampon'!$E243=0,"",IF(INDIRECT(NOM_FR&amp;ADDRESS('PR-tampon'!$E243,COLUMN(REFERENCEMENT_ISOLANT[[#Headers],[TYPE DE PROCEDE]])))=0,"",INDIRECT(NOM_FR&amp;ADDRESS('PR-tampon'!$E243,COLUMN(REFERENCEMENT_ISOLANT[[#Headers],[TYPE DE PROCEDE]]))))))</f>
        <v/>
      </c>
      <c r="D280" s="79" t="str">
        <f ca="1">IF('PR-tampon'!$E243="","",IF('PR-tampon'!$E243=0,"",IF(INDIRECT(NOM_FR&amp;ADDRESS('PR-tampon'!$E243,COLUMN(REFERENCEMENT_ISOLANT[[#Headers],[MATIERE]])))=0,"",INDIRECT(NOM_FR&amp;ADDRESS('PR-tampon'!$E243,COLUMN(REFERENCEMENT_ISOLANT[[#Headers],[MATIERE]]))))))</f>
        <v/>
      </c>
      <c r="E280" s="3" t="str">
        <f ca="1">IF('PR-tampon'!$E243="","",IF('PR-tampon'!$E243=0,"",IF(INDIRECT(NOM_FR&amp;ADDRESS('PR-tampon'!$E243,COLUMN(REFERENCEMENT_ISOLANT[[#Headers],[NOM COMMERCIAL DU PROCEDE]])))=0,"",INDIRECT(NOM_FR&amp;ADDRESS('PR-tampon'!$E243,COLUMN(REFERENCEMENT_ISOLANT[[#Headers],[NOM COMMERCIAL DU PROCEDE]]))))))</f>
        <v/>
      </c>
      <c r="F280" s="3" t="str">
        <f ca="1">IF('PR-tampon'!$E243="","",IF('PR-tampon'!$E243=0,"",IF(INDIRECT(NOM_FR&amp;ADDRESS('PR-tampon'!$E243,COLUMN(REFERENCEMENT_ISOLANT[[#Headers],[FABRICANT / TITULAIRE / DISTRIBUTEUR]])))=0,"",INDIRECT(NOM_FR&amp;ADDRESS('PR-tampon'!$E243,COLUMN(REFERENCEMENT_ISOLANT[[#Headers],[FABRICANT / TITULAIRE / DISTRIBUTEUR]]))))))</f>
        <v/>
      </c>
      <c r="G280" s="3" t="str">
        <f ca="1">IF('PR-tampon'!$E243="","",IF('PR-tampon'!$E243=0,"",IF(INDIRECT(NOM_FR&amp;ADDRESS('PR-tampon'!$E243,COLUMN(REFERENCEMENT_ISOLANT[[#Headers],[TYPE DE DOCUMENT DE REFERENCE]])))=0,"",INDIRECT(NOM_FR&amp;ADDRESS('PR-tampon'!$E243,COLUMN(REFERENCEMENT_ISOLANT[[#Headers],[TYPE DE DOCUMENT DE REFERENCE]]))))))</f>
        <v/>
      </c>
      <c r="H280" s="3" t="str">
        <f ca="1">IF('PR-tampon'!$E243="","",IF('PR-tampon'!$E243=0,"",IF(INDIRECT(NOM_FR&amp;ADDRESS('PR-tampon'!$E243,COLUMN(REFERENCEMENT_ISOLANT[[#Headers],[REF]])))=0,"",INDIRECT(NOM_FR&amp;ADDRESS('PR-tampon'!$E243,COLUMN(REFERENCEMENT_ISOLANT[[#Headers],[REF]]))))))</f>
        <v/>
      </c>
      <c r="I280" s="73" t="str">
        <f ca="1">IF('PR-tampon'!$E243="","",IF('PR-tampon'!$E243=0,"",IF(INDIRECT(NOM_FR&amp;ADDRESS('PR-tampon'!$E243,COLUMN(REFERENCEMENT_ISOLANT[[#Headers],[AVIS LIMITE AU / VALIDITE]])))=0,"",INDIRECT(NOM_FR&amp;ADDRESS('PR-tampon'!$E243,COLUMN(REFERENCEMENT_ISOLANT[[#Headers],[AVIS LIMITE AU / VALIDITE]]))))))</f>
        <v/>
      </c>
      <c r="J280" s="3" t="str">
        <f ca="1">IF('PR-tampon'!$E243="","",IF('PR-tampon'!$E243=0,"",IF(INDIRECT(NOM_FR&amp;ADDRESS('PR-tampon'!$E243,COLUMN(REFERENCEMENT_ISOLANT[[#Headers],[TC/TNC
dans le domaine d''emploi visé]])))=0,"",INDIRECT(NOM_FR&amp;ADDRESS('PR-tampon'!$E243,COLUMN(REFERENCEMENT_ISOLANT[[#Headers],[TC/TNC
dans le domaine d''emploi visé]]))))))</f>
        <v/>
      </c>
      <c r="K280" s="102" t="str">
        <f ca="1">IF('PR-tampon'!$E243="","",IF('PR-tampon'!$E243=0,"",IF(INDIRECT(NOM_FR&amp;ADDRESS('PR-tampon'!$E243,COLUMN(REFERENCEMENT_ISOLANT[[#Headers],[SYNTHESE DES APPLICATIONS VISEES]])))=0,"",INDIRECT(NOM_FR&amp;ADDRESS('PR-tampon'!$E243,COLUMN(REFERENCEMENT_ISOLANT[[#Headers],[SYNTHESE DES APPLICATIONS VISEES]]))))))</f>
        <v/>
      </c>
      <c r="L280" s="75" t="str">
        <f ca="1">IF('PR-tampon'!$E243="","",IF('PR-tampon'!$E243=0,"",IF(INDIRECT(NOM_FR&amp;ADDRESS('PR-tampon'!$E243,COLUMN(REFERENCEMENT_ISOLANT[[#Headers],[CONCATENATION DES OBSERVATIONS]])))=0,"",INDIRECT(NOM_FR&amp;ADDRESS('PR-tampon'!$E243,COLUMN(REFERENCEMENT_ISOLANT[[#Headers],[CONCATENATION DES OBSERVATIONS]]))))))</f>
        <v/>
      </c>
      <c r="M280" s="3" t="str">
        <f ca="1">IF('PR-tampon'!$E243="","",IF('PR-tampon'!$E243=0,"",IF(INDIRECT(NOM_FR&amp;ADDRESS('PR-tampon'!$E243,COLUMN(REFERENCEMENT_ISOLANT[[#Headers],[Hygrométrie des locaux]])))=0,"",INDIRECT(NOM_FR&amp;ADDRESS('PR-tampon'!$E243,COLUMN(REFERENCEMENT_ISOLANT[[#Headers],[Hygrométrie des locaux]]))))))</f>
        <v/>
      </c>
      <c r="N280" s="3" t="str">
        <f ca="1">IF('PR-tampon'!$E243="","",IF('PR-tampon'!$E243=0,"",IF(INDIRECT(NOM_FR&amp;ADDRESS('PR-tampon'!$E243,COLUMN(REFERENCEMENT_ISOLANT[[#Headers],[classement locaux au sens 20.1 P3]])))=0,"",INDIRECT(NOM_FR&amp;ADDRESS('PR-tampon'!$E243,COLUMN(REFERENCEMENT_ISOLANT[[#Headers],[classement locaux au sens 20.1 P3]]))))))</f>
        <v/>
      </c>
      <c r="O280" s="3" t="str">
        <f ca="1">IF('PR-tampon'!$E243="","",IF('PR-tampon'!$E243=0,"",IF(INDIRECT(NOM_FR&amp;ADDRESS('PR-tampon'!$E243,COLUMN(REFERENCEMENT_ISOLANT[[#Headers],[Climat max]])))=0,"",INDIRECT(NOM_FR&amp;ADDRESS('PR-tampon'!$E243,COLUMN(REFERENCEMENT_ISOLANT[[#Headers],[Climat max]]))))))</f>
        <v/>
      </c>
      <c r="P280" s="3" t="str">
        <f ca="1">IF('PR-tampon'!$E243="","",IF('PR-tampon'!$E243=0,"",IF(INDIRECT(NOM_FR&amp;ADDRESS('PR-tampon'!$E243,COLUMN(REFERENCEMENT_ISOLANT[[#Headers],[Locaux climatisés ou raffraichis]])))=0,"",INDIRECT(NOM_FR&amp;ADDRESS('PR-tampon'!$E243,COLUMN(REFERENCEMENT_ISOLANT[[#Headers],[Locaux climatisés ou raffraichis]]))))))</f>
        <v/>
      </c>
    </row>
    <row r="281" spans="1:16" ht="130.15" customHeight="1" x14ac:dyDescent="0.25">
      <c r="A281" s="3" t="e">
        <v>#VALUE!</v>
      </c>
      <c r="B281" s="79" t="str">
        <f ca="1">IF('PR-tampon'!$E244="","",IF('PR-tampon'!$E244=0,"",IF(INDIRECT(NOM_FR&amp;ADDRESS('PR-tampon'!$E244,COLUMN(REFERENCEMENT_ISOLANT[[#Headers],[DATE REFERENCEMENT]])))=0,"",INDIRECT(NOM_FR&amp;ADDRESS('PR-tampon'!$E244,COLUMN(REFERENCEMENT_ISOLANT[[#Headers],[DATE REFERENCEMENT]]))))))</f>
        <v/>
      </c>
      <c r="C281" s="79" t="str">
        <f ca="1">IF('PR-tampon'!$E244="","",IF('PR-tampon'!$E244=0,"",IF(INDIRECT(NOM_FR&amp;ADDRESS('PR-tampon'!$E244,COLUMN(REFERENCEMENT_ISOLANT[[#Headers],[TYPE DE PROCEDE]])))=0,"",INDIRECT(NOM_FR&amp;ADDRESS('PR-tampon'!$E244,COLUMN(REFERENCEMENT_ISOLANT[[#Headers],[TYPE DE PROCEDE]]))))))</f>
        <v/>
      </c>
      <c r="D281" s="79" t="str">
        <f ca="1">IF('PR-tampon'!$E244="","",IF('PR-tampon'!$E244=0,"",IF(INDIRECT(NOM_FR&amp;ADDRESS('PR-tampon'!$E244,COLUMN(REFERENCEMENT_ISOLANT[[#Headers],[MATIERE]])))=0,"",INDIRECT(NOM_FR&amp;ADDRESS('PR-tampon'!$E244,COLUMN(REFERENCEMENT_ISOLANT[[#Headers],[MATIERE]]))))))</f>
        <v/>
      </c>
      <c r="E281" s="3" t="str">
        <f ca="1">IF('PR-tampon'!$E244="","",IF('PR-tampon'!$E244=0,"",IF(INDIRECT(NOM_FR&amp;ADDRESS('PR-tampon'!$E244,COLUMN(REFERENCEMENT_ISOLANT[[#Headers],[NOM COMMERCIAL DU PROCEDE]])))=0,"",INDIRECT(NOM_FR&amp;ADDRESS('PR-tampon'!$E244,COLUMN(REFERENCEMENT_ISOLANT[[#Headers],[NOM COMMERCIAL DU PROCEDE]]))))))</f>
        <v/>
      </c>
      <c r="F281" s="3" t="str">
        <f ca="1">IF('PR-tampon'!$E244="","",IF('PR-tampon'!$E244=0,"",IF(INDIRECT(NOM_FR&amp;ADDRESS('PR-tampon'!$E244,COLUMN(REFERENCEMENT_ISOLANT[[#Headers],[FABRICANT / TITULAIRE / DISTRIBUTEUR]])))=0,"",INDIRECT(NOM_FR&amp;ADDRESS('PR-tampon'!$E244,COLUMN(REFERENCEMENT_ISOLANT[[#Headers],[FABRICANT / TITULAIRE / DISTRIBUTEUR]]))))))</f>
        <v/>
      </c>
      <c r="G281" s="3" t="str">
        <f ca="1">IF('PR-tampon'!$E244="","",IF('PR-tampon'!$E244=0,"",IF(INDIRECT(NOM_FR&amp;ADDRESS('PR-tampon'!$E244,COLUMN(REFERENCEMENT_ISOLANT[[#Headers],[TYPE DE DOCUMENT DE REFERENCE]])))=0,"",INDIRECT(NOM_FR&amp;ADDRESS('PR-tampon'!$E244,COLUMN(REFERENCEMENT_ISOLANT[[#Headers],[TYPE DE DOCUMENT DE REFERENCE]]))))))</f>
        <v/>
      </c>
      <c r="H281" s="3" t="str">
        <f ca="1">IF('PR-tampon'!$E244="","",IF('PR-tampon'!$E244=0,"",IF(INDIRECT(NOM_FR&amp;ADDRESS('PR-tampon'!$E244,COLUMN(REFERENCEMENT_ISOLANT[[#Headers],[REF]])))=0,"",INDIRECT(NOM_FR&amp;ADDRESS('PR-tampon'!$E244,COLUMN(REFERENCEMENT_ISOLANT[[#Headers],[REF]]))))))</f>
        <v/>
      </c>
      <c r="I281" s="73" t="str">
        <f ca="1">IF('PR-tampon'!$E244="","",IF('PR-tampon'!$E244=0,"",IF(INDIRECT(NOM_FR&amp;ADDRESS('PR-tampon'!$E244,COLUMN(REFERENCEMENT_ISOLANT[[#Headers],[AVIS LIMITE AU / VALIDITE]])))=0,"",INDIRECT(NOM_FR&amp;ADDRESS('PR-tampon'!$E244,COLUMN(REFERENCEMENT_ISOLANT[[#Headers],[AVIS LIMITE AU / VALIDITE]]))))))</f>
        <v/>
      </c>
      <c r="J281" s="3" t="str">
        <f ca="1">IF('PR-tampon'!$E244="","",IF('PR-tampon'!$E244=0,"",IF(INDIRECT(NOM_FR&amp;ADDRESS('PR-tampon'!$E244,COLUMN(REFERENCEMENT_ISOLANT[[#Headers],[TC/TNC
dans le domaine d''emploi visé]])))=0,"",INDIRECT(NOM_FR&amp;ADDRESS('PR-tampon'!$E244,COLUMN(REFERENCEMENT_ISOLANT[[#Headers],[TC/TNC
dans le domaine d''emploi visé]]))))))</f>
        <v/>
      </c>
      <c r="K281" s="102" t="str">
        <f ca="1">IF('PR-tampon'!$E244="","",IF('PR-tampon'!$E244=0,"",IF(INDIRECT(NOM_FR&amp;ADDRESS('PR-tampon'!$E244,COLUMN(REFERENCEMENT_ISOLANT[[#Headers],[SYNTHESE DES APPLICATIONS VISEES]])))=0,"",INDIRECT(NOM_FR&amp;ADDRESS('PR-tampon'!$E244,COLUMN(REFERENCEMENT_ISOLANT[[#Headers],[SYNTHESE DES APPLICATIONS VISEES]]))))))</f>
        <v/>
      </c>
      <c r="L281" s="75" t="str">
        <f ca="1">IF('PR-tampon'!$E244="","",IF('PR-tampon'!$E244=0,"",IF(INDIRECT(NOM_FR&amp;ADDRESS('PR-tampon'!$E244,COLUMN(REFERENCEMENT_ISOLANT[[#Headers],[CONCATENATION DES OBSERVATIONS]])))=0,"",INDIRECT(NOM_FR&amp;ADDRESS('PR-tampon'!$E244,COLUMN(REFERENCEMENT_ISOLANT[[#Headers],[CONCATENATION DES OBSERVATIONS]]))))))</f>
        <v/>
      </c>
      <c r="M281" s="3" t="str">
        <f ca="1">IF('PR-tampon'!$E244="","",IF('PR-tampon'!$E244=0,"",IF(INDIRECT(NOM_FR&amp;ADDRESS('PR-tampon'!$E244,COLUMN(REFERENCEMENT_ISOLANT[[#Headers],[Hygrométrie des locaux]])))=0,"",INDIRECT(NOM_FR&amp;ADDRESS('PR-tampon'!$E244,COLUMN(REFERENCEMENT_ISOLANT[[#Headers],[Hygrométrie des locaux]]))))))</f>
        <v/>
      </c>
      <c r="N281" s="3" t="str">
        <f ca="1">IF('PR-tampon'!$E244="","",IF('PR-tampon'!$E244=0,"",IF(INDIRECT(NOM_FR&amp;ADDRESS('PR-tampon'!$E244,COLUMN(REFERENCEMENT_ISOLANT[[#Headers],[classement locaux au sens 20.1 P3]])))=0,"",INDIRECT(NOM_FR&amp;ADDRESS('PR-tampon'!$E244,COLUMN(REFERENCEMENT_ISOLANT[[#Headers],[classement locaux au sens 20.1 P3]]))))))</f>
        <v/>
      </c>
      <c r="O281" s="3" t="str">
        <f ca="1">IF('PR-tampon'!$E244="","",IF('PR-tampon'!$E244=0,"",IF(INDIRECT(NOM_FR&amp;ADDRESS('PR-tampon'!$E244,COLUMN(REFERENCEMENT_ISOLANT[[#Headers],[Climat max]])))=0,"",INDIRECT(NOM_FR&amp;ADDRESS('PR-tampon'!$E244,COLUMN(REFERENCEMENT_ISOLANT[[#Headers],[Climat max]]))))))</f>
        <v/>
      </c>
      <c r="P281" s="3" t="str">
        <f ca="1">IF('PR-tampon'!$E244="","",IF('PR-tampon'!$E244=0,"",IF(INDIRECT(NOM_FR&amp;ADDRESS('PR-tampon'!$E244,COLUMN(REFERENCEMENT_ISOLANT[[#Headers],[Locaux climatisés ou raffraichis]])))=0,"",INDIRECT(NOM_FR&amp;ADDRESS('PR-tampon'!$E244,COLUMN(REFERENCEMENT_ISOLANT[[#Headers],[Locaux climatisés ou raffraichis]]))))))</f>
        <v/>
      </c>
    </row>
    <row r="282" spans="1:16" ht="130.15" customHeight="1" x14ac:dyDescent="0.25">
      <c r="A282" s="3" t="e">
        <v>#VALUE!</v>
      </c>
      <c r="B282" s="79" t="str">
        <f ca="1">IF('PR-tampon'!$E245="","",IF('PR-tampon'!$E245=0,"",IF(INDIRECT(NOM_FR&amp;ADDRESS('PR-tampon'!$E245,COLUMN(REFERENCEMENT_ISOLANT[[#Headers],[DATE REFERENCEMENT]])))=0,"",INDIRECT(NOM_FR&amp;ADDRESS('PR-tampon'!$E245,COLUMN(REFERENCEMENT_ISOLANT[[#Headers],[DATE REFERENCEMENT]]))))))</f>
        <v/>
      </c>
      <c r="C282" s="79" t="str">
        <f ca="1">IF('PR-tampon'!$E245="","",IF('PR-tampon'!$E245=0,"",IF(INDIRECT(NOM_FR&amp;ADDRESS('PR-tampon'!$E245,COLUMN(REFERENCEMENT_ISOLANT[[#Headers],[TYPE DE PROCEDE]])))=0,"",INDIRECT(NOM_FR&amp;ADDRESS('PR-tampon'!$E245,COLUMN(REFERENCEMENT_ISOLANT[[#Headers],[TYPE DE PROCEDE]]))))))</f>
        <v/>
      </c>
      <c r="D282" s="79" t="str">
        <f ca="1">IF('PR-tampon'!$E245="","",IF('PR-tampon'!$E245=0,"",IF(INDIRECT(NOM_FR&amp;ADDRESS('PR-tampon'!$E245,COLUMN(REFERENCEMENT_ISOLANT[[#Headers],[MATIERE]])))=0,"",INDIRECT(NOM_FR&amp;ADDRESS('PR-tampon'!$E245,COLUMN(REFERENCEMENT_ISOLANT[[#Headers],[MATIERE]]))))))</f>
        <v/>
      </c>
      <c r="E282" s="3" t="str">
        <f ca="1">IF('PR-tampon'!$E245="","",IF('PR-tampon'!$E245=0,"",IF(INDIRECT(NOM_FR&amp;ADDRESS('PR-tampon'!$E245,COLUMN(REFERENCEMENT_ISOLANT[[#Headers],[NOM COMMERCIAL DU PROCEDE]])))=0,"",INDIRECT(NOM_FR&amp;ADDRESS('PR-tampon'!$E245,COLUMN(REFERENCEMENT_ISOLANT[[#Headers],[NOM COMMERCIAL DU PROCEDE]]))))))</f>
        <v/>
      </c>
      <c r="F282" s="3" t="str">
        <f ca="1">IF('PR-tampon'!$E245="","",IF('PR-tampon'!$E245=0,"",IF(INDIRECT(NOM_FR&amp;ADDRESS('PR-tampon'!$E245,COLUMN(REFERENCEMENT_ISOLANT[[#Headers],[FABRICANT / TITULAIRE / DISTRIBUTEUR]])))=0,"",INDIRECT(NOM_FR&amp;ADDRESS('PR-tampon'!$E245,COLUMN(REFERENCEMENT_ISOLANT[[#Headers],[FABRICANT / TITULAIRE / DISTRIBUTEUR]]))))))</f>
        <v/>
      </c>
      <c r="G282" s="3" t="str">
        <f ca="1">IF('PR-tampon'!$E245="","",IF('PR-tampon'!$E245=0,"",IF(INDIRECT(NOM_FR&amp;ADDRESS('PR-tampon'!$E245,COLUMN(REFERENCEMENT_ISOLANT[[#Headers],[TYPE DE DOCUMENT DE REFERENCE]])))=0,"",INDIRECT(NOM_FR&amp;ADDRESS('PR-tampon'!$E245,COLUMN(REFERENCEMENT_ISOLANT[[#Headers],[TYPE DE DOCUMENT DE REFERENCE]]))))))</f>
        <v/>
      </c>
      <c r="H282" s="3" t="str">
        <f ca="1">IF('PR-tampon'!$E245="","",IF('PR-tampon'!$E245=0,"",IF(INDIRECT(NOM_FR&amp;ADDRESS('PR-tampon'!$E245,COLUMN(REFERENCEMENT_ISOLANT[[#Headers],[REF]])))=0,"",INDIRECT(NOM_FR&amp;ADDRESS('PR-tampon'!$E245,COLUMN(REFERENCEMENT_ISOLANT[[#Headers],[REF]]))))))</f>
        <v/>
      </c>
      <c r="I282" s="73" t="str">
        <f ca="1">IF('PR-tampon'!$E245="","",IF('PR-tampon'!$E245=0,"",IF(INDIRECT(NOM_FR&amp;ADDRESS('PR-tampon'!$E245,COLUMN(REFERENCEMENT_ISOLANT[[#Headers],[AVIS LIMITE AU / VALIDITE]])))=0,"",INDIRECT(NOM_FR&amp;ADDRESS('PR-tampon'!$E245,COLUMN(REFERENCEMENT_ISOLANT[[#Headers],[AVIS LIMITE AU / VALIDITE]]))))))</f>
        <v/>
      </c>
      <c r="J282" s="3" t="str">
        <f ca="1">IF('PR-tampon'!$E245="","",IF('PR-tampon'!$E245=0,"",IF(INDIRECT(NOM_FR&amp;ADDRESS('PR-tampon'!$E245,COLUMN(REFERENCEMENT_ISOLANT[[#Headers],[TC/TNC
dans le domaine d''emploi visé]])))=0,"",INDIRECT(NOM_FR&amp;ADDRESS('PR-tampon'!$E245,COLUMN(REFERENCEMENT_ISOLANT[[#Headers],[TC/TNC
dans le domaine d''emploi visé]]))))))</f>
        <v/>
      </c>
      <c r="K282" s="102" t="str">
        <f ca="1">IF('PR-tampon'!$E245="","",IF('PR-tampon'!$E245=0,"",IF(INDIRECT(NOM_FR&amp;ADDRESS('PR-tampon'!$E245,COLUMN(REFERENCEMENT_ISOLANT[[#Headers],[SYNTHESE DES APPLICATIONS VISEES]])))=0,"",INDIRECT(NOM_FR&amp;ADDRESS('PR-tampon'!$E245,COLUMN(REFERENCEMENT_ISOLANT[[#Headers],[SYNTHESE DES APPLICATIONS VISEES]]))))))</f>
        <v/>
      </c>
      <c r="L282" s="75" t="str">
        <f ca="1">IF('PR-tampon'!$E245="","",IF('PR-tampon'!$E245=0,"",IF(INDIRECT(NOM_FR&amp;ADDRESS('PR-tampon'!$E245,COLUMN(REFERENCEMENT_ISOLANT[[#Headers],[CONCATENATION DES OBSERVATIONS]])))=0,"",INDIRECT(NOM_FR&amp;ADDRESS('PR-tampon'!$E245,COLUMN(REFERENCEMENT_ISOLANT[[#Headers],[CONCATENATION DES OBSERVATIONS]]))))))</f>
        <v/>
      </c>
      <c r="M282" s="3" t="str">
        <f ca="1">IF('PR-tampon'!$E245="","",IF('PR-tampon'!$E245=0,"",IF(INDIRECT(NOM_FR&amp;ADDRESS('PR-tampon'!$E245,COLUMN(REFERENCEMENT_ISOLANT[[#Headers],[Hygrométrie des locaux]])))=0,"",INDIRECT(NOM_FR&amp;ADDRESS('PR-tampon'!$E245,COLUMN(REFERENCEMENT_ISOLANT[[#Headers],[Hygrométrie des locaux]]))))))</f>
        <v/>
      </c>
      <c r="N282" s="3" t="str">
        <f ca="1">IF('PR-tampon'!$E245="","",IF('PR-tampon'!$E245=0,"",IF(INDIRECT(NOM_FR&amp;ADDRESS('PR-tampon'!$E245,COLUMN(REFERENCEMENT_ISOLANT[[#Headers],[classement locaux au sens 20.1 P3]])))=0,"",INDIRECT(NOM_FR&amp;ADDRESS('PR-tampon'!$E245,COLUMN(REFERENCEMENT_ISOLANT[[#Headers],[classement locaux au sens 20.1 P3]]))))))</f>
        <v/>
      </c>
      <c r="O282" s="3" t="str">
        <f ca="1">IF('PR-tampon'!$E245="","",IF('PR-tampon'!$E245=0,"",IF(INDIRECT(NOM_FR&amp;ADDRESS('PR-tampon'!$E245,COLUMN(REFERENCEMENT_ISOLANT[[#Headers],[Climat max]])))=0,"",INDIRECT(NOM_FR&amp;ADDRESS('PR-tampon'!$E245,COLUMN(REFERENCEMENT_ISOLANT[[#Headers],[Climat max]]))))))</f>
        <v/>
      </c>
      <c r="P282" s="3" t="str">
        <f ca="1">IF('PR-tampon'!$E245="","",IF('PR-tampon'!$E245=0,"",IF(INDIRECT(NOM_FR&amp;ADDRESS('PR-tampon'!$E245,COLUMN(REFERENCEMENT_ISOLANT[[#Headers],[Locaux climatisés ou raffraichis]])))=0,"",INDIRECT(NOM_FR&amp;ADDRESS('PR-tampon'!$E245,COLUMN(REFERENCEMENT_ISOLANT[[#Headers],[Locaux climatisés ou raffraichis]]))))))</f>
        <v/>
      </c>
    </row>
    <row r="283" spans="1:16" ht="130.15" customHeight="1" x14ac:dyDescent="0.25">
      <c r="A283" s="3" t="e">
        <v>#VALUE!</v>
      </c>
      <c r="B283" s="79" t="str">
        <f ca="1">IF('PR-tampon'!$E246="","",IF('PR-tampon'!$E246=0,"",IF(INDIRECT(NOM_FR&amp;ADDRESS('PR-tampon'!$E246,COLUMN(REFERENCEMENT_ISOLANT[[#Headers],[DATE REFERENCEMENT]])))=0,"",INDIRECT(NOM_FR&amp;ADDRESS('PR-tampon'!$E246,COLUMN(REFERENCEMENT_ISOLANT[[#Headers],[DATE REFERENCEMENT]]))))))</f>
        <v/>
      </c>
      <c r="C283" s="79" t="str">
        <f ca="1">IF('PR-tampon'!$E246="","",IF('PR-tampon'!$E246=0,"",IF(INDIRECT(NOM_FR&amp;ADDRESS('PR-tampon'!$E246,COLUMN(REFERENCEMENT_ISOLANT[[#Headers],[TYPE DE PROCEDE]])))=0,"",INDIRECT(NOM_FR&amp;ADDRESS('PR-tampon'!$E246,COLUMN(REFERENCEMENT_ISOLANT[[#Headers],[TYPE DE PROCEDE]]))))))</f>
        <v/>
      </c>
      <c r="D283" s="79" t="str">
        <f ca="1">IF('PR-tampon'!$E246="","",IF('PR-tampon'!$E246=0,"",IF(INDIRECT(NOM_FR&amp;ADDRESS('PR-tampon'!$E246,COLUMN(REFERENCEMENT_ISOLANT[[#Headers],[MATIERE]])))=0,"",INDIRECT(NOM_FR&amp;ADDRESS('PR-tampon'!$E246,COLUMN(REFERENCEMENT_ISOLANT[[#Headers],[MATIERE]]))))))</f>
        <v/>
      </c>
      <c r="E283" s="3" t="str">
        <f ca="1">IF('PR-tampon'!$E246="","",IF('PR-tampon'!$E246=0,"",IF(INDIRECT(NOM_FR&amp;ADDRESS('PR-tampon'!$E246,COLUMN(REFERENCEMENT_ISOLANT[[#Headers],[NOM COMMERCIAL DU PROCEDE]])))=0,"",INDIRECT(NOM_FR&amp;ADDRESS('PR-tampon'!$E246,COLUMN(REFERENCEMENT_ISOLANT[[#Headers],[NOM COMMERCIAL DU PROCEDE]]))))))</f>
        <v/>
      </c>
      <c r="F283" s="3" t="str">
        <f ca="1">IF('PR-tampon'!$E246="","",IF('PR-tampon'!$E246=0,"",IF(INDIRECT(NOM_FR&amp;ADDRESS('PR-tampon'!$E246,COLUMN(REFERENCEMENT_ISOLANT[[#Headers],[FABRICANT / TITULAIRE / DISTRIBUTEUR]])))=0,"",INDIRECT(NOM_FR&amp;ADDRESS('PR-tampon'!$E246,COLUMN(REFERENCEMENT_ISOLANT[[#Headers],[FABRICANT / TITULAIRE / DISTRIBUTEUR]]))))))</f>
        <v/>
      </c>
      <c r="G283" s="3" t="str">
        <f ca="1">IF('PR-tampon'!$E246="","",IF('PR-tampon'!$E246=0,"",IF(INDIRECT(NOM_FR&amp;ADDRESS('PR-tampon'!$E246,COLUMN(REFERENCEMENT_ISOLANT[[#Headers],[TYPE DE DOCUMENT DE REFERENCE]])))=0,"",INDIRECT(NOM_FR&amp;ADDRESS('PR-tampon'!$E246,COLUMN(REFERENCEMENT_ISOLANT[[#Headers],[TYPE DE DOCUMENT DE REFERENCE]]))))))</f>
        <v/>
      </c>
      <c r="H283" s="3" t="str">
        <f ca="1">IF('PR-tampon'!$E246="","",IF('PR-tampon'!$E246=0,"",IF(INDIRECT(NOM_FR&amp;ADDRESS('PR-tampon'!$E246,COLUMN(REFERENCEMENT_ISOLANT[[#Headers],[REF]])))=0,"",INDIRECT(NOM_FR&amp;ADDRESS('PR-tampon'!$E246,COLUMN(REFERENCEMENT_ISOLANT[[#Headers],[REF]]))))))</f>
        <v/>
      </c>
      <c r="I283" s="73" t="str">
        <f ca="1">IF('PR-tampon'!$E246="","",IF('PR-tampon'!$E246=0,"",IF(INDIRECT(NOM_FR&amp;ADDRESS('PR-tampon'!$E246,COLUMN(REFERENCEMENT_ISOLANT[[#Headers],[AVIS LIMITE AU / VALIDITE]])))=0,"",INDIRECT(NOM_FR&amp;ADDRESS('PR-tampon'!$E246,COLUMN(REFERENCEMENT_ISOLANT[[#Headers],[AVIS LIMITE AU / VALIDITE]]))))))</f>
        <v/>
      </c>
      <c r="J283" s="3" t="str">
        <f ca="1">IF('PR-tampon'!$E246="","",IF('PR-tampon'!$E246=0,"",IF(INDIRECT(NOM_FR&amp;ADDRESS('PR-tampon'!$E246,COLUMN(REFERENCEMENT_ISOLANT[[#Headers],[TC/TNC
dans le domaine d''emploi visé]])))=0,"",INDIRECT(NOM_FR&amp;ADDRESS('PR-tampon'!$E246,COLUMN(REFERENCEMENT_ISOLANT[[#Headers],[TC/TNC
dans le domaine d''emploi visé]]))))))</f>
        <v/>
      </c>
      <c r="K283" s="102" t="str">
        <f ca="1">IF('PR-tampon'!$E246="","",IF('PR-tampon'!$E246=0,"",IF(INDIRECT(NOM_FR&amp;ADDRESS('PR-tampon'!$E246,COLUMN(REFERENCEMENT_ISOLANT[[#Headers],[SYNTHESE DES APPLICATIONS VISEES]])))=0,"",INDIRECT(NOM_FR&amp;ADDRESS('PR-tampon'!$E246,COLUMN(REFERENCEMENT_ISOLANT[[#Headers],[SYNTHESE DES APPLICATIONS VISEES]]))))))</f>
        <v/>
      </c>
      <c r="L283" s="75" t="str">
        <f ca="1">IF('PR-tampon'!$E246="","",IF('PR-tampon'!$E246=0,"",IF(INDIRECT(NOM_FR&amp;ADDRESS('PR-tampon'!$E246,COLUMN(REFERENCEMENT_ISOLANT[[#Headers],[CONCATENATION DES OBSERVATIONS]])))=0,"",INDIRECT(NOM_FR&amp;ADDRESS('PR-tampon'!$E246,COLUMN(REFERENCEMENT_ISOLANT[[#Headers],[CONCATENATION DES OBSERVATIONS]]))))))</f>
        <v/>
      </c>
      <c r="M283" s="3" t="str">
        <f ca="1">IF('PR-tampon'!$E246="","",IF('PR-tampon'!$E246=0,"",IF(INDIRECT(NOM_FR&amp;ADDRESS('PR-tampon'!$E246,COLUMN(REFERENCEMENT_ISOLANT[[#Headers],[Hygrométrie des locaux]])))=0,"",INDIRECT(NOM_FR&amp;ADDRESS('PR-tampon'!$E246,COLUMN(REFERENCEMENT_ISOLANT[[#Headers],[Hygrométrie des locaux]]))))))</f>
        <v/>
      </c>
      <c r="N283" s="3" t="str">
        <f ca="1">IF('PR-tampon'!$E246="","",IF('PR-tampon'!$E246=0,"",IF(INDIRECT(NOM_FR&amp;ADDRESS('PR-tampon'!$E246,COLUMN(REFERENCEMENT_ISOLANT[[#Headers],[classement locaux au sens 20.1 P3]])))=0,"",INDIRECT(NOM_FR&amp;ADDRESS('PR-tampon'!$E246,COLUMN(REFERENCEMENT_ISOLANT[[#Headers],[classement locaux au sens 20.1 P3]]))))))</f>
        <v/>
      </c>
      <c r="O283" s="3" t="str">
        <f ca="1">IF('PR-tampon'!$E246="","",IF('PR-tampon'!$E246=0,"",IF(INDIRECT(NOM_FR&amp;ADDRESS('PR-tampon'!$E246,COLUMN(REFERENCEMENT_ISOLANT[[#Headers],[Climat max]])))=0,"",INDIRECT(NOM_FR&amp;ADDRESS('PR-tampon'!$E246,COLUMN(REFERENCEMENT_ISOLANT[[#Headers],[Climat max]]))))))</f>
        <v/>
      </c>
      <c r="P283" s="3" t="str">
        <f ca="1">IF('PR-tampon'!$E246="","",IF('PR-tampon'!$E246=0,"",IF(INDIRECT(NOM_FR&amp;ADDRESS('PR-tampon'!$E246,COLUMN(REFERENCEMENT_ISOLANT[[#Headers],[Locaux climatisés ou raffraichis]])))=0,"",INDIRECT(NOM_FR&amp;ADDRESS('PR-tampon'!$E246,COLUMN(REFERENCEMENT_ISOLANT[[#Headers],[Locaux climatisés ou raffraichis]]))))))</f>
        <v/>
      </c>
    </row>
    <row r="284" spans="1:16" ht="130.15" customHeight="1" x14ac:dyDescent="0.25">
      <c r="A284" s="3" t="e">
        <v>#VALUE!</v>
      </c>
      <c r="B284" s="79" t="str">
        <f ca="1">IF('PR-tampon'!$E247="","",IF('PR-tampon'!$E247=0,"",IF(INDIRECT(NOM_FR&amp;ADDRESS('PR-tampon'!$E247,COLUMN(REFERENCEMENT_ISOLANT[[#Headers],[DATE REFERENCEMENT]])))=0,"",INDIRECT(NOM_FR&amp;ADDRESS('PR-tampon'!$E247,COLUMN(REFERENCEMENT_ISOLANT[[#Headers],[DATE REFERENCEMENT]]))))))</f>
        <v/>
      </c>
      <c r="C284" s="79" t="str">
        <f ca="1">IF('PR-tampon'!$E247="","",IF('PR-tampon'!$E247=0,"",IF(INDIRECT(NOM_FR&amp;ADDRESS('PR-tampon'!$E247,COLUMN(REFERENCEMENT_ISOLANT[[#Headers],[TYPE DE PROCEDE]])))=0,"",INDIRECT(NOM_FR&amp;ADDRESS('PR-tampon'!$E247,COLUMN(REFERENCEMENT_ISOLANT[[#Headers],[TYPE DE PROCEDE]]))))))</f>
        <v/>
      </c>
      <c r="D284" s="79" t="str">
        <f ca="1">IF('PR-tampon'!$E247="","",IF('PR-tampon'!$E247=0,"",IF(INDIRECT(NOM_FR&amp;ADDRESS('PR-tampon'!$E247,COLUMN(REFERENCEMENT_ISOLANT[[#Headers],[MATIERE]])))=0,"",INDIRECT(NOM_FR&amp;ADDRESS('PR-tampon'!$E247,COLUMN(REFERENCEMENT_ISOLANT[[#Headers],[MATIERE]]))))))</f>
        <v/>
      </c>
      <c r="E284" s="3" t="str">
        <f ca="1">IF('PR-tampon'!$E247="","",IF('PR-tampon'!$E247=0,"",IF(INDIRECT(NOM_FR&amp;ADDRESS('PR-tampon'!$E247,COLUMN(REFERENCEMENT_ISOLANT[[#Headers],[NOM COMMERCIAL DU PROCEDE]])))=0,"",INDIRECT(NOM_FR&amp;ADDRESS('PR-tampon'!$E247,COLUMN(REFERENCEMENT_ISOLANT[[#Headers],[NOM COMMERCIAL DU PROCEDE]]))))))</f>
        <v/>
      </c>
      <c r="F284" s="3" t="str">
        <f ca="1">IF('PR-tampon'!$E247="","",IF('PR-tampon'!$E247=0,"",IF(INDIRECT(NOM_FR&amp;ADDRESS('PR-tampon'!$E247,COLUMN(REFERENCEMENT_ISOLANT[[#Headers],[FABRICANT / TITULAIRE / DISTRIBUTEUR]])))=0,"",INDIRECT(NOM_FR&amp;ADDRESS('PR-tampon'!$E247,COLUMN(REFERENCEMENT_ISOLANT[[#Headers],[FABRICANT / TITULAIRE / DISTRIBUTEUR]]))))))</f>
        <v/>
      </c>
      <c r="G284" s="3" t="str">
        <f ca="1">IF('PR-tampon'!$E247="","",IF('PR-tampon'!$E247=0,"",IF(INDIRECT(NOM_FR&amp;ADDRESS('PR-tampon'!$E247,COLUMN(REFERENCEMENT_ISOLANT[[#Headers],[TYPE DE DOCUMENT DE REFERENCE]])))=0,"",INDIRECT(NOM_FR&amp;ADDRESS('PR-tampon'!$E247,COLUMN(REFERENCEMENT_ISOLANT[[#Headers],[TYPE DE DOCUMENT DE REFERENCE]]))))))</f>
        <v/>
      </c>
      <c r="H284" s="3" t="str">
        <f ca="1">IF('PR-tampon'!$E247="","",IF('PR-tampon'!$E247=0,"",IF(INDIRECT(NOM_FR&amp;ADDRESS('PR-tampon'!$E247,COLUMN(REFERENCEMENT_ISOLANT[[#Headers],[REF]])))=0,"",INDIRECT(NOM_FR&amp;ADDRESS('PR-tampon'!$E247,COLUMN(REFERENCEMENT_ISOLANT[[#Headers],[REF]]))))))</f>
        <v/>
      </c>
      <c r="I284" s="73" t="str">
        <f ca="1">IF('PR-tampon'!$E247="","",IF('PR-tampon'!$E247=0,"",IF(INDIRECT(NOM_FR&amp;ADDRESS('PR-tampon'!$E247,COLUMN(REFERENCEMENT_ISOLANT[[#Headers],[AVIS LIMITE AU / VALIDITE]])))=0,"",INDIRECT(NOM_FR&amp;ADDRESS('PR-tampon'!$E247,COLUMN(REFERENCEMENT_ISOLANT[[#Headers],[AVIS LIMITE AU / VALIDITE]]))))))</f>
        <v/>
      </c>
      <c r="J284" s="3" t="str">
        <f ca="1">IF('PR-tampon'!$E247="","",IF('PR-tampon'!$E247=0,"",IF(INDIRECT(NOM_FR&amp;ADDRESS('PR-tampon'!$E247,COLUMN(REFERENCEMENT_ISOLANT[[#Headers],[TC/TNC
dans le domaine d''emploi visé]])))=0,"",INDIRECT(NOM_FR&amp;ADDRESS('PR-tampon'!$E247,COLUMN(REFERENCEMENT_ISOLANT[[#Headers],[TC/TNC
dans le domaine d''emploi visé]]))))))</f>
        <v/>
      </c>
      <c r="K284" s="102" t="str">
        <f ca="1">IF('PR-tampon'!$E247="","",IF('PR-tampon'!$E247=0,"",IF(INDIRECT(NOM_FR&amp;ADDRESS('PR-tampon'!$E247,COLUMN(REFERENCEMENT_ISOLANT[[#Headers],[SYNTHESE DES APPLICATIONS VISEES]])))=0,"",INDIRECT(NOM_FR&amp;ADDRESS('PR-tampon'!$E247,COLUMN(REFERENCEMENT_ISOLANT[[#Headers],[SYNTHESE DES APPLICATIONS VISEES]]))))))</f>
        <v/>
      </c>
      <c r="L284" s="75" t="str">
        <f ca="1">IF('PR-tampon'!$E247="","",IF('PR-tampon'!$E247=0,"",IF(INDIRECT(NOM_FR&amp;ADDRESS('PR-tampon'!$E247,COLUMN(REFERENCEMENT_ISOLANT[[#Headers],[CONCATENATION DES OBSERVATIONS]])))=0,"",INDIRECT(NOM_FR&amp;ADDRESS('PR-tampon'!$E247,COLUMN(REFERENCEMENT_ISOLANT[[#Headers],[CONCATENATION DES OBSERVATIONS]]))))))</f>
        <v/>
      </c>
      <c r="M284" s="3" t="str">
        <f ca="1">IF('PR-tampon'!$E247="","",IF('PR-tampon'!$E247=0,"",IF(INDIRECT(NOM_FR&amp;ADDRESS('PR-tampon'!$E247,COLUMN(REFERENCEMENT_ISOLANT[[#Headers],[Hygrométrie des locaux]])))=0,"",INDIRECT(NOM_FR&amp;ADDRESS('PR-tampon'!$E247,COLUMN(REFERENCEMENT_ISOLANT[[#Headers],[Hygrométrie des locaux]]))))))</f>
        <v/>
      </c>
      <c r="N284" s="3" t="str">
        <f ca="1">IF('PR-tampon'!$E247="","",IF('PR-tampon'!$E247=0,"",IF(INDIRECT(NOM_FR&amp;ADDRESS('PR-tampon'!$E247,COLUMN(REFERENCEMENT_ISOLANT[[#Headers],[classement locaux au sens 20.1 P3]])))=0,"",INDIRECT(NOM_FR&amp;ADDRESS('PR-tampon'!$E247,COLUMN(REFERENCEMENT_ISOLANT[[#Headers],[classement locaux au sens 20.1 P3]]))))))</f>
        <v/>
      </c>
      <c r="O284" s="3" t="str">
        <f ca="1">IF('PR-tampon'!$E247="","",IF('PR-tampon'!$E247=0,"",IF(INDIRECT(NOM_FR&amp;ADDRESS('PR-tampon'!$E247,COLUMN(REFERENCEMENT_ISOLANT[[#Headers],[Climat max]])))=0,"",INDIRECT(NOM_FR&amp;ADDRESS('PR-tampon'!$E247,COLUMN(REFERENCEMENT_ISOLANT[[#Headers],[Climat max]]))))))</f>
        <v/>
      </c>
      <c r="P284" s="3" t="str">
        <f ca="1">IF('PR-tampon'!$E247="","",IF('PR-tampon'!$E247=0,"",IF(INDIRECT(NOM_FR&amp;ADDRESS('PR-tampon'!$E247,COLUMN(REFERENCEMENT_ISOLANT[[#Headers],[Locaux climatisés ou raffraichis]])))=0,"",INDIRECT(NOM_FR&amp;ADDRESS('PR-tampon'!$E247,COLUMN(REFERENCEMENT_ISOLANT[[#Headers],[Locaux climatisés ou raffraichis]]))))))</f>
        <v/>
      </c>
    </row>
    <row r="285" spans="1:16" ht="130.15" customHeight="1" x14ac:dyDescent="0.25">
      <c r="A285" s="3" t="e">
        <v>#VALUE!</v>
      </c>
      <c r="B285" s="79" t="str">
        <f ca="1">IF('PR-tampon'!$E248="","",IF('PR-tampon'!$E248=0,"",IF(INDIRECT(NOM_FR&amp;ADDRESS('PR-tampon'!$E248,COLUMN(REFERENCEMENT_ISOLANT[[#Headers],[DATE REFERENCEMENT]])))=0,"",INDIRECT(NOM_FR&amp;ADDRESS('PR-tampon'!$E248,COLUMN(REFERENCEMENT_ISOLANT[[#Headers],[DATE REFERENCEMENT]]))))))</f>
        <v/>
      </c>
      <c r="C285" s="79" t="str">
        <f ca="1">IF('PR-tampon'!$E248="","",IF('PR-tampon'!$E248=0,"",IF(INDIRECT(NOM_FR&amp;ADDRESS('PR-tampon'!$E248,COLUMN(REFERENCEMENT_ISOLANT[[#Headers],[TYPE DE PROCEDE]])))=0,"",INDIRECT(NOM_FR&amp;ADDRESS('PR-tampon'!$E248,COLUMN(REFERENCEMENT_ISOLANT[[#Headers],[TYPE DE PROCEDE]]))))))</f>
        <v/>
      </c>
      <c r="D285" s="79" t="str">
        <f ca="1">IF('PR-tampon'!$E248="","",IF('PR-tampon'!$E248=0,"",IF(INDIRECT(NOM_FR&amp;ADDRESS('PR-tampon'!$E248,COLUMN(REFERENCEMENT_ISOLANT[[#Headers],[MATIERE]])))=0,"",INDIRECT(NOM_FR&amp;ADDRESS('PR-tampon'!$E248,COLUMN(REFERENCEMENT_ISOLANT[[#Headers],[MATIERE]]))))))</f>
        <v/>
      </c>
      <c r="E285" s="3" t="str">
        <f ca="1">IF('PR-tampon'!$E248="","",IF('PR-tampon'!$E248=0,"",IF(INDIRECT(NOM_FR&amp;ADDRESS('PR-tampon'!$E248,COLUMN(REFERENCEMENT_ISOLANT[[#Headers],[NOM COMMERCIAL DU PROCEDE]])))=0,"",INDIRECT(NOM_FR&amp;ADDRESS('PR-tampon'!$E248,COLUMN(REFERENCEMENT_ISOLANT[[#Headers],[NOM COMMERCIAL DU PROCEDE]]))))))</f>
        <v/>
      </c>
      <c r="F285" s="3" t="str">
        <f ca="1">IF('PR-tampon'!$E248="","",IF('PR-tampon'!$E248=0,"",IF(INDIRECT(NOM_FR&amp;ADDRESS('PR-tampon'!$E248,COLUMN(REFERENCEMENT_ISOLANT[[#Headers],[FABRICANT / TITULAIRE / DISTRIBUTEUR]])))=0,"",INDIRECT(NOM_FR&amp;ADDRESS('PR-tampon'!$E248,COLUMN(REFERENCEMENT_ISOLANT[[#Headers],[FABRICANT / TITULAIRE / DISTRIBUTEUR]]))))))</f>
        <v/>
      </c>
      <c r="G285" s="3" t="str">
        <f ca="1">IF('PR-tampon'!$E248="","",IF('PR-tampon'!$E248=0,"",IF(INDIRECT(NOM_FR&amp;ADDRESS('PR-tampon'!$E248,COLUMN(REFERENCEMENT_ISOLANT[[#Headers],[TYPE DE DOCUMENT DE REFERENCE]])))=0,"",INDIRECT(NOM_FR&amp;ADDRESS('PR-tampon'!$E248,COLUMN(REFERENCEMENT_ISOLANT[[#Headers],[TYPE DE DOCUMENT DE REFERENCE]]))))))</f>
        <v/>
      </c>
      <c r="H285" s="3" t="str">
        <f ca="1">IF('PR-tampon'!$E248="","",IF('PR-tampon'!$E248=0,"",IF(INDIRECT(NOM_FR&amp;ADDRESS('PR-tampon'!$E248,COLUMN(REFERENCEMENT_ISOLANT[[#Headers],[REF]])))=0,"",INDIRECT(NOM_FR&amp;ADDRESS('PR-tampon'!$E248,COLUMN(REFERENCEMENT_ISOLANT[[#Headers],[REF]]))))))</f>
        <v/>
      </c>
      <c r="I285" s="73" t="str">
        <f ca="1">IF('PR-tampon'!$E248="","",IF('PR-tampon'!$E248=0,"",IF(INDIRECT(NOM_FR&amp;ADDRESS('PR-tampon'!$E248,COLUMN(REFERENCEMENT_ISOLANT[[#Headers],[AVIS LIMITE AU / VALIDITE]])))=0,"",INDIRECT(NOM_FR&amp;ADDRESS('PR-tampon'!$E248,COLUMN(REFERENCEMENT_ISOLANT[[#Headers],[AVIS LIMITE AU / VALIDITE]]))))))</f>
        <v/>
      </c>
      <c r="J285" s="3" t="str">
        <f ca="1">IF('PR-tampon'!$E248="","",IF('PR-tampon'!$E248=0,"",IF(INDIRECT(NOM_FR&amp;ADDRESS('PR-tampon'!$E248,COLUMN(REFERENCEMENT_ISOLANT[[#Headers],[TC/TNC
dans le domaine d''emploi visé]])))=0,"",INDIRECT(NOM_FR&amp;ADDRESS('PR-tampon'!$E248,COLUMN(REFERENCEMENT_ISOLANT[[#Headers],[TC/TNC
dans le domaine d''emploi visé]]))))))</f>
        <v/>
      </c>
      <c r="K285" s="102" t="str">
        <f ca="1">IF('PR-tampon'!$E248="","",IF('PR-tampon'!$E248=0,"",IF(INDIRECT(NOM_FR&amp;ADDRESS('PR-tampon'!$E248,COLUMN(REFERENCEMENT_ISOLANT[[#Headers],[SYNTHESE DES APPLICATIONS VISEES]])))=0,"",INDIRECT(NOM_FR&amp;ADDRESS('PR-tampon'!$E248,COLUMN(REFERENCEMENT_ISOLANT[[#Headers],[SYNTHESE DES APPLICATIONS VISEES]]))))))</f>
        <v/>
      </c>
      <c r="L285" s="75" t="str">
        <f ca="1">IF('PR-tampon'!$E248="","",IF('PR-tampon'!$E248=0,"",IF(INDIRECT(NOM_FR&amp;ADDRESS('PR-tampon'!$E248,COLUMN(REFERENCEMENT_ISOLANT[[#Headers],[CONCATENATION DES OBSERVATIONS]])))=0,"",INDIRECT(NOM_FR&amp;ADDRESS('PR-tampon'!$E248,COLUMN(REFERENCEMENT_ISOLANT[[#Headers],[CONCATENATION DES OBSERVATIONS]]))))))</f>
        <v/>
      </c>
      <c r="M285" s="3" t="str">
        <f ca="1">IF('PR-tampon'!$E248="","",IF('PR-tampon'!$E248=0,"",IF(INDIRECT(NOM_FR&amp;ADDRESS('PR-tampon'!$E248,COLUMN(REFERENCEMENT_ISOLANT[[#Headers],[Hygrométrie des locaux]])))=0,"",INDIRECT(NOM_FR&amp;ADDRESS('PR-tampon'!$E248,COLUMN(REFERENCEMENT_ISOLANT[[#Headers],[Hygrométrie des locaux]]))))))</f>
        <v/>
      </c>
      <c r="N285" s="3" t="str">
        <f ca="1">IF('PR-tampon'!$E248="","",IF('PR-tampon'!$E248=0,"",IF(INDIRECT(NOM_FR&amp;ADDRESS('PR-tampon'!$E248,COLUMN(REFERENCEMENT_ISOLANT[[#Headers],[classement locaux au sens 20.1 P3]])))=0,"",INDIRECT(NOM_FR&amp;ADDRESS('PR-tampon'!$E248,COLUMN(REFERENCEMENT_ISOLANT[[#Headers],[classement locaux au sens 20.1 P3]]))))))</f>
        <v/>
      </c>
      <c r="O285" s="3" t="str">
        <f ca="1">IF('PR-tampon'!$E248="","",IF('PR-tampon'!$E248=0,"",IF(INDIRECT(NOM_FR&amp;ADDRESS('PR-tampon'!$E248,COLUMN(REFERENCEMENT_ISOLANT[[#Headers],[Climat max]])))=0,"",INDIRECT(NOM_FR&amp;ADDRESS('PR-tampon'!$E248,COLUMN(REFERENCEMENT_ISOLANT[[#Headers],[Climat max]]))))))</f>
        <v/>
      </c>
      <c r="P285" s="3" t="str">
        <f ca="1">IF('PR-tampon'!$E248="","",IF('PR-tampon'!$E248=0,"",IF(INDIRECT(NOM_FR&amp;ADDRESS('PR-tampon'!$E248,COLUMN(REFERENCEMENT_ISOLANT[[#Headers],[Locaux climatisés ou raffraichis]])))=0,"",INDIRECT(NOM_FR&amp;ADDRESS('PR-tampon'!$E248,COLUMN(REFERENCEMENT_ISOLANT[[#Headers],[Locaux climatisés ou raffraichis]]))))))</f>
        <v/>
      </c>
    </row>
    <row r="286" spans="1:16" ht="130.15" customHeight="1" x14ac:dyDescent="0.25">
      <c r="A286" s="3" t="e">
        <v>#VALUE!</v>
      </c>
      <c r="B286" s="79" t="str">
        <f ca="1">IF('PR-tampon'!$E249="","",IF('PR-tampon'!$E249=0,"",IF(INDIRECT(NOM_FR&amp;ADDRESS('PR-tampon'!$E249,COLUMN(REFERENCEMENT_ISOLANT[[#Headers],[DATE REFERENCEMENT]])))=0,"",INDIRECT(NOM_FR&amp;ADDRESS('PR-tampon'!$E249,COLUMN(REFERENCEMENT_ISOLANT[[#Headers],[DATE REFERENCEMENT]]))))))</f>
        <v/>
      </c>
      <c r="C286" s="79" t="str">
        <f ca="1">IF('PR-tampon'!$E249="","",IF('PR-tampon'!$E249=0,"",IF(INDIRECT(NOM_FR&amp;ADDRESS('PR-tampon'!$E249,COLUMN(REFERENCEMENT_ISOLANT[[#Headers],[TYPE DE PROCEDE]])))=0,"",INDIRECT(NOM_FR&amp;ADDRESS('PR-tampon'!$E249,COLUMN(REFERENCEMENT_ISOLANT[[#Headers],[TYPE DE PROCEDE]]))))))</f>
        <v/>
      </c>
      <c r="D286" s="79" t="str">
        <f ca="1">IF('PR-tampon'!$E249="","",IF('PR-tampon'!$E249=0,"",IF(INDIRECT(NOM_FR&amp;ADDRESS('PR-tampon'!$E249,COLUMN(REFERENCEMENT_ISOLANT[[#Headers],[MATIERE]])))=0,"",INDIRECT(NOM_FR&amp;ADDRESS('PR-tampon'!$E249,COLUMN(REFERENCEMENT_ISOLANT[[#Headers],[MATIERE]]))))))</f>
        <v/>
      </c>
      <c r="E286" s="3" t="str">
        <f ca="1">IF('PR-tampon'!$E249="","",IF('PR-tampon'!$E249=0,"",IF(INDIRECT(NOM_FR&amp;ADDRESS('PR-tampon'!$E249,COLUMN(REFERENCEMENT_ISOLANT[[#Headers],[NOM COMMERCIAL DU PROCEDE]])))=0,"",INDIRECT(NOM_FR&amp;ADDRESS('PR-tampon'!$E249,COLUMN(REFERENCEMENT_ISOLANT[[#Headers],[NOM COMMERCIAL DU PROCEDE]]))))))</f>
        <v/>
      </c>
      <c r="F286" s="3" t="str">
        <f ca="1">IF('PR-tampon'!$E249="","",IF('PR-tampon'!$E249=0,"",IF(INDIRECT(NOM_FR&amp;ADDRESS('PR-tampon'!$E249,COLUMN(REFERENCEMENT_ISOLANT[[#Headers],[FABRICANT / TITULAIRE / DISTRIBUTEUR]])))=0,"",INDIRECT(NOM_FR&amp;ADDRESS('PR-tampon'!$E249,COLUMN(REFERENCEMENT_ISOLANT[[#Headers],[FABRICANT / TITULAIRE / DISTRIBUTEUR]]))))))</f>
        <v/>
      </c>
      <c r="G286" s="3" t="str">
        <f ca="1">IF('PR-tampon'!$E249="","",IF('PR-tampon'!$E249=0,"",IF(INDIRECT(NOM_FR&amp;ADDRESS('PR-tampon'!$E249,COLUMN(REFERENCEMENT_ISOLANT[[#Headers],[TYPE DE DOCUMENT DE REFERENCE]])))=0,"",INDIRECT(NOM_FR&amp;ADDRESS('PR-tampon'!$E249,COLUMN(REFERENCEMENT_ISOLANT[[#Headers],[TYPE DE DOCUMENT DE REFERENCE]]))))))</f>
        <v/>
      </c>
      <c r="H286" s="3" t="str">
        <f ca="1">IF('PR-tampon'!$E249="","",IF('PR-tampon'!$E249=0,"",IF(INDIRECT(NOM_FR&amp;ADDRESS('PR-tampon'!$E249,COLUMN(REFERENCEMENT_ISOLANT[[#Headers],[REF]])))=0,"",INDIRECT(NOM_FR&amp;ADDRESS('PR-tampon'!$E249,COLUMN(REFERENCEMENT_ISOLANT[[#Headers],[REF]]))))))</f>
        <v/>
      </c>
      <c r="I286" s="73" t="str">
        <f ca="1">IF('PR-tampon'!$E249="","",IF('PR-tampon'!$E249=0,"",IF(INDIRECT(NOM_FR&amp;ADDRESS('PR-tampon'!$E249,COLUMN(REFERENCEMENT_ISOLANT[[#Headers],[AVIS LIMITE AU / VALIDITE]])))=0,"",INDIRECT(NOM_FR&amp;ADDRESS('PR-tampon'!$E249,COLUMN(REFERENCEMENT_ISOLANT[[#Headers],[AVIS LIMITE AU / VALIDITE]]))))))</f>
        <v/>
      </c>
      <c r="J286" s="3" t="str">
        <f ca="1">IF('PR-tampon'!$E249="","",IF('PR-tampon'!$E249=0,"",IF(INDIRECT(NOM_FR&amp;ADDRESS('PR-tampon'!$E249,COLUMN(REFERENCEMENT_ISOLANT[[#Headers],[TC/TNC
dans le domaine d''emploi visé]])))=0,"",INDIRECT(NOM_FR&amp;ADDRESS('PR-tampon'!$E249,COLUMN(REFERENCEMENT_ISOLANT[[#Headers],[TC/TNC
dans le domaine d''emploi visé]]))))))</f>
        <v/>
      </c>
      <c r="K286" s="102" t="str">
        <f ca="1">IF('PR-tampon'!$E249="","",IF('PR-tampon'!$E249=0,"",IF(INDIRECT(NOM_FR&amp;ADDRESS('PR-tampon'!$E249,COLUMN(REFERENCEMENT_ISOLANT[[#Headers],[SYNTHESE DES APPLICATIONS VISEES]])))=0,"",INDIRECT(NOM_FR&amp;ADDRESS('PR-tampon'!$E249,COLUMN(REFERENCEMENT_ISOLANT[[#Headers],[SYNTHESE DES APPLICATIONS VISEES]]))))))</f>
        <v/>
      </c>
      <c r="L286" s="75" t="str">
        <f ca="1">IF('PR-tampon'!$E249="","",IF('PR-tampon'!$E249=0,"",IF(INDIRECT(NOM_FR&amp;ADDRESS('PR-tampon'!$E249,COLUMN(REFERENCEMENT_ISOLANT[[#Headers],[CONCATENATION DES OBSERVATIONS]])))=0,"",INDIRECT(NOM_FR&amp;ADDRESS('PR-tampon'!$E249,COLUMN(REFERENCEMENT_ISOLANT[[#Headers],[CONCATENATION DES OBSERVATIONS]]))))))</f>
        <v/>
      </c>
      <c r="M286" s="3" t="str">
        <f ca="1">IF('PR-tampon'!$E249="","",IF('PR-tampon'!$E249=0,"",IF(INDIRECT(NOM_FR&amp;ADDRESS('PR-tampon'!$E249,COLUMN(REFERENCEMENT_ISOLANT[[#Headers],[Hygrométrie des locaux]])))=0,"",INDIRECT(NOM_FR&amp;ADDRESS('PR-tampon'!$E249,COLUMN(REFERENCEMENT_ISOLANT[[#Headers],[Hygrométrie des locaux]]))))))</f>
        <v/>
      </c>
      <c r="N286" s="3" t="str">
        <f ca="1">IF('PR-tampon'!$E249="","",IF('PR-tampon'!$E249=0,"",IF(INDIRECT(NOM_FR&amp;ADDRESS('PR-tampon'!$E249,COLUMN(REFERENCEMENT_ISOLANT[[#Headers],[classement locaux au sens 20.1 P3]])))=0,"",INDIRECT(NOM_FR&amp;ADDRESS('PR-tampon'!$E249,COLUMN(REFERENCEMENT_ISOLANT[[#Headers],[classement locaux au sens 20.1 P3]]))))))</f>
        <v/>
      </c>
      <c r="O286" s="3" t="str">
        <f ca="1">IF('PR-tampon'!$E249="","",IF('PR-tampon'!$E249=0,"",IF(INDIRECT(NOM_FR&amp;ADDRESS('PR-tampon'!$E249,COLUMN(REFERENCEMENT_ISOLANT[[#Headers],[Climat max]])))=0,"",INDIRECT(NOM_FR&amp;ADDRESS('PR-tampon'!$E249,COLUMN(REFERENCEMENT_ISOLANT[[#Headers],[Climat max]]))))))</f>
        <v/>
      </c>
      <c r="P286" s="3" t="str">
        <f ca="1">IF('PR-tampon'!$E249="","",IF('PR-tampon'!$E249=0,"",IF(INDIRECT(NOM_FR&amp;ADDRESS('PR-tampon'!$E249,COLUMN(REFERENCEMENT_ISOLANT[[#Headers],[Locaux climatisés ou raffraichis]])))=0,"",INDIRECT(NOM_FR&amp;ADDRESS('PR-tampon'!$E249,COLUMN(REFERENCEMENT_ISOLANT[[#Headers],[Locaux climatisés ou raffraichis]]))))))</f>
        <v/>
      </c>
    </row>
    <row r="287" spans="1:16" ht="130.15" customHeight="1" x14ac:dyDescent="0.25">
      <c r="A287" s="3" t="e">
        <v>#VALUE!</v>
      </c>
      <c r="B287" s="79" t="str">
        <f ca="1">IF('PR-tampon'!$E250="","",IF('PR-tampon'!$E250=0,"",IF(INDIRECT(NOM_FR&amp;ADDRESS('PR-tampon'!$E250,COLUMN(REFERENCEMENT_ISOLANT[[#Headers],[DATE REFERENCEMENT]])))=0,"",INDIRECT(NOM_FR&amp;ADDRESS('PR-tampon'!$E250,COLUMN(REFERENCEMENT_ISOLANT[[#Headers],[DATE REFERENCEMENT]]))))))</f>
        <v/>
      </c>
      <c r="C287" s="79" t="str">
        <f ca="1">IF('PR-tampon'!$E250="","",IF('PR-tampon'!$E250=0,"",IF(INDIRECT(NOM_FR&amp;ADDRESS('PR-tampon'!$E250,COLUMN(REFERENCEMENT_ISOLANT[[#Headers],[TYPE DE PROCEDE]])))=0,"",INDIRECT(NOM_FR&amp;ADDRESS('PR-tampon'!$E250,COLUMN(REFERENCEMENT_ISOLANT[[#Headers],[TYPE DE PROCEDE]]))))))</f>
        <v/>
      </c>
      <c r="D287" s="79" t="str">
        <f ca="1">IF('PR-tampon'!$E250="","",IF('PR-tampon'!$E250=0,"",IF(INDIRECT(NOM_FR&amp;ADDRESS('PR-tampon'!$E250,COLUMN(REFERENCEMENT_ISOLANT[[#Headers],[MATIERE]])))=0,"",INDIRECT(NOM_FR&amp;ADDRESS('PR-tampon'!$E250,COLUMN(REFERENCEMENT_ISOLANT[[#Headers],[MATIERE]]))))))</f>
        <v/>
      </c>
      <c r="E287" s="3" t="str">
        <f ca="1">IF('PR-tampon'!$E250="","",IF('PR-tampon'!$E250=0,"",IF(INDIRECT(NOM_FR&amp;ADDRESS('PR-tampon'!$E250,COLUMN(REFERENCEMENT_ISOLANT[[#Headers],[NOM COMMERCIAL DU PROCEDE]])))=0,"",INDIRECT(NOM_FR&amp;ADDRESS('PR-tampon'!$E250,COLUMN(REFERENCEMENT_ISOLANT[[#Headers],[NOM COMMERCIAL DU PROCEDE]]))))))</f>
        <v/>
      </c>
      <c r="F287" s="3" t="str">
        <f ca="1">IF('PR-tampon'!$E250="","",IF('PR-tampon'!$E250=0,"",IF(INDIRECT(NOM_FR&amp;ADDRESS('PR-tampon'!$E250,COLUMN(REFERENCEMENT_ISOLANT[[#Headers],[FABRICANT / TITULAIRE / DISTRIBUTEUR]])))=0,"",INDIRECT(NOM_FR&amp;ADDRESS('PR-tampon'!$E250,COLUMN(REFERENCEMENT_ISOLANT[[#Headers],[FABRICANT / TITULAIRE / DISTRIBUTEUR]]))))))</f>
        <v/>
      </c>
      <c r="G287" s="3" t="str">
        <f ca="1">IF('PR-tampon'!$E250="","",IF('PR-tampon'!$E250=0,"",IF(INDIRECT(NOM_FR&amp;ADDRESS('PR-tampon'!$E250,COLUMN(REFERENCEMENT_ISOLANT[[#Headers],[TYPE DE DOCUMENT DE REFERENCE]])))=0,"",INDIRECT(NOM_FR&amp;ADDRESS('PR-tampon'!$E250,COLUMN(REFERENCEMENT_ISOLANT[[#Headers],[TYPE DE DOCUMENT DE REFERENCE]]))))))</f>
        <v/>
      </c>
      <c r="H287" s="3" t="str">
        <f ca="1">IF('PR-tampon'!$E250="","",IF('PR-tampon'!$E250=0,"",IF(INDIRECT(NOM_FR&amp;ADDRESS('PR-tampon'!$E250,COLUMN(REFERENCEMENT_ISOLANT[[#Headers],[REF]])))=0,"",INDIRECT(NOM_FR&amp;ADDRESS('PR-tampon'!$E250,COLUMN(REFERENCEMENT_ISOLANT[[#Headers],[REF]]))))))</f>
        <v/>
      </c>
      <c r="I287" s="73" t="str">
        <f ca="1">IF('PR-tampon'!$E250="","",IF('PR-tampon'!$E250=0,"",IF(INDIRECT(NOM_FR&amp;ADDRESS('PR-tampon'!$E250,COLUMN(REFERENCEMENT_ISOLANT[[#Headers],[AVIS LIMITE AU / VALIDITE]])))=0,"",INDIRECT(NOM_FR&amp;ADDRESS('PR-tampon'!$E250,COLUMN(REFERENCEMENT_ISOLANT[[#Headers],[AVIS LIMITE AU / VALIDITE]]))))))</f>
        <v/>
      </c>
      <c r="J287" s="3" t="str">
        <f ca="1">IF('PR-tampon'!$E250="","",IF('PR-tampon'!$E250=0,"",IF(INDIRECT(NOM_FR&amp;ADDRESS('PR-tampon'!$E250,COLUMN(REFERENCEMENT_ISOLANT[[#Headers],[TC/TNC
dans le domaine d''emploi visé]])))=0,"",INDIRECT(NOM_FR&amp;ADDRESS('PR-tampon'!$E250,COLUMN(REFERENCEMENT_ISOLANT[[#Headers],[TC/TNC
dans le domaine d''emploi visé]]))))))</f>
        <v/>
      </c>
      <c r="K287" s="102" t="str">
        <f ca="1">IF('PR-tampon'!$E250="","",IF('PR-tampon'!$E250=0,"",IF(INDIRECT(NOM_FR&amp;ADDRESS('PR-tampon'!$E250,COLUMN(REFERENCEMENT_ISOLANT[[#Headers],[SYNTHESE DES APPLICATIONS VISEES]])))=0,"",INDIRECT(NOM_FR&amp;ADDRESS('PR-tampon'!$E250,COLUMN(REFERENCEMENT_ISOLANT[[#Headers],[SYNTHESE DES APPLICATIONS VISEES]]))))))</f>
        <v/>
      </c>
      <c r="L287" s="75" t="str">
        <f ca="1">IF('PR-tampon'!$E250="","",IF('PR-tampon'!$E250=0,"",IF(INDIRECT(NOM_FR&amp;ADDRESS('PR-tampon'!$E250,COLUMN(REFERENCEMENT_ISOLANT[[#Headers],[CONCATENATION DES OBSERVATIONS]])))=0,"",INDIRECT(NOM_FR&amp;ADDRESS('PR-tampon'!$E250,COLUMN(REFERENCEMENT_ISOLANT[[#Headers],[CONCATENATION DES OBSERVATIONS]]))))))</f>
        <v/>
      </c>
      <c r="M287" s="3" t="str">
        <f ca="1">IF('PR-tampon'!$E250="","",IF('PR-tampon'!$E250=0,"",IF(INDIRECT(NOM_FR&amp;ADDRESS('PR-tampon'!$E250,COLUMN(REFERENCEMENT_ISOLANT[[#Headers],[Hygrométrie des locaux]])))=0,"",INDIRECT(NOM_FR&amp;ADDRESS('PR-tampon'!$E250,COLUMN(REFERENCEMENT_ISOLANT[[#Headers],[Hygrométrie des locaux]]))))))</f>
        <v/>
      </c>
      <c r="N287" s="3" t="str">
        <f ca="1">IF('PR-tampon'!$E250="","",IF('PR-tampon'!$E250=0,"",IF(INDIRECT(NOM_FR&amp;ADDRESS('PR-tampon'!$E250,COLUMN(REFERENCEMENT_ISOLANT[[#Headers],[classement locaux au sens 20.1 P3]])))=0,"",INDIRECT(NOM_FR&amp;ADDRESS('PR-tampon'!$E250,COLUMN(REFERENCEMENT_ISOLANT[[#Headers],[classement locaux au sens 20.1 P3]]))))))</f>
        <v/>
      </c>
      <c r="O287" s="3" t="str">
        <f ca="1">IF('PR-tampon'!$E250="","",IF('PR-tampon'!$E250=0,"",IF(INDIRECT(NOM_FR&amp;ADDRESS('PR-tampon'!$E250,COLUMN(REFERENCEMENT_ISOLANT[[#Headers],[Climat max]])))=0,"",INDIRECT(NOM_FR&amp;ADDRESS('PR-tampon'!$E250,COLUMN(REFERENCEMENT_ISOLANT[[#Headers],[Climat max]]))))))</f>
        <v/>
      </c>
      <c r="P287" s="3" t="str">
        <f ca="1">IF('PR-tampon'!$E250="","",IF('PR-tampon'!$E250=0,"",IF(INDIRECT(NOM_FR&amp;ADDRESS('PR-tampon'!$E250,COLUMN(REFERENCEMENT_ISOLANT[[#Headers],[Locaux climatisés ou raffraichis]])))=0,"",INDIRECT(NOM_FR&amp;ADDRESS('PR-tampon'!$E250,COLUMN(REFERENCEMENT_ISOLANT[[#Headers],[Locaux climatisés ou raffraichis]]))))))</f>
        <v/>
      </c>
    </row>
    <row r="288" spans="1:16" ht="130.15" customHeight="1" x14ac:dyDescent="0.25">
      <c r="A288" s="3" t="e">
        <v>#VALUE!</v>
      </c>
      <c r="B288" s="79" t="str">
        <f ca="1">IF('PR-tampon'!$E251="","",IF('PR-tampon'!$E251=0,"",IF(INDIRECT(NOM_FR&amp;ADDRESS('PR-tampon'!$E251,COLUMN(REFERENCEMENT_ISOLANT[[#Headers],[DATE REFERENCEMENT]])))=0,"",INDIRECT(NOM_FR&amp;ADDRESS('PR-tampon'!$E251,COLUMN(REFERENCEMENT_ISOLANT[[#Headers],[DATE REFERENCEMENT]]))))))</f>
        <v/>
      </c>
      <c r="C288" s="79" t="str">
        <f ca="1">IF('PR-tampon'!$E251="","",IF('PR-tampon'!$E251=0,"",IF(INDIRECT(NOM_FR&amp;ADDRESS('PR-tampon'!$E251,COLUMN(REFERENCEMENT_ISOLANT[[#Headers],[TYPE DE PROCEDE]])))=0,"",INDIRECT(NOM_FR&amp;ADDRESS('PR-tampon'!$E251,COLUMN(REFERENCEMENT_ISOLANT[[#Headers],[TYPE DE PROCEDE]]))))))</f>
        <v/>
      </c>
      <c r="D288" s="79" t="str">
        <f ca="1">IF('PR-tampon'!$E251="","",IF('PR-tampon'!$E251=0,"",IF(INDIRECT(NOM_FR&amp;ADDRESS('PR-tampon'!$E251,COLUMN(REFERENCEMENT_ISOLANT[[#Headers],[MATIERE]])))=0,"",INDIRECT(NOM_FR&amp;ADDRESS('PR-tampon'!$E251,COLUMN(REFERENCEMENT_ISOLANT[[#Headers],[MATIERE]]))))))</f>
        <v/>
      </c>
      <c r="E288" s="3" t="str">
        <f ca="1">IF('PR-tampon'!$E251="","",IF('PR-tampon'!$E251=0,"",IF(INDIRECT(NOM_FR&amp;ADDRESS('PR-tampon'!$E251,COLUMN(REFERENCEMENT_ISOLANT[[#Headers],[NOM COMMERCIAL DU PROCEDE]])))=0,"",INDIRECT(NOM_FR&amp;ADDRESS('PR-tampon'!$E251,COLUMN(REFERENCEMENT_ISOLANT[[#Headers],[NOM COMMERCIAL DU PROCEDE]]))))))</f>
        <v/>
      </c>
      <c r="F288" s="3" t="str">
        <f ca="1">IF('PR-tampon'!$E251="","",IF('PR-tampon'!$E251=0,"",IF(INDIRECT(NOM_FR&amp;ADDRESS('PR-tampon'!$E251,COLUMN(REFERENCEMENT_ISOLANT[[#Headers],[FABRICANT / TITULAIRE / DISTRIBUTEUR]])))=0,"",INDIRECT(NOM_FR&amp;ADDRESS('PR-tampon'!$E251,COLUMN(REFERENCEMENT_ISOLANT[[#Headers],[FABRICANT / TITULAIRE / DISTRIBUTEUR]]))))))</f>
        <v/>
      </c>
      <c r="G288" s="3" t="str">
        <f ca="1">IF('PR-tampon'!$E251="","",IF('PR-tampon'!$E251=0,"",IF(INDIRECT(NOM_FR&amp;ADDRESS('PR-tampon'!$E251,COLUMN(REFERENCEMENT_ISOLANT[[#Headers],[TYPE DE DOCUMENT DE REFERENCE]])))=0,"",INDIRECT(NOM_FR&amp;ADDRESS('PR-tampon'!$E251,COLUMN(REFERENCEMENT_ISOLANT[[#Headers],[TYPE DE DOCUMENT DE REFERENCE]]))))))</f>
        <v/>
      </c>
      <c r="H288" s="3" t="str">
        <f ca="1">IF('PR-tampon'!$E251="","",IF('PR-tampon'!$E251=0,"",IF(INDIRECT(NOM_FR&amp;ADDRESS('PR-tampon'!$E251,COLUMN(REFERENCEMENT_ISOLANT[[#Headers],[REF]])))=0,"",INDIRECT(NOM_FR&amp;ADDRESS('PR-tampon'!$E251,COLUMN(REFERENCEMENT_ISOLANT[[#Headers],[REF]]))))))</f>
        <v/>
      </c>
      <c r="I288" s="73" t="str">
        <f ca="1">IF('PR-tampon'!$E251="","",IF('PR-tampon'!$E251=0,"",IF(INDIRECT(NOM_FR&amp;ADDRESS('PR-tampon'!$E251,COLUMN(REFERENCEMENT_ISOLANT[[#Headers],[AVIS LIMITE AU / VALIDITE]])))=0,"",INDIRECT(NOM_FR&amp;ADDRESS('PR-tampon'!$E251,COLUMN(REFERENCEMENT_ISOLANT[[#Headers],[AVIS LIMITE AU / VALIDITE]]))))))</f>
        <v/>
      </c>
      <c r="J288" s="3" t="str">
        <f ca="1">IF('PR-tampon'!$E251="","",IF('PR-tampon'!$E251=0,"",IF(INDIRECT(NOM_FR&amp;ADDRESS('PR-tampon'!$E251,COLUMN(REFERENCEMENT_ISOLANT[[#Headers],[TC/TNC
dans le domaine d''emploi visé]])))=0,"",INDIRECT(NOM_FR&amp;ADDRESS('PR-tampon'!$E251,COLUMN(REFERENCEMENT_ISOLANT[[#Headers],[TC/TNC
dans le domaine d''emploi visé]]))))))</f>
        <v/>
      </c>
      <c r="K288" s="102" t="str">
        <f ca="1">IF('PR-tampon'!$E251="","",IF('PR-tampon'!$E251=0,"",IF(INDIRECT(NOM_FR&amp;ADDRESS('PR-tampon'!$E251,COLUMN(REFERENCEMENT_ISOLANT[[#Headers],[SYNTHESE DES APPLICATIONS VISEES]])))=0,"",INDIRECT(NOM_FR&amp;ADDRESS('PR-tampon'!$E251,COLUMN(REFERENCEMENT_ISOLANT[[#Headers],[SYNTHESE DES APPLICATIONS VISEES]]))))))</f>
        <v/>
      </c>
      <c r="L288" s="75" t="str">
        <f ca="1">IF('PR-tampon'!$E251="","",IF('PR-tampon'!$E251=0,"",IF(INDIRECT(NOM_FR&amp;ADDRESS('PR-tampon'!$E251,COLUMN(REFERENCEMENT_ISOLANT[[#Headers],[CONCATENATION DES OBSERVATIONS]])))=0,"",INDIRECT(NOM_FR&amp;ADDRESS('PR-tampon'!$E251,COLUMN(REFERENCEMENT_ISOLANT[[#Headers],[CONCATENATION DES OBSERVATIONS]]))))))</f>
        <v/>
      </c>
      <c r="M288" s="3" t="str">
        <f ca="1">IF('PR-tampon'!$E251="","",IF('PR-tampon'!$E251=0,"",IF(INDIRECT(NOM_FR&amp;ADDRESS('PR-tampon'!$E251,COLUMN(REFERENCEMENT_ISOLANT[[#Headers],[Hygrométrie des locaux]])))=0,"",INDIRECT(NOM_FR&amp;ADDRESS('PR-tampon'!$E251,COLUMN(REFERENCEMENT_ISOLANT[[#Headers],[Hygrométrie des locaux]]))))))</f>
        <v/>
      </c>
      <c r="N288" s="3" t="str">
        <f ca="1">IF('PR-tampon'!$E251="","",IF('PR-tampon'!$E251=0,"",IF(INDIRECT(NOM_FR&amp;ADDRESS('PR-tampon'!$E251,COLUMN(REFERENCEMENT_ISOLANT[[#Headers],[classement locaux au sens 20.1 P3]])))=0,"",INDIRECT(NOM_FR&amp;ADDRESS('PR-tampon'!$E251,COLUMN(REFERENCEMENT_ISOLANT[[#Headers],[classement locaux au sens 20.1 P3]]))))))</f>
        <v/>
      </c>
      <c r="O288" s="3" t="str">
        <f ca="1">IF('PR-tampon'!$E251="","",IF('PR-tampon'!$E251=0,"",IF(INDIRECT(NOM_FR&amp;ADDRESS('PR-tampon'!$E251,COLUMN(REFERENCEMENT_ISOLANT[[#Headers],[Climat max]])))=0,"",INDIRECT(NOM_FR&amp;ADDRESS('PR-tampon'!$E251,COLUMN(REFERENCEMENT_ISOLANT[[#Headers],[Climat max]]))))))</f>
        <v/>
      </c>
      <c r="P288" s="3" t="str">
        <f ca="1">IF('PR-tampon'!$E251="","",IF('PR-tampon'!$E251=0,"",IF(INDIRECT(NOM_FR&amp;ADDRESS('PR-tampon'!$E251,COLUMN(REFERENCEMENT_ISOLANT[[#Headers],[Locaux climatisés ou raffraichis]])))=0,"",INDIRECT(NOM_FR&amp;ADDRESS('PR-tampon'!$E251,COLUMN(REFERENCEMENT_ISOLANT[[#Headers],[Locaux climatisés ou raffraichis]]))))))</f>
        <v/>
      </c>
    </row>
    <row r="289" spans="1:16" ht="130.15" customHeight="1" x14ac:dyDescent="0.25">
      <c r="A289" s="3" t="e">
        <v>#VALUE!</v>
      </c>
      <c r="B289" s="79" t="str">
        <f ca="1">IF('PR-tampon'!$E252="","",IF('PR-tampon'!$E252=0,"",IF(INDIRECT(NOM_FR&amp;ADDRESS('PR-tampon'!$E252,COLUMN(REFERENCEMENT_ISOLANT[[#Headers],[DATE REFERENCEMENT]])))=0,"",INDIRECT(NOM_FR&amp;ADDRESS('PR-tampon'!$E252,COLUMN(REFERENCEMENT_ISOLANT[[#Headers],[DATE REFERENCEMENT]]))))))</f>
        <v/>
      </c>
      <c r="C289" s="79" t="str">
        <f ca="1">IF('PR-tampon'!$E252="","",IF('PR-tampon'!$E252=0,"",IF(INDIRECT(NOM_FR&amp;ADDRESS('PR-tampon'!$E252,COLUMN(REFERENCEMENT_ISOLANT[[#Headers],[TYPE DE PROCEDE]])))=0,"",INDIRECT(NOM_FR&amp;ADDRESS('PR-tampon'!$E252,COLUMN(REFERENCEMENT_ISOLANT[[#Headers],[TYPE DE PROCEDE]]))))))</f>
        <v/>
      </c>
      <c r="D289" s="79" t="str">
        <f ca="1">IF('PR-tampon'!$E252="","",IF('PR-tampon'!$E252=0,"",IF(INDIRECT(NOM_FR&amp;ADDRESS('PR-tampon'!$E252,COLUMN(REFERENCEMENT_ISOLANT[[#Headers],[MATIERE]])))=0,"",INDIRECT(NOM_FR&amp;ADDRESS('PR-tampon'!$E252,COLUMN(REFERENCEMENT_ISOLANT[[#Headers],[MATIERE]]))))))</f>
        <v/>
      </c>
      <c r="E289" s="3" t="str">
        <f ca="1">IF('PR-tampon'!$E252="","",IF('PR-tampon'!$E252=0,"",IF(INDIRECT(NOM_FR&amp;ADDRESS('PR-tampon'!$E252,COLUMN(REFERENCEMENT_ISOLANT[[#Headers],[NOM COMMERCIAL DU PROCEDE]])))=0,"",INDIRECT(NOM_FR&amp;ADDRESS('PR-tampon'!$E252,COLUMN(REFERENCEMENT_ISOLANT[[#Headers],[NOM COMMERCIAL DU PROCEDE]]))))))</f>
        <v/>
      </c>
      <c r="F289" s="3" t="str">
        <f ca="1">IF('PR-tampon'!$E252="","",IF('PR-tampon'!$E252=0,"",IF(INDIRECT(NOM_FR&amp;ADDRESS('PR-tampon'!$E252,COLUMN(REFERENCEMENT_ISOLANT[[#Headers],[FABRICANT / TITULAIRE / DISTRIBUTEUR]])))=0,"",INDIRECT(NOM_FR&amp;ADDRESS('PR-tampon'!$E252,COLUMN(REFERENCEMENT_ISOLANT[[#Headers],[FABRICANT / TITULAIRE / DISTRIBUTEUR]]))))))</f>
        <v/>
      </c>
      <c r="G289" s="3" t="str">
        <f ca="1">IF('PR-tampon'!$E252="","",IF('PR-tampon'!$E252=0,"",IF(INDIRECT(NOM_FR&amp;ADDRESS('PR-tampon'!$E252,COLUMN(REFERENCEMENT_ISOLANT[[#Headers],[TYPE DE DOCUMENT DE REFERENCE]])))=0,"",INDIRECT(NOM_FR&amp;ADDRESS('PR-tampon'!$E252,COLUMN(REFERENCEMENT_ISOLANT[[#Headers],[TYPE DE DOCUMENT DE REFERENCE]]))))))</f>
        <v/>
      </c>
      <c r="H289" s="3" t="str">
        <f ca="1">IF('PR-tampon'!$E252="","",IF('PR-tampon'!$E252=0,"",IF(INDIRECT(NOM_FR&amp;ADDRESS('PR-tampon'!$E252,COLUMN(REFERENCEMENT_ISOLANT[[#Headers],[REF]])))=0,"",INDIRECT(NOM_FR&amp;ADDRESS('PR-tampon'!$E252,COLUMN(REFERENCEMENT_ISOLANT[[#Headers],[REF]]))))))</f>
        <v/>
      </c>
      <c r="I289" s="73" t="str">
        <f ca="1">IF('PR-tampon'!$E252="","",IF('PR-tampon'!$E252=0,"",IF(INDIRECT(NOM_FR&amp;ADDRESS('PR-tampon'!$E252,COLUMN(REFERENCEMENT_ISOLANT[[#Headers],[AVIS LIMITE AU / VALIDITE]])))=0,"",INDIRECT(NOM_FR&amp;ADDRESS('PR-tampon'!$E252,COLUMN(REFERENCEMENT_ISOLANT[[#Headers],[AVIS LIMITE AU / VALIDITE]]))))))</f>
        <v/>
      </c>
      <c r="J289" s="3" t="str">
        <f ca="1">IF('PR-tampon'!$E252="","",IF('PR-tampon'!$E252=0,"",IF(INDIRECT(NOM_FR&amp;ADDRESS('PR-tampon'!$E252,COLUMN(REFERENCEMENT_ISOLANT[[#Headers],[TC/TNC
dans le domaine d''emploi visé]])))=0,"",INDIRECT(NOM_FR&amp;ADDRESS('PR-tampon'!$E252,COLUMN(REFERENCEMENT_ISOLANT[[#Headers],[TC/TNC
dans le domaine d''emploi visé]]))))))</f>
        <v/>
      </c>
      <c r="K289" s="102" t="str">
        <f ca="1">IF('PR-tampon'!$E252="","",IF('PR-tampon'!$E252=0,"",IF(INDIRECT(NOM_FR&amp;ADDRESS('PR-tampon'!$E252,COLUMN(REFERENCEMENT_ISOLANT[[#Headers],[SYNTHESE DES APPLICATIONS VISEES]])))=0,"",INDIRECT(NOM_FR&amp;ADDRESS('PR-tampon'!$E252,COLUMN(REFERENCEMENT_ISOLANT[[#Headers],[SYNTHESE DES APPLICATIONS VISEES]]))))))</f>
        <v/>
      </c>
      <c r="L289" s="75" t="str">
        <f ca="1">IF('PR-tampon'!$E252="","",IF('PR-tampon'!$E252=0,"",IF(INDIRECT(NOM_FR&amp;ADDRESS('PR-tampon'!$E252,COLUMN(REFERENCEMENT_ISOLANT[[#Headers],[CONCATENATION DES OBSERVATIONS]])))=0,"",INDIRECT(NOM_FR&amp;ADDRESS('PR-tampon'!$E252,COLUMN(REFERENCEMENT_ISOLANT[[#Headers],[CONCATENATION DES OBSERVATIONS]]))))))</f>
        <v/>
      </c>
      <c r="M289" s="3" t="str">
        <f ca="1">IF('PR-tampon'!$E252="","",IF('PR-tampon'!$E252=0,"",IF(INDIRECT(NOM_FR&amp;ADDRESS('PR-tampon'!$E252,COLUMN(REFERENCEMENT_ISOLANT[[#Headers],[Hygrométrie des locaux]])))=0,"",INDIRECT(NOM_FR&amp;ADDRESS('PR-tampon'!$E252,COLUMN(REFERENCEMENT_ISOLANT[[#Headers],[Hygrométrie des locaux]]))))))</f>
        <v/>
      </c>
      <c r="N289" s="3" t="str">
        <f ca="1">IF('PR-tampon'!$E252="","",IF('PR-tampon'!$E252=0,"",IF(INDIRECT(NOM_FR&amp;ADDRESS('PR-tampon'!$E252,COLUMN(REFERENCEMENT_ISOLANT[[#Headers],[classement locaux au sens 20.1 P3]])))=0,"",INDIRECT(NOM_FR&amp;ADDRESS('PR-tampon'!$E252,COLUMN(REFERENCEMENT_ISOLANT[[#Headers],[classement locaux au sens 20.1 P3]]))))))</f>
        <v/>
      </c>
      <c r="O289" s="3" t="str">
        <f ca="1">IF('PR-tampon'!$E252="","",IF('PR-tampon'!$E252=0,"",IF(INDIRECT(NOM_FR&amp;ADDRESS('PR-tampon'!$E252,COLUMN(REFERENCEMENT_ISOLANT[[#Headers],[Climat max]])))=0,"",INDIRECT(NOM_FR&amp;ADDRESS('PR-tampon'!$E252,COLUMN(REFERENCEMENT_ISOLANT[[#Headers],[Climat max]]))))))</f>
        <v/>
      </c>
      <c r="P289" s="3" t="str">
        <f ca="1">IF('PR-tampon'!$E252="","",IF('PR-tampon'!$E252=0,"",IF(INDIRECT(NOM_FR&amp;ADDRESS('PR-tampon'!$E252,COLUMN(REFERENCEMENT_ISOLANT[[#Headers],[Locaux climatisés ou raffraichis]])))=0,"",INDIRECT(NOM_FR&amp;ADDRESS('PR-tampon'!$E252,COLUMN(REFERENCEMENT_ISOLANT[[#Headers],[Locaux climatisés ou raffraichis]]))))))</f>
        <v/>
      </c>
    </row>
    <row r="290" spans="1:16" ht="130.15" customHeight="1" x14ac:dyDescent="0.25">
      <c r="A290" s="3" t="e">
        <v>#VALUE!</v>
      </c>
      <c r="B290" s="79" t="str">
        <f ca="1">IF('PR-tampon'!$E253="","",IF('PR-tampon'!$E253=0,"",IF(INDIRECT(NOM_FR&amp;ADDRESS('PR-tampon'!$E253,COLUMN(REFERENCEMENT_ISOLANT[[#Headers],[DATE REFERENCEMENT]])))=0,"",INDIRECT(NOM_FR&amp;ADDRESS('PR-tampon'!$E253,COLUMN(REFERENCEMENT_ISOLANT[[#Headers],[DATE REFERENCEMENT]]))))))</f>
        <v/>
      </c>
      <c r="C290" s="79" t="str">
        <f ca="1">IF('PR-tampon'!$E253="","",IF('PR-tampon'!$E253=0,"",IF(INDIRECT(NOM_FR&amp;ADDRESS('PR-tampon'!$E253,COLUMN(REFERENCEMENT_ISOLANT[[#Headers],[TYPE DE PROCEDE]])))=0,"",INDIRECT(NOM_FR&amp;ADDRESS('PR-tampon'!$E253,COLUMN(REFERENCEMENT_ISOLANT[[#Headers],[TYPE DE PROCEDE]]))))))</f>
        <v/>
      </c>
      <c r="D290" s="79" t="str">
        <f ca="1">IF('PR-tampon'!$E253="","",IF('PR-tampon'!$E253=0,"",IF(INDIRECT(NOM_FR&amp;ADDRESS('PR-tampon'!$E253,COLUMN(REFERENCEMENT_ISOLANT[[#Headers],[MATIERE]])))=0,"",INDIRECT(NOM_FR&amp;ADDRESS('PR-tampon'!$E253,COLUMN(REFERENCEMENT_ISOLANT[[#Headers],[MATIERE]]))))))</f>
        <v/>
      </c>
      <c r="E290" s="3" t="str">
        <f ca="1">IF('PR-tampon'!$E253="","",IF('PR-tampon'!$E253=0,"",IF(INDIRECT(NOM_FR&amp;ADDRESS('PR-tampon'!$E253,COLUMN(REFERENCEMENT_ISOLANT[[#Headers],[NOM COMMERCIAL DU PROCEDE]])))=0,"",INDIRECT(NOM_FR&amp;ADDRESS('PR-tampon'!$E253,COLUMN(REFERENCEMENT_ISOLANT[[#Headers],[NOM COMMERCIAL DU PROCEDE]]))))))</f>
        <v/>
      </c>
      <c r="F290" s="3" t="str">
        <f ca="1">IF('PR-tampon'!$E253="","",IF('PR-tampon'!$E253=0,"",IF(INDIRECT(NOM_FR&amp;ADDRESS('PR-tampon'!$E253,COLUMN(REFERENCEMENT_ISOLANT[[#Headers],[FABRICANT / TITULAIRE / DISTRIBUTEUR]])))=0,"",INDIRECT(NOM_FR&amp;ADDRESS('PR-tampon'!$E253,COLUMN(REFERENCEMENT_ISOLANT[[#Headers],[FABRICANT / TITULAIRE / DISTRIBUTEUR]]))))))</f>
        <v/>
      </c>
      <c r="G290" s="3" t="str">
        <f ca="1">IF('PR-tampon'!$E253="","",IF('PR-tampon'!$E253=0,"",IF(INDIRECT(NOM_FR&amp;ADDRESS('PR-tampon'!$E253,COLUMN(REFERENCEMENT_ISOLANT[[#Headers],[TYPE DE DOCUMENT DE REFERENCE]])))=0,"",INDIRECT(NOM_FR&amp;ADDRESS('PR-tampon'!$E253,COLUMN(REFERENCEMENT_ISOLANT[[#Headers],[TYPE DE DOCUMENT DE REFERENCE]]))))))</f>
        <v/>
      </c>
      <c r="H290" s="3" t="str">
        <f ca="1">IF('PR-tampon'!$E253="","",IF('PR-tampon'!$E253=0,"",IF(INDIRECT(NOM_FR&amp;ADDRESS('PR-tampon'!$E253,COLUMN(REFERENCEMENT_ISOLANT[[#Headers],[REF]])))=0,"",INDIRECT(NOM_FR&amp;ADDRESS('PR-tampon'!$E253,COLUMN(REFERENCEMENT_ISOLANT[[#Headers],[REF]]))))))</f>
        <v/>
      </c>
      <c r="I290" s="73" t="str">
        <f ca="1">IF('PR-tampon'!$E253="","",IF('PR-tampon'!$E253=0,"",IF(INDIRECT(NOM_FR&amp;ADDRESS('PR-tampon'!$E253,COLUMN(REFERENCEMENT_ISOLANT[[#Headers],[AVIS LIMITE AU / VALIDITE]])))=0,"",INDIRECT(NOM_FR&amp;ADDRESS('PR-tampon'!$E253,COLUMN(REFERENCEMENT_ISOLANT[[#Headers],[AVIS LIMITE AU / VALIDITE]]))))))</f>
        <v/>
      </c>
      <c r="J290" s="3" t="str">
        <f ca="1">IF('PR-tampon'!$E253="","",IF('PR-tampon'!$E253=0,"",IF(INDIRECT(NOM_FR&amp;ADDRESS('PR-tampon'!$E253,COLUMN(REFERENCEMENT_ISOLANT[[#Headers],[TC/TNC
dans le domaine d''emploi visé]])))=0,"",INDIRECT(NOM_FR&amp;ADDRESS('PR-tampon'!$E253,COLUMN(REFERENCEMENT_ISOLANT[[#Headers],[TC/TNC
dans le domaine d''emploi visé]]))))))</f>
        <v/>
      </c>
      <c r="K290" s="102" t="str">
        <f ca="1">IF('PR-tampon'!$E253="","",IF('PR-tampon'!$E253=0,"",IF(INDIRECT(NOM_FR&amp;ADDRESS('PR-tampon'!$E253,COLUMN(REFERENCEMENT_ISOLANT[[#Headers],[SYNTHESE DES APPLICATIONS VISEES]])))=0,"",INDIRECT(NOM_FR&amp;ADDRESS('PR-tampon'!$E253,COLUMN(REFERENCEMENT_ISOLANT[[#Headers],[SYNTHESE DES APPLICATIONS VISEES]]))))))</f>
        <v/>
      </c>
      <c r="L290" s="75" t="str">
        <f ca="1">IF('PR-tampon'!$E253="","",IF('PR-tampon'!$E253=0,"",IF(INDIRECT(NOM_FR&amp;ADDRESS('PR-tampon'!$E253,COLUMN(REFERENCEMENT_ISOLANT[[#Headers],[CONCATENATION DES OBSERVATIONS]])))=0,"",INDIRECT(NOM_FR&amp;ADDRESS('PR-tampon'!$E253,COLUMN(REFERENCEMENT_ISOLANT[[#Headers],[CONCATENATION DES OBSERVATIONS]]))))))</f>
        <v/>
      </c>
      <c r="M290" s="3" t="str">
        <f ca="1">IF('PR-tampon'!$E253="","",IF('PR-tampon'!$E253=0,"",IF(INDIRECT(NOM_FR&amp;ADDRESS('PR-tampon'!$E253,COLUMN(REFERENCEMENT_ISOLANT[[#Headers],[Hygrométrie des locaux]])))=0,"",INDIRECT(NOM_FR&amp;ADDRESS('PR-tampon'!$E253,COLUMN(REFERENCEMENT_ISOLANT[[#Headers],[Hygrométrie des locaux]]))))))</f>
        <v/>
      </c>
      <c r="N290" s="3" t="str">
        <f ca="1">IF('PR-tampon'!$E253="","",IF('PR-tampon'!$E253=0,"",IF(INDIRECT(NOM_FR&amp;ADDRESS('PR-tampon'!$E253,COLUMN(REFERENCEMENT_ISOLANT[[#Headers],[classement locaux au sens 20.1 P3]])))=0,"",INDIRECT(NOM_FR&amp;ADDRESS('PR-tampon'!$E253,COLUMN(REFERENCEMENT_ISOLANT[[#Headers],[classement locaux au sens 20.1 P3]]))))))</f>
        <v/>
      </c>
      <c r="O290" s="3" t="str">
        <f ca="1">IF('PR-tampon'!$E253="","",IF('PR-tampon'!$E253=0,"",IF(INDIRECT(NOM_FR&amp;ADDRESS('PR-tampon'!$E253,COLUMN(REFERENCEMENT_ISOLANT[[#Headers],[Climat max]])))=0,"",INDIRECT(NOM_FR&amp;ADDRESS('PR-tampon'!$E253,COLUMN(REFERENCEMENT_ISOLANT[[#Headers],[Climat max]]))))))</f>
        <v/>
      </c>
      <c r="P290" s="3" t="str">
        <f ca="1">IF('PR-tampon'!$E253="","",IF('PR-tampon'!$E253=0,"",IF(INDIRECT(NOM_FR&amp;ADDRESS('PR-tampon'!$E253,COLUMN(REFERENCEMENT_ISOLANT[[#Headers],[Locaux climatisés ou raffraichis]])))=0,"",INDIRECT(NOM_FR&amp;ADDRESS('PR-tampon'!$E253,COLUMN(REFERENCEMENT_ISOLANT[[#Headers],[Locaux climatisés ou raffraichis]]))))))</f>
        <v/>
      </c>
    </row>
    <row r="291" spans="1:16" ht="130.15" customHeight="1" x14ac:dyDescent="0.25">
      <c r="A291" s="3" t="e">
        <v>#VALUE!</v>
      </c>
      <c r="B291" s="79" t="str">
        <f ca="1">IF('PR-tampon'!$E254="","",IF('PR-tampon'!$E254=0,"",IF(INDIRECT(NOM_FR&amp;ADDRESS('PR-tampon'!$E254,COLUMN(REFERENCEMENT_ISOLANT[[#Headers],[DATE REFERENCEMENT]])))=0,"",INDIRECT(NOM_FR&amp;ADDRESS('PR-tampon'!$E254,COLUMN(REFERENCEMENT_ISOLANT[[#Headers],[DATE REFERENCEMENT]]))))))</f>
        <v/>
      </c>
      <c r="C291" s="79" t="str">
        <f ca="1">IF('PR-tampon'!$E254="","",IF('PR-tampon'!$E254=0,"",IF(INDIRECT(NOM_FR&amp;ADDRESS('PR-tampon'!$E254,COLUMN(REFERENCEMENT_ISOLANT[[#Headers],[TYPE DE PROCEDE]])))=0,"",INDIRECT(NOM_FR&amp;ADDRESS('PR-tampon'!$E254,COLUMN(REFERENCEMENT_ISOLANT[[#Headers],[TYPE DE PROCEDE]]))))))</f>
        <v/>
      </c>
      <c r="D291" s="79" t="str">
        <f ca="1">IF('PR-tampon'!$E254="","",IF('PR-tampon'!$E254=0,"",IF(INDIRECT(NOM_FR&amp;ADDRESS('PR-tampon'!$E254,COLUMN(REFERENCEMENT_ISOLANT[[#Headers],[MATIERE]])))=0,"",INDIRECT(NOM_FR&amp;ADDRESS('PR-tampon'!$E254,COLUMN(REFERENCEMENT_ISOLANT[[#Headers],[MATIERE]]))))))</f>
        <v/>
      </c>
      <c r="E291" s="3" t="str">
        <f ca="1">IF('PR-tampon'!$E254="","",IF('PR-tampon'!$E254=0,"",IF(INDIRECT(NOM_FR&amp;ADDRESS('PR-tampon'!$E254,COLUMN(REFERENCEMENT_ISOLANT[[#Headers],[NOM COMMERCIAL DU PROCEDE]])))=0,"",INDIRECT(NOM_FR&amp;ADDRESS('PR-tampon'!$E254,COLUMN(REFERENCEMENT_ISOLANT[[#Headers],[NOM COMMERCIAL DU PROCEDE]]))))))</f>
        <v/>
      </c>
      <c r="F291" s="3" t="str">
        <f ca="1">IF('PR-tampon'!$E254="","",IF('PR-tampon'!$E254=0,"",IF(INDIRECT(NOM_FR&amp;ADDRESS('PR-tampon'!$E254,COLUMN(REFERENCEMENT_ISOLANT[[#Headers],[FABRICANT / TITULAIRE / DISTRIBUTEUR]])))=0,"",INDIRECT(NOM_FR&amp;ADDRESS('PR-tampon'!$E254,COLUMN(REFERENCEMENT_ISOLANT[[#Headers],[FABRICANT / TITULAIRE / DISTRIBUTEUR]]))))))</f>
        <v/>
      </c>
      <c r="G291" s="3" t="str">
        <f ca="1">IF('PR-tampon'!$E254="","",IF('PR-tampon'!$E254=0,"",IF(INDIRECT(NOM_FR&amp;ADDRESS('PR-tampon'!$E254,COLUMN(REFERENCEMENT_ISOLANT[[#Headers],[TYPE DE DOCUMENT DE REFERENCE]])))=0,"",INDIRECT(NOM_FR&amp;ADDRESS('PR-tampon'!$E254,COLUMN(REFERENCEMENT_ISOLANT[[#Headers],[TYPE DE DOCUMENT DE REFERENCE]]))))))</f>
        <v/>
      </c>
      <c r="H291" s="3" t="str">
        <f ca="1">IF('PR-tampon'!$E254="","",IF('PR-tampon'!$E254=0,"",IF(INDIRECT(NOM_FR&amp;ADDRESS('PR-tampon'!$E254,COLUMN(REFERENCEMENT_ISOLANT[[#Headers],[REF]])))=0,"",INDIRECT(NOM_FR&amp;ADDRESS('PR-tampon'!$E254,COLUMN(REFERENCEMENT_ISOLANT[[#Headers],[REF]]))))))</f>
        <v/>
      </c>
      <c r="I291" s="73" t="str">
        <f ca="1">IF('PR-tampon'!$E254="","",IF('PR-tampon'!$E254=0,"",IF(INDIRECT(NOM_FR&amp;ADDRESS('PR-tampon'!$E254,COLUMN(REFERENCEMENT_ISOLANT[[#Headers],[AVIS LIMITE AU / VALIDITE]])))=0,"",INDIRECT(NOM_FR&amp;ADDRESS('PR-tampon'!$E254,COLUMN(REFERENCEMENT_ISOLANT[[#Headers],[AVIS LIMITE AU / VALIDITE]]))))))</f>
        <v/>
      </c>
      <c r="J291" s="3" t="str">
        <f ca="1">IF('PR-tampon'!$E254="","",IF('PR-tampon'!$E254=0,"",IF(INDIRECT(NOM_FR&amp;ADDRESS('PR-tampon'!$E254,COLUMN(REFERENCEMENT_ISOLANT[[#Headers],[TC/TNC
dans le domaine d''emploi visé]])))=0,"",INDIRECT(NOM_FR&amp;ADDRESS('PR-tampon'!$E254,COLUMN(REFERENCEMENT_ISOLANT[[#Headers],[TC/TNC
dans le domaine d''emploi visé]]))))))</f>
        <v/>
      </c>
      <c r="K291" s="102" t="str">
        <f ca="1">IF('PR-tampon'!$E254="","",IF('PR-tampon'!$E254=0,"",IF(INDIRECT(NOM_FR&amp;ADDRESS('PR-tampon'!$E254,COLUMN(REFERENCEMENT_ISOLANT[[#Headers],[SYNTHESE DES APPLICATIONS VISEES]])))=0,"",INDIRECT(NOM_FR&amp;ADDRESS('PR-tampon'!$E254,COLUMN(REFERENCEMENT_ISOLANT[[#Headers],[SYNTHESE DES APPLICATIONS VISEES]]))))))</f>
        <v/>
      </c>
      <c r="L291" s="75" t="str">
        <f ca="1">IF('PR-tampon'!$E254="","",IF('PR-tampon'!$E254=0,"",IF(INDIRECT(NOM_FR&amp;ADDRESS('PR-tampon'!$E254,COLUMN(REFERENCEMENT_ISOLANT[[#Headers],[CONCATENATION DES OBSERVATIONS]])))=0,"",INDIRECT(NOM_FR&amp;ADDRESS('PR-tampon'!$E254,COLUMN(REFERENCEMENT_ISOLANT[[#Headers],[CONCATENATION DES OBSERVATIONS]]))))))</f>
        <v/>
      </c>
      <c r="M291" s="3" t="str">
        <f ca="1">IF('PR-tampon'!$E254="","",IF('PR-tampon'!$E254=0,"",IF(INDIRECT(NOM_FR&amp;ADDRESS('PR-tampon'!$E254,COLUMN(REFERENCEMENT_ISOLANT[[#Headers],[Hygrométrie des locaux]])))=0,"",INDIRECT(NOM_FR&amp;ADDRESS('PR-tampon'!$E254,COLUMN(REFERENCEMENT_ISOLANT[[#Headers],[Hygrométrie des locaux]]))))))</f>
        <v/>
      </c>
      <c r="N291" s="3" t="str">
        <f ca="1">IF('PR-tampon'!$E254="","",IF('PR-tampon'!$E254=0,"",IF(INDIRECT(NOM_FR&amp;ADDRESS('PR-tampon'!$E254,COLUMN(REFERENCEMENT_ISOLANT[[#Headers],[classement locaux au sens 20.1 P3]])))=0,"",INDIRECT(NOM_FR&amp;ADDRESS('PR-tampon'!$E254,COLUMN(REFERENCEMENT_ISOLANT[[#Headers],[classement locaux au sens 20.1 P3]]))))))</f>
        <v/>
      </c>
      <c r="O291" s="3" t="str">
        <f ca="1">IF('PR-tampon'!$E254="","",IF('PR-tampon'!$E254=0,"",IF(INDIRECT(NOM_FR&amp;ADDRESS('PR-tampon'!$E254,COLUMN(REFERENCEMENT_ISOLANT[[#Headers],[Climat max]])))=0,"",INDIRECT(NOM_FR&amp;ADDRESS('PR-tampon'!$E254,COLUMN(REFERENCEMENT_ISOLANT[[#Headers],[Climat max]]))))))</f>
        <v/>
      </c>
      <c r="P291" s="3" t="str">
        <f ca="1">IF('PR-tampon'!$E254="","",IF('PR-tampon'!$E254=0,"",IF(INDIRECT(NOM_FR&amp;ADDRESS('PR-tampon'!$E254,COLUMN(REFERENCEMENT_ISOLANT[[#Headers],[Locaux climatisés ou raffraichis]])))=0,"",INDIRECT(NOM_FR&amp;ADDRESS('PR-tampon'!$E254,COLUMN(REFERENCEMENT_ISOLANT[[#Headers],[Locaux climatisés ou raffraichis]]))))))</f>
        <v/>
      </c>
    </row>
    <row r="292" spans="1:16" ht="130.15" customHeight="1" x14ac:dyDescent="0.25">
      <c r="A292" s="3" t="e">
        <v>#VALUE!</v>
      </c>
      <c r="B292" s="79" t="str">
        <f ca="1">IF('PR-tampon'!$E255="","",IF('PR-tampon'!$E255=0,"",IF(INDIRECT(NOM_FR&amp;ADDRESS('PR-tampon'!$E255,COLUMN(REFERENCEMENT_ISOLANT[[#Headers],[DATE REFERENCEMENT]])))=0,"",INDIRECT(NOM_FR&amp;ADDRESS('PR-tampon'!$E255,COLUMN(REFERENCEMENT_ISOLANT[[#Headers],[DATE REFERENCEMENT]]))))))</f>
        <v/>
      </c>
      <c r="C292" s="79" t="str">
        <f ca="1">IF('PR-tampon'!$E255="","",IF('PR-tampon'!$E255=0,"",IF(INDIRECT(NOM_FR&amp;ADDRESS('PR-tampon'!$E255,COLUMN(REFERENCEMENT_ISOLANT[[#Headers],[TYPE DE PROCEDE]])))=0,"",INDIRECT(NOM_FR&amp;ADDRESS('PR-tampon'!$E255,COLUMN(REFERENCEMENT_ISOLANT[[#Headers],[TYPE DE PROCEDE]]))))))</f>
        <v/>
      </c>
      <c r="D292" s="79" t="str">
        <f ca="1">IF('PR-tampon'!$E255="","",IF('PR-tampon'!$E255=0,"",IF(INDIRECT(NOM_FR&amp;ADDRESS('PR-tampon'!$E255,COLUMN(REFERENCEMENT_ISOLANT[[#Headers],[MATIERE]])))=0,"",INDIRECT(NOM_FR&amp;ADDRESS('PR-tampon'!$E255,COLUMN(REFERENCEMENT_ISOLANT[[#Headers],[MATIERE]]))))))</f>
        <v/>
      </c>
      <c r="E292" s="3" t="str">
        <f ca="1">IF('PR-tampon'!$E255="","",IF('PR-tampon'!$E255=0,"",IF(INDIRECT(NOM_FR&amp;ADDRESS('PR-tampon'!$E255,COLUMN(REFERENCEMENT_ISOLANT[[#Headers],[NOM COMMERCIAL DU PROCEDE]])))=0,"",INDIRECT(NOM_FR&amp;ADDRESS('PR-tampon'!$E255,COLUMN(REFERENCEMENT_ISOLANT[[#Headers],[NOM COMMERCIAL DU PROCEDE]]))))))</f>
        <v/>
      </c>
      <c r="F292" s="3" t="str">
        <f ca="1">IF('PR-tampon'!$E255="","",IF('PR-tampon'!$E255=0,"",IF(INDIRECT(NOM_FR&amp;ADDRESS('PR-tampon'!$E255,COLUMN(REFERENCEMENT_ISOLANT[[#Headers],[FABRICANT / TITULAIRE / DISTRIBUTEUR]])))=0,"",INDIRECT(NOM_FR&amp;ADDRESS('PR-tampon'!$E255,COLUMN(REFERENCEMENT_ISOLANT[[#Headers],[FABRICANT / TITULAIRE / DISTRIBUTEUR]]))))))</f>
        <v/>
      </c>
      <c r="G292" s="3" t="str">
        <f ca="1">IF('PR-tampon'!$E255="","",IF('PR-tampon'!$E255=0,"",IF(INDIRECT(NOM_FR&amp;ADDRESS('PR-tampon'!$E255,COLUMN(REFERENCEMENT_ISOLANT[[#Headers],[TYPE DE DOCUMENT DE REFERENCE]])))=0,"",INDIRECT(NOM_FR&amp;ADDRESS('PR-tampon'!$E255,COLUMN(REFERENCEMENT_ISOLANT[[#Headers],[TYPE DE DOCUMENT DE REFERENCE]]))))))</f>
        <v/>
      </c>
      <c r="H292" s="3" t="str">
        <f ca="1">IF('PR-tampon'!$E255="","",IF('PR-tampon'!$E255=0,"",IF(INDIRECT(NOM_FR&amp;ADDRESS('PR-tampon'!$E255,COLUMN(REFERENCEMENT_ISOLANT[[#Headers],[REF]])))=0,"",INDIRECT(NOM_FR&amp;ADDRESS('PR-tampon'!$E255,COLUMN(REFERENCEMENT_ISOLANT[[#Headers],[REF]]))))))</f>
        <v/>
      </c>
      <c r="I292" s="73" t="str">
        <f ca="1">IF('PR-tampon'!$E255="","",IF('PR-tampon'!$E255=0,"",IF(INDIRECT(NOM_FR&amp;ADDRESS('PR-tampon'!$E255,COLUMN(REFERENCEMENT_ISOLANT[[#Headers],[AVIS LIMITE AU / VALIDITE]])))=0,"",INDIRECT(NOM_FR&amp;ADDRESS('PR-tampon'!$E255,COLUMN(REFERENCEMENT_ISOLANT[[#Headers],[AVIS LIMITE AU / VALIDITE]]))))))</f>
        <v/>
      </c>
      <c r="J292" s="3" t="str">
        <f ca="1">IF('PR-tampon'!$E255="","",IF('PR-tampon'!$E255=0,"",IF(INDIRECT(NOM_FR&amp;ADDRESS('PR-tampon'!$E255,COLUMN(REFERENCEMENT_ISOLANT[[#Headers],[TC/TNC
dans le domaine d''emploi visé]])))=0,"",INDIRECT(NOM_FR&amp;ADDRESS('PR-tampon'!$E255,COLUMN(REFERENCEMENT_ISOLANT[[#Headers],[TC/TNC
dans le domaine d''emploi visé]]))))))</f>
        <v/>
      </c>
      <c r="K292" s="102" t="str">
        <f ca="1">IF('PR-tampon'!$E255="","",IF('PR-tampon'!$E255=0,"",IF(INDIRECT(NOM_FR&amp;ADDRESS('PR-tampon'!$E255,COLUMN(REFERENCEMENT_ISOLANT[[#Headers],[SYNTHESE DES APPLICATIONS VISEES]])))=0,"",INDIRECT(NOM_FR&amp;ADDRESS('PR-tampon'!$E255,COLUMN(REFERENCEMENT_ISOLANT[[#Headers],[SYNTHESE DES APPLICATIONS VISEES]]))))))</f>
        <v/>
      </c>
      <c r="L292" s="75" t="str">
        <f ca="1">IF('PR-tampon'!$E255="","",IF('PR-tampon'!$E255=0,"",IF(INDIRECT(NOM_FR&amp;ADDRESS('PR-tampon'!$E255,COLUMN(REFERENCEMENT_ISOLANT[[#Headers],[CONCATENATION DES OBSERVATIONS]])))=0,"",INDIRECT(NOM_FR&amp;ADDRESS('PR-tampon'!$E255,COLUMN(REFERENCEMENT_ISOLANT[[#Headers],[CONCATENATION DES OBSERVATIONS]]))))))</f>
        <v/>
      </c>
      <c r="M292" s="3" t="str">
        <f ca="1">IF('PR-tampon'!$E255="","",IF('PR-tampon'!$E255=0,"",IF(INDIRECT(NOM_FR&amp;ADDRESS('PR-tampon'!$E255,COLUMN(REFERENCEMENT_ISOLANT[[#Headers],[Hygrométrie des locaux]])))=0,"",INDIRECT(NOM_FR&amp;ADDRESS('PR-tampon'!$E255,COLUMN(REFERENCEMENT_ISOLANT[[#Headers],[Hygrométrie des locaux]]))))))</f>
        <v/>
      </c>
      <c r="N292" s="3" t="str">
        <f ca="1">IF('PR-tampon'!$E255="","",IF('PR-tampon'!$E255=0,"",IF(INDIRECT(NOM_FR&amp;ADDRESS('PR-tampon'!$E255,COLUMN(REFERENCEMENT_ISOLANT[[#Headers],[classement locaux au sens 20.1 P3]])))=0,"",INDIRECT(NOM_FR&amp;ADDRESS('PR-tampon'!$E255,COLUMN(REFERENCEMENT_ISOLANT[[#Headers],[classement locaux au sens 20.1 P3]]))))))</f>
        <v/>
      </c>
      <c r="O292" s="3" t="str">
        <f ca="1">IF('PR-tampon'!$E255="","",IF('PR-tampon'!$E255=0,"",IF(INDIRECT(NOM_FR&amp;ADDRESS('PR-tampon'!$E255,COLUMN(REFERENCEMENT_ISOLANT[[#Headers],[Climat max]])))=0,"",INDIRECT(NOM_FR&amp;ADDRESS('PR-tampon'!$E255,COLUMN(REFERENCEMENT_ISOLANT[[#Headers],[Climat max]]))))))</f>
        <v/>
      </c>
      <c r="P292" s="3" t="str">
        <f ca="1">IF('PR-tampon'!$E255="","",IF('PR-tampon'!$E255=0,"",IF(INDIRECT(NOM_FR&amp;ADDRESS('PR-tampon'!$E255,COLUMN(REFERENCEMENT_ISOLANT[[#Headers],[Locaux climatisés ou raffraichis]])))=0,"",INDIRECT(NOM_FR&amp;ADDRESS('PR-tampon'!$E255,COLUMN(REFERENCEMENT_ISOLANT[[#Headers],[Locaux climatisés ou raffraichis]]))))))</f>
        <v/>
      </c>
    </row>
    <row r="293" spans="1:16" ht="130.15" customHeight="1" x14ac:dyDescent="0.25">
      <c r="A293" s="3" t="e">
        <v>#VALUE!</v>
      </c>
      <c r="B293" s="79" t="str">
        <f ca="1">IF('PR-tampon'!$E256="","",IF('PR-tampon'!$E256=0,"",IF(INDIRECT(NOM_FR&amp;ADDRESS('PR-tampon'!$E256,COLUMN(REFERENCEMENT_ISOLANT[[#Headers],[DATE REFERENCEMENT]])))=0,"",INDIRECT(NOM_FR&amp;ADDRESS('PR-tampon'!$E256,COLUMN(REFERENCEMENT_ISOLANT[[#Headers],[DATE REFERENCEMENT]]))))))</f>
        <v/>
      </c>
      <c r="C293" s="79" t="str">
        <f ca="1">IF('PR-tampon'!$E256="","",IF('PR-tampon'!$E256=0,"",IF(INDIRECT(NOM_FR&amp;ADDRESS('PR-tampon'!$E256,COLUMN(REFERENCEMENT_ISOLANT[[#Headers],[TYPE DE PROCEDE]])))=0,"",INDIRECT(NOM_FR&amp;ADDRESS('PR-tampon'!$E256,COLUMN(REFERENCEMENT_ISOLANT[[#Headers],[TYPE DE PROCEDE]]))))))</f>
        <v/>
      </c>
      <c r="D293" s="79" t="str">
        <f ca="1">IF('PR-tampon'!$E256="","",IF('PR-tampon'!$E256=0,"",IF(INDIRECT(NOM_FR&amp;ADDRESS('PR-tampon'!$E256,COLUMN(REFERENCEMENT_ISOLANT[[#Headers],[MATIERE]])))=0,"",INDIRECT(NOM_FR&amp;ADDRESS('PR-tampon'!$E256,COLUMN(REFERENCEMENT_ISOLANT[[#Headers],[MATIERE]]))))))</f>
        <v/>
      </c>
      <c r="E293" s="3" t="str">
        <f ca="1">IF('PR-tampon'!$E256="","",IF('PR-tampon'!$E256=0,"",IF(INDIRECT(NOM_FR&amp;ADDRESS('PR-tampon'!$E256,COLUMN(REFERENCEMENT_ISOLANT[[#Headers],[NOM COMMERCIAL DU PROCEDE]])))=0,"",INDIRECT(NOM_FR&amp;ADDRESS('PR-tampon'!$E256,COLUMN(REFERENCEMENT_ISOLANT[[#Headers],[NOM COMMERCIAL DU PROCEDE]]))))))</f>
        <v/>
      </c>
      <c r="F293" s="3" t="str">
        <f ca="1">IF('PR-tampon'!$E256="","",IF('PR-tampon'!$E256=0,"",IF(INDIRECT(NOM_FR&amp;ADDRESS('PR-tampon'!$E256,COLUMN(REFERENCEMENT_ISOLANT[[#Headers],[FABRICANT / TITULAIRE / DISTRIBUTEUR]])))=0,"",INDIRECT(NOM_FR&amp;ADDRESS('PR-tampon'!$E256,COLUMN(REFERENCEMENT_ISOLANT[[#Headers],[FABRICANT / TITULAIRE / DISTRIBUTEUR]]))))))</f>
        <v/>
      </c>
      <c r="G293" s="3" t="str">
        <f ca="1">IF('PR-tampon'!$E256="","",IF('PR-tampon'!$E256=0,"",IF(INDIRECT(NOM_FR&amp;ADDRESS('PR-tampon'!$E256,COLUMN(REFERENCEMENT_ISOLANT[[#Headers],[TYPE DE DOCUMENT DE REFERENCE]])))=0,"",INDIRECT(NOM_FR&amp;ADDRESS('PR-tampon'!$E256,COLUMN(REFERENCEMENT_ISOLANT[[#Headers],[TYPE DE DOCUMENT DE REFERENCE]]))))))</f>
        <v/>
      </c>
      <c r="H293" s="3" t="str">
        <f ca="1">IF('PR-tampon'!$E256="","",IF('PR-tampon'!$E256=0,"",IF(INDIRECT(NOM_FR&amp;ADDRESS('PR-tampon'!$E256,COLUMN(REFERENCEMENT_ISOLANT[[#Headers],[REF]])))=0,"",INDIRECT(NOM_FR&amp;ADDRESS('PR-tampon'!$E256,COLUMN(REFERENCEMENT_ISOLANT[[#Headers],[REF]]))))))</f>
        <v/>
      </c>
      <c r="I293" s="73" t="str">
        <f ca="1">IF('PR-tampon'!$E256="","",IF('PR-tampon'!$E256=0,"",IF(INDIRECT(NOM_FR&amp;ADDRESS('PR-tampon'!$E256,COLUMN(REFERENCEMENT_ISOLANT[[#Headers],[AVIS LIMITE AU / VALIDITE]])))=0,"",INDIRECT(NOM_FR&amp;ADDRESS('PR-tampon'!$E256,COLUMN(REFERENCEMENT_ISOLANT[[#Headers],[AVIS LIMITE AU / VALIDITE]]))))))</f>
        <v/>
      </c>
      <c r="J293" s="3" t="str">
        <f ca="1">IF('PR-tampon'!$E256="","",IF('PR-tampon'!$E256=0,"",IF(INDIRECT(NOM_FR&amp;ADDRESS('PR-tampon'!$E256,COLUMN(REFERENCEMENT_ISOLANT[[#Headers],[TC/TNC
dans le domaine d''emploi visé]])))=0,"",INDIRECT(NOM_FR&amp;ADDRESS('PR-tampon'!$E256,COLUMN(REFERENCEMENT_ISOLANT[[#Headers],[TC/TNC
dans le domaine d''emploi visé]]))))))</f>
        <v/>
      </c>
      <c r="K293" s="102" t="str">
        <f ca="1">IF('PR-tampon'!$E256="","",IF('PR-tampon'!$E256=0,"",IF(INDIRECT(NOM_FR&amp;ADDRESS('PR-tampon'!$E256,COLUMN(REFERENCEMENT_ISOLANT[[#Headers],[SYNTHESE DES APPLICATIONS VISEES]])))=0,"",INDIRECT(NOM_FR&amp;ADDRESS('PR-tampon'!$E256,COLUMN(REFERENCEMENT_ISOLANT[[#Headers],[SYNTHESE DES APPLICATIONS VISEES]]))))))</f>
        <v/>
      </c>
      <c r="L293" s="75" t="str">
        <f ca="1">IF('PR-tampon'!$E256="","",IF('PR-tampon'!$E256=0,"",IF(INDIRECT(NOM_FR&amp;ADDRESS('PR-tampon'!$E256,COLUMN(REFERENCEMENT_ISOLANT[[#Headers],[CONCATENATION DES OBSERVATIONS]])))=0,"",INDIRECT(NOM_FR&amp;ADDRESS('PR-tampon'!$E256,COLUMN(REFERENCEMENT_ISOLANT[[#Headers],[CONCATENATION DES OBSERVATIONS]]))))))</f>
        <v/>
      </c>
      <c r="M293" s="3" t="str">
        <f ca="1">IF('PR-tampon'!$E256="","",IF('PR-tampon'!$E256=0,"",IF(INDIRECT(NOM_FR&amp;ADDRESS('PR-tampon'!$E256,COLUMN(REFERENCEMENT_ISOLANT[[#Headers],[Hygrométrie des locaux]])))=0,"",INDIRECT(NOM_FR&amp;ADDRESS('PR-tampon'!$E256,COLUMN(REFERENCEMENT_ISOLANT[[#Headers],[Hygrométrie des locaux]]))))))</f>
        <v/>
      </c>
      <c r="N293" s="3" t="str">
        <f ca="1">IF('PR-tampon'!$E256="","",IF('PR-tampon'!$E256=0,"",IF(INDIRECT(NOM_FR&amp;ADDRESS('PR-tampon'!$E256,COLUMN(REFERENCEMENT_ISOLANT[[#Headers],[classement locaux au sens 20.1 P3]])))=0,"",INDIRECT(NOM_FR&amp;ADDRESS('PR-tampon'!$E256,COLUMN(REFERENCEMENT_ISOLANT[[#Headers],[classement locaux au sens 20.1 P3]]))))))</f>
        <v/>
      </c>
      <c r="O293" s="3" t="str">
        <f ca="1">IF('PR-tampon'!$E256="","",IF('PR-tampon'!$E256=0,"",IF(INDIRECT(NOM_FR&amp;ADDRESS('PR-tampon'!$E256,COLUMN(REFERENCEMENT_ISOLANT[[#Headers],[Climat max]])))=0,"",INDIRECT(NOM_FR&amp;ADDRESS('PR-tampon'!$E256,COLUMN(REFERENCEMENT_ISOLANT[[#Headers],[Climat max]]))))))</f>
        <v/>
      </c>
      <c r="P293" s="3" t="str">
        <f ca="1">IF('PR-tampon'!$E256="","",IF('PR-tampon'!$E256=0,"",IF(INDIRECT(NOM_FR&amp;ADDRESS('PR-tampon'!$E256,COLUMN(REFERENCEMENT_ISOLANT[[#Headers],[Locaux climatisés ou raffraichis]])))=0,"",INDIRECT(NOM_FR&amp;ADDRESS('PR-tampon'!$E256,COLUMN(REFERENCEMENT_ISOLANT[[#Headers],[Locaux climatisés ou raffraichis]]))))))</f>
        <v/>
      </c>
    </row>
    <row r="294" spans="1:16" ht="130.15" customHeight="1" x14ac:dyDescent="0.25">
      <c r="A294" s="3" t="e">
        <v>#VALUE!</v>
      </c>
      <c r="B294" s="79" t="str">
        <f ca="1">IF('PR-tampon'!$E257="","",IF('PR-tampon'!$E257=0,"",IF(INDIRECT(NOM_FR&amp;ADDRESS('PR-tampon'!$E257,COLUMN(REFERENCEMENT_ISOLANT[[#Headers],[DATE REFERENCEMENT]])))=0,"",INDIRECT(NOM_FR&amp;ADDRESS('PR-tampon'!$E257,COLUMN(REFERENCEMENT_ISOLANT[[#Headers],[DATE REFERENCEMENT]]))))))</f>
        <v/>
      </c>
      <c r="C294" s="79" t="str">
        <f ca="1">IF('PR-tampon'!$E257="","",IF('PR-tampon'!$E257=0,"",IF(INDIRECT(NOM_FR&amp;ADDRESS('PR-tampon'!$E257,COLUMN(REFERENCEMENT_ISOLANT[[#Headers],[TYPE DE PROCEDE]])))=0,"",INDIRECT(NOM_FR&amp;ADDRESS('PR-tampon'!$E257,COLUMN(REFERENCEMENT_ISOLANT[[#Headers],[TYPE DE PROCEDE]]))))))</f>
        <v/>
      </c>
      <c r="D294" s="79" t="str">
        <f ca="1">IF('PR-tampon'!$E257="","",IF('PR-tampon'!$E257=0,"",IF(INDIRECT(NOM_FR&amp;ADDRESS('PR-tampon'!$E257,COLUMN(REFERENCEMENT_ISOLANT[[#Headers],[MATIERE]])))=0,"",INDIRECT(NOM_FR&amp;ADDRESS('PR-tampon'!$E257,COLUMN(REFERENCEMENT_ISOLANT[[#Headers],[MATIERE]]))))))</f>
        <v/>
      </c>
      <c r="E294" s="3" t="str">
        <f ca="1">IF('PR-tampon'!$E257="","",IF('PR-tampon'!$E257=0,"",IF(INDIRECT(NOM_FR&amp;ADDRESS('PR-tampon'!$E257,COLUMN(REFERENCEMENT_ISOLANT[[#Headers],[NOM COMMERCIAL DU PROCEDE]])))=0,"",INDIRECT(NOM_FR&amp;ADDRESS('PR-tampon'!$E257,COLUMN(REFERENCEMENT_ISOLANT[[#Headers],[NOM COMMERCIAL DU PROCEDE]]))))))</f>
        <v/>
      </c>
      <c r="F294" s="3" t="str">
        <f ca="1">IF('PR-tampon'!$E257="","",IF('PR-tampon'!$E257=0,"",IF(INDIRECT(NOM_FR&amp;ADDRESS('PR-tampon'!$E257,COLUMN(REFERENCEMENT_ISOLANT[[#Headers],[FABRICANT / TITULAIRE / DISTRIBUTEUR]])))=0,"",INDIRECT(NOM_FR&amp;ADDRESS('PR-tampon'!$E257,COLUMN(REFERENCEMENT_ISOLANT[[#Headers],[FABRICANT / TITULAIRE / DISTRIBUTEUR]]))))))</f>
        <v/>
      </c>
      <c r="G294" s="3" t="str">
        <f ca="1">IF('PR-tampon'!$E257="","",IF('PR-tampon'!$E257=0,"",IF(INDIRECT(NOM_FR&amp;ADDRESS('PR-tampon'!$E257,COLUMN(REFERENCEMENT_ISOLANT[[#Headers],[TYPE DE DOCUMENT DE REFERENCE]])))=0,"",INDIRECT(NOM_FR&amp;ADDRESS('PR-tampon'!$E257,COLUMN(REFERENCEMENT_ISOLANT[[#Headers],[TYPE DE DOCUMENT DE REFERENCE]]))))))</f>
        <v/>
      </c>
      <c r="H294" s="3" t="str">
        <f ca="1">IF('PR-tampon'!$E257="","",IF('PR-tampon'!$E257=0,"",IF(INDIRECT(NOM_FR&amp;ADDRESS('PR-tampon'!$E257,COLUMN(REFERENCEMENT_ISOLANT[[#Headers],[REF]])))=0,"",INDIRECT(NOM_FR&amp;ADDRESS('PR-tampon'!$E257,COLUMN(REFERENCEMENT_ISOLANT[[#Headers],[REF]]))))))</f>
        <v/>
      </c>
      <c r="I294" s="73" t="str">
        <f ca="1">IF('PR-tampon'!$E257="","",IF('PR-tampon'!$E257=0,"",IF(INDIRECT(NOM_FR&amp;ADDRESS('PR-tampon'!$E257,COLUMN(REFERENCEMENT_ISOLANT[[#Headers],[AVIS LIMITE AU / VALIDITE]])))=0,"",INDIRECT(NOM_FR&amp;ADDRESS('PR-tampon'!$E257,COLUMN(REFERENCEMENT_ISOLANT[[#Headers],[AVIS LIMITE AU / VALIDITE]]))))))</f>
        <v/>
      </c>
      <c r="J294" s="3" t="str">
        <f ca="1">IF('PR-tampon'!$E257="","",IF('PR-tampon'!$E257=0,"",IF(INDIRECT(NOM_FR&amp;ADDRESS('PR-tampon'!$E257,COLUMN(REFERENCEMENT_ISOLANT[[#Headers],[TC/TNC
dans le domaine d''emploi visé]])))=0,"",INDIRECT(NOM_FR&amp;ADDRESS('PR-tampon'!$E257,COLUMN(REFERENCEMENT_ISOLANT[[#Headers],[TC/TNC
dans le domaine d''emploi visé]]))))))</f>
        <v/>
      </c>
      <c r="K294" s="102" t="str">
        <f ca="1">IF('PR-tampon'!$E257="","",IF('PR-tampon'!$E257=0,"",IF(INDIRECT(NOM_FR&amp;ADDRESS('PR-tampon'!$E257,COLUMN(REFERENCEMENT_ISOLANT[[#Headers],[SYNTHESE DES APPLICATIONS VISEES]])))=0,"",INDIRECT(NOM_FR&amp;ADDRESS('PR-tampon'!$E257,COLUMN(REFERENCEMENT_ISOLANT[[#Headers],[SYNTHESE DES APPLICATIONS VISEES]]))))))</f>
        <v/>
      </c>
      <c r="L294" s="75" t="str">
        <f ca="1">IF('PR-tampon'!$E257="","",IF('PR-tampon'!$E257=0,"",IF(INDIRECT(NOM_FR&amp;ADDRESS('PR-tampon'!$E257,COLUMN(REFERENCEMENT_ISOLANT[[#Headers],[CONCATENATION DES OBSERVATIONS]])))=0,"",INDIRECT(NOM_FR&amp;ADDRESS('PR-tampon'!$E257,COLUMN(REFERENCEMENT_ISOLANT[[#Headers],[CONCATENATION DES OBSERVATIONS]]))))))</f>
        <v/>
      </c>
      <c r="M294" s="3" t="str">
        <f ca="1">IF('PR-tampon'!$E257="","",IF('PR-tampon'!$E257=0,"",IF(INDIRECT(NOM_FR&amp;ADDRESS('PR-tampon'!$E257,COLUMN(REFERENCEMENT_ISOLANT[[#Headers],[Hygrométrie des locaux]])))=0,"",INDIRECT(NOM_FR&amp;ADDRESS('PR-tampon'!$E257,COLUMN(REFERENCEMENT_ISOLANT[[#Headers],[Hygrométrie des locaux]]))))))</f>
        <v/>
      </c>
      <c r="N294" s="3" t="str">
        <f ca="1">IF('PR-tampon'!$E257="","",IF('PR-tampon'!$E257=0,"",IF(INDIRECT(NOM_FR&amp;ADDRESS('PR-tampon'!$E257,COLUMN(REFERENCEMENT_ISOLANT[[#Headers],[classement locaux au sens 20.1 P3]])))=0,"",INDIRECT(NOM_FR&amp;ADDRESS('PR-tampon'!$E257,COLUMN(REFERENCEMENT_ISOLANT[[#Headers],[classement locaux au sens 20.1 P3]]))))))</f>
        <v/>
      </c>
      <c r="O294" s="3" t="str">
        <f ca="1">IF('PR-tampon'!$E257="","",IF('PR-tampon'!$E257=0,"",IF(INDIRECT(NOM_FR&amp;ADDRESS('PR-tampon'!$E257,COLUMN(REFERENCEMENT_ISOLANT[[#Headers],[Climat max]])))=0,"",INDIRECT(NOM_FR&amp;ADDRESS('PR-tampon'!$E257,COLUMN(REFERENCEMENT_ISOLANT[[#Headers],[Climat max]]))))))</f>
        <v/>
      </c>
      <c r="P294" s="3" t="str">
        <f ca="1">IF('PR-tampon'!$E257="","",IF('PR-tampon'!$E257=0,"",IF(INDIRECT(NOM_FR&amp;ADDRESS('PR-tampon'!$E257,COLUMN(REFERENCEMENT_ISOLANT[[#Headers],[Locaux climatisés ou raffraichis]])))=0,"",INDIRECT(NOM_FR&amp;ADDRESS('PR-tampon'!$E257,COLUMN(REFERENCEMENT_ISOLANT[[#Headers],[Locaux climatisés ou raffraichis]]))))))</f>
        <v/>
      </c>
    </row>
    <row r="295" spans="1:16" ht="130.15" customHeight="1" x14ac:dyDescent="0.25">
      <c r="A295" s="3" t="e">
        <v>#VALUE!</v>
      </c>
      <c r="B295" s="79" t="str">
        <f ca="1">IF('PR-tampon'!$E258="","",IF('PR-tampon'!$E258=0,"",IF(INDIRECT(NOM_FR&amp;ADDRESS('PR-tampon'!$E258,COLUMN(REFERENCEMENT_ISOLANT[[#Headers],[DATE REFERENCEMENT]])))=0,"",INDIRECT(NOM_FR&amp;ADDRESS('PR-tampon'!$E258,COLUMN(REFERENCEMENT_ISOLANT[[#Headers],[DATE REFERENCEMENT]]))))))</f>
        <v/>
      </c>
      <c r="C295" s="79" t="str">
        <f ca="1">IF('PR-tampon'!$E258="","",IF('PR-tampon'!$E258=0,"",IF(INDIRECT(NOM_FR&amp;ADDRESS('PR-tampon'!$E258,COLUMN(REFERENCEMENT_ISOLANT[[#Headers],[TYPE DE PROCEDE]])))=0,"",INDIRECT(NOM_FR&amp;ADDRESS('PR-tampon'!$E258,COLUMN(REFERENCEMENT_ISOLANT[[#Headers],[TYPE DE PROCEDE]]))))))</f>
        <v/>
      </c>
      <c r="D295" s="79" t="str">
        <f ca="1">IF('PR-tampon'!$E258="","",IF('PR-tampon'!$E258=0,"",IF(INDIRECT(NOM_FR&amp;ADDRESS('PR-tampon'!$E258,COLUMN(REFERENCEMENT_ISOLANT[[#Headers],[MATIERE]])))=0,"",INDIRECT(NOM_FR&amp;ADDRESS('PR-tampon'!$E258,COLUMN(REFERENCEMENT_ISOLANT[[#Headers],[MATIERE]]))))))</f>
        <v/>
      </c>
      <c r="E295" s="3" t="str">
        <f ca="1">IF('PR-tampon'!$E258="","",IF('PR-tampon'!$E258=0,"",IF(INDIRECT(NOM_FR&amp;ADDRESS('PR-tampon'!$E258,COLUMN(REFERENCEMENT_ISOLANT[[#Headers],[NOM COMMERCIAL DU PROCEDE]])))=0,"",INDIRECT(NOM_FR&amp;ADDRESS('PR-tampon'!$E258,COLUMN(REFERENCEMENT_ISOLANT[[#Headers],[NOM COMMERCIAL DU PROCEDE]]))))))</f>
        <v/>
      </c>
      <c r="F295" s="3" t="str">
        <f ca="1">IF('PR-tampon'!$E258="","",IF('PR-tampon'!$E258=0,"",IF(INDIRECT(NOM_FR&amp;ADDRESS('PR-tampon'!$E258,COLUMN(REFERENCEMENT_ISOLANT[[#Headers],[FABRICANT / TITULAIRE / DISTRIBUTEUR]])))=0,"",INDIRECT(NOM_FR&amp;ADDRESS('PR-tampon'!$E258,COLUMN(REFERENCEMENT_ISOLANT[[#Headers],[FABRICANT / TITULAIRE / DISTRIBUTEUR]]))))))</f>
        <v/>
      </c>
      <c r="G295" s="3" t="str">
        <f ca="1">IF('PR-tampon'!$E258="","",IF('PR-tampon'!$E258=0,"",IF(INDIRECT(NOM_FR&amp;ADDRESS('PR-tampon'!$E258,COLUMN(REFERENCEMENT_ISOLANT[[#Headers],[TYPE DE DOCUMENT DE REFERENCE]])))=0,"",INDIRECT(NOM_FR&amp;ADDRESS('PR-tampon'!$E258,COLUMN(REFERENCEMENT_ISOLANT[[#Headers],[TYPE DE DOCUMENT DE REFERENCE]]))))))</f>
        <v/>
      </c>
      <c r="H295" s="3" t="str">
        <f ca="1">IF('PR-tampon'!$E258="","",IF('PR-tampon'!$E258=0,"",IF(INDIRECT(NOM_FR&amp;ADDRESS('PR-tampon'!$E258,COLUMN(REFERENCEMENT_ISOLANT[[#Headers],[REF]])))=0,"",INDIRECT(NOM_FR&amp;ADDRESS('PR-tampon'!$E258,COLUMN(REFERENCEMENT_ISOLANT[[#Headers],[REF]]))))))</f>
        <v/>
      </c>
      <c r="I295" s="73" t="str">
        <f ca="1">IF('PR-tampon'!$E258="","",IF('PR-tampon'!$E258=0,"",IF(INDIRECT(NOM_FR&amp;ADDRESS('PR-tampon'!$E258,COLUMN(REFERENCEMENT_ISOLANT[[#Headers],[AVIS LIMITE AU / VALIDITE]])))=0,"",INDIRECT(NOM_FR&amp;ADDRESS('PR-tampon'!$E258,COLUMN(REFERENCEMENT_ISOLANT[[#Headers],[AVIS LIMITE AU / VALIDITE]]))))))</f>
        <v/>
      </c>
      <c r="J295" s="3" t="str">
        <f ca="1">IF('PR-tampon'!$E258="","",IF('PR-tampon'!$E258=0,"",IF(INDIRECT(NOM_FR&amp;ADDRESS('PR-tampon'!$E258,COLUMN(REFERENCEMENT_ISOLANT[[#Headers],[TC/TNC
dans le domaine d''emploi visé]])))=0,"",INDIRECT(NOM_FR&amp;ADDRESS('PR-tampon'!$E258,COLUMN(REFERENCEMENT_ISOLANT[[#Headers],[TC/TNC
dans le domaine d''emploi visé]]))))))</f>
        <v/>
      </c>
      <c r="K295" s="102" t="str">
        <f ca="1">IF('PR-tampon'!$E258="","",IF('PR-tampon'!$E258=0,"",IF(INDIRECT(NOM_FR&amp;ADDRESS('PR-tampon'!$E258,COLUMN(REFERENCEMENT_ISOLANT[[#Headers],[SYNTHESE DES APPLICATIONS VISEES]])))=0,"",INDIRECT(NOM_FR&amp;ADDRESS('PR-tampon'!$E258,COLUMN(REFERENCEMENT_ISOLANT[[#Headers],[SYNTHESE DES APPLICATIONS VISEES]]))))))</f>
        <v/>
      </c>
      <c r="L295" s="75" t="str">
        <f ca="1">IF('PR-tampon'!$E258="","",IF('PR-tampon'!$E258=0,"",IF(INDIRECT(NOM_FR&amp;ADDRESS('PR-tampon'!$E258,COLUMN(REFERENCEMENT_ISOLANT[[#Headers],[CONCATENATION DES OBSERVATIONS]])))=0,"",INDIRECT(NOM_FR&amp;ADDRESS('PR-tampon'!$E258,COLUMN(REFERENCEMENT_ISOLANT[[#Headers],[CONCATENATION DES OBSERVATIONS]]))))))</f>
        <v/>
      </c>
      <c r="M295" s="3" t="str">
        <f ca="1">IF('PR-tampon'!$E258="","",IF('PR-tampon'!$E258=0,"",IF(INDIRECT(NOM_FR&amp;ADDRESS('PR-tampon'!$E258,COLUMN(REFERENCEMENT_ISOLANT[[#Headers],[Hygrométrie des locaux]])))=0,"",INDIRECT(NOM_FR&amp;ADDRESS('PR-tampon'!$E258,COLUMN(REFERENCEMENT_ISOLANT[[#Headers],[Hygrométrie des locaux]]))))))</f>
        <v/>
      </c>
      <c r="N295" s="3" t="str">
        <f ca="1">IF('PR-tampon'!$E258="","",IF('PR-tampon'!$E258=0,"",IF(INDIRECT(NOM_FR&amp;ADDRESS('PR-tampon'!$E258,COLUMN(REFERENCEMENT_ISOLANT[[#Headers],[classement locaux au sens 20.1 P3]])))=0,"",INDIRECT(NOM_FR&amp;ADDRESS('PR-tampon'!$E258,COLUMN(REFERENCEMENT_ISOLANT[[#Headers],[classement locaux au sens 20.1 P3]]))))))</f>
        <v/>
      </c>
      <c r="O295" s="3" t="str">
        <f ca="1">IF('PR-tampon'!$E258="","",IF('PR-tampon'!$E258=0,"",IF(INDIRECT(NOM_FR&amp;ADDRESS('PR-tampon'!$E258,COLUMN(REFERENCEMENT_ISOLANT[[#Headers],[Climat max]])))=0,"",INDIRECT(NOM_FR&amp;ADDRESS('PR-tampon'!$E258,COLUMN(REFERENCEMENT_ISOLANT[[#Headers],[Climat max]]))))))</f>
        <v/>
      </c>
      <c r="P295" s="3" t="str">
        <f ca="1">IF('PR-tampon'!$E258="","",IF('PR-tampon'!$E258=0,"",IF(INDIRECT(NOM_FR&amp;ADDRESS('PR-tampon'!$E258,COLUMN(REFERENCEMENT_ISOLANT[[#Headers],[Locaux climatisés ou raffraichis]])))=0,"",INDIRECT(NOM_FR&amp;ADDRESS('PR-tampon'!$E258,COLUMN(REFERENCEMENT_ISOLANT[[#Headers],[Locaux climatisés ou raffraichis]]))))))</f>
        <v/>
      </c>
    </row>
    <row r="296" spans="1:16" ht="130.15" customHeight="1" x14ac:dyDescent="0.25">
      <c r="A296" s="3" t="e">
        <v>#VALUE!</v>
      </c>
      <c r="B296" s="79" t="str">
        <f ca="1">IF('PR-tampon'!$E259="","",IF('PR-tampon'!$E259=0,"",IF(INDIRECT(NOM_FR&amp;ADDRESS('PR-tampon'!$E259,COLUMN(REFERENCEMENT_ISOLANT[[#Headers],[DATE REFERENCEMENT]])))=0,"",INDIRECT(NOM_FR&amp;ADDRESS('PR-tampon'!$E259,COLUMN(REFERENCEMENT_ISOLANT[[#Headers],[DATE REFERENCEMENT]]))))))</f>
        <v/>
      </c>
      <c r="C296" s="79" t="str">
        <f ca="1">IF('PR-tampon'!$E259="","",IF('PR-tampon'!$E259=0,"",IF(INDIRECT(NOM_FR&amp;ADDRESS('PR-tampon'!$E259,COLUMN(REFERENCEMENT_ISOLANT[[#Headers],[TYPE DE PROCEDE]])))=0,"",INDIRECT(NOM_FR&amp;ADDRESS('PR-tampon'!$E259,COLUMN(REFERENCEMENT_ISOLANT[[#Headers],[TYPE DE PROCEDE]]))))))</f>
        <v/>
      </c>
      <c r="D296" s="79" t="str">
        <f ca="1">IF('PR-tampon'!$E259="","",IF('PR-tampon'!$E259=0,"",IF(INDIRECT(NOM_FR&amp;ADDRESS('PR-tampon'!$E259,COLUMN(REFERENCEMENT_ISOLANT[[#Headers],[MATIERE]])))=0,"",INDIRECT(NOM_FR&amp;ADDRESS('PR-tampon'!$E259,COLUMN(REFERENCEMENT_ISOLANT[[#Headers],[MATIERE]]))))))</f>
        <v/>
      </c>
      <c r="E296" s="3" t="str">
        <f ca="1">IF('PR-tampon'!$E259="","",IF('PR-tampon'!$E259=0,"",IF(INDIRECT(NOM_FR&amp;ADDRESS('PR-tampon'!$E259,COLUMN(REFERENCEMENT_ISOLANT[[#Headers],[NOM COMMERCIAL DU PROCEDE]])))=0,"",INDIRECT(NOM_FR&amp;ADDRESS('PR-tampon'!$E259,COLUMN(REFERENCEMENT_ISOLANT[[#Headers],[NOM COMMERCIAL DU PROCEDE]]))))))</f>
        <v/>
      </c>
      <c r="F296" s="3" t="str">
        <f ca="1">IF('PR-tampon'!$E259="","",IF('PR-tampon'!$E259=0,"",IF(INDIRECT(NOM_FR&amp;ADDRESS('PR-tampon'!$E259,COLUMN(REFERENCEMENT_ISOLANT[[#Headers],[FABRICANT / TITULAIRE / DISTRIBUTEUR]])))=0,"",INDIRECT(NOM_FR&amp;ADDRESS('PR-tampon'!$E259,COLUMN(REFERENCEMENT_ISOLANT[[#Headers],[FABRICANT / TITULAIRE / DISTRIBUTEUR]]))))))</f>
        <v/>
      </c>
      <c r="G296" s="3" t="str">
        <f ca="1">IF('PR-tampon'!$E259="","",IF('PR-tampon'!$E259=0,"",IF(INDIRECT(NOM_FR&amp;ADDRESS('PR-tampon'!$E259,COLUMN(REFERENCEMENT_ISOLANT[[#Headers],[TYPE DE DOCUMENT DE REFERENCE]])))=0,"",INDIRECT(NOM_FR&amp;ADDRESS('PR-tampon'!$E259,COLUMN(REFERENCEMENT_ISOLANT[[#Headers],[TYPE DE DOCUMENT DE REFERENCE]]))))))</f>
        <v/>
      </c>
      <c r="H296" s="3" t="str">
        <f ca="1">IF('PR-tampon'!$E259="","",IF('PR-tampon'!$E259=0,"",IF(INDIRECT(NOM_FR&amp;ADDRESS('PR-tampon'!$E259,COLUMN(REFERENCEMENT_ISOLANT[[#Headers],[REF]])))=0,"",INDIRECT(NOM_FR&amp;ADDRESS('PR-tampon'!$E259,COLUMN(REFERENCEMENT_ISOLANT[[#Headers],[REF]]))))))</f>
        <v/>
      </c>
      <c r="I296" s="73" t="str">
        <f ca="1">IF('PR-tampon'!$E259="","",IF('PR-tampon'!$E259=0,"",IF(INDIRECT(NOM_FR&amp;ADDRESS('PR-tampon'!$E259,COLUMN(REFERENCEMENT_ISOLANT[[#Headers],[AVIS LIMITE AU / VALIDITE]])))=0,"",INDIRECT(NOM_FR&amp;ADDRESS('PR-tampon'!$E259,COLUMN(REFERENCEMENT_ISOLANT[[#Headers],[AVIS LIMITE AU / VALIDITE]]))))))</f>
        <v/>
      </c>
      <c r="J296" s="3" t="str">
        <f ca="1">IF('PR-tampon'!$E259="","",IF('PR-tampon'!$E259=0,"",IF(INDIRECT(NOM_FR&amp;ADDRESS('PR-tampon'!$E259,COLUMN(REFERENCEMENT_ISOLANT[[#Headers],[TC/TNC
dans le domaine d''emploi visé]])))=0,"",INDIRECT(NOM_FR&amp;ADDRESS('PR-tampon'!$E259,COLUMN(REFERENCEMENT_ISOLANT[[#Headers],[TC/TNC
dans le domaine d''emploi visé]]))))))</f>
        <v/>
      </c>
      <c r="K296" s="102" t="str">
        <f ca="1">IF('PR-tampon'!$E259="","",IF('PR-tampon'!$E259=0,"",IF(INDIRECT(NOM_FR&amp;ADDRESS('PR-tampon'!$E259,COLUMN(REFERENCEMENT_ISOLANT[[#Headers],[SYNTHESE DES APPLICATIONS VISEES]])))=0,"",INDIRECT(NOM_FR&amp;ADDRESS('PR-tampon'!$E259,COLUMN(REFERENCEMENT_ISOLANT[[#Headers],[SYNTHESE DES APPLICATIONS VISEES]]))))))</f>
        <v/>
      </c>
      <c r="L296" s="75" t="str">
        <f ca="1">IF('PR-tampon'!$E259="","",IF('PR-tampon'!$E259=0,"",IF(INDIRECT(NOM_FR&amp;ADDRESS('PR-tampon'!$E259,COLUMN(REFERENCEMENT_ISOLANT[[#Headers],[CONCATENATION DES OBSERVATIONS]])))=0,"",INDIRECT(NOM_FR&amp;ADDRESS('PR-tampon'!$E259,COLUMN(REFERENCEMENT_ISOLANT[[#Headers],[CONCATENATION DES OBSERVATIONS]]))))))</f>
        <v/>
      </c>
      <c r="M296" s="3" t="str">
        <f ca="1">IF('PR-tampon'!$E259="","",IF('PR-tampon'!$E259=0,"",IF(INDIRECT(NOM_FR&amp;ADDRESS('PR-tampon'!$E259,COLUMN(REFERENCEMENT_ISOLANT[[#Headers],[Hygrométrie des locaux]])))=0,"",INDIRECT(NOM_FR&amp;ADDRESS('PR-tampon'!$E259,COLUMN(REFERENCEMENT_ISOLANT[[#Headers],[Hygrométrie des locaux]]))))))</f>
        <v/>
      </c>
      <c r="N296" s="3" t="str">
        <f ca="1">IF('PR-tampon'!$E259="","",IF('PR-tampon'!$E259=0,"",IF(INDIRECT(NOM_FR&amp;ADDRESS('PR-tampon'!$E259,COLUMN(REFERENCEMENT_ISOLANT[[#Headers],[classement locaux au sens 20.1 P3]])))=0,"",INDIRECT(NOM_FR&amp;ADDRESS('PR-tampon'!$E259,COLUMN(REFERENCEMENT_ISOLANT[[#Headers],[classement locaux au sens 20.1 P3]]))))))</f>
        <v/>
      </c>
      <c r="O296" s="3" t="str">
        <f ca="1">IF('PR-tampon'!$E259="","",IF('PR-tampon'!$E259=0,"",IF(INDIRECT(NOM_FR&amp;ADDRESS('PR-tampon'!$E259,COLUMN(REFERENCEMENT_ISOLANT[[#Headers],[Climat max]])))=0,"",INDIRECT(NOM_FR&amp;ADDRESS('PR-tampon'!$E259,COLUMN(REFERENCEMENT_ISOLANT[[#Headers],[Climat max]]))))))</f>
        <v/>
      </c>
      <c r="P296" s="3" t="str">
        <f ca="1">IF('PR-tampon'!$E259="","",IF('PR-tampon'!$E259=0,"",IF(INDIRECT(NOM_FR&amp;ADDRESS('PR-tampon'!$E259,COLUMN(REFERENCEMENT_ISOLANT[[#Headers],[Locaux climatisés ou raffraichis]])))=0,"",INDIRECT(NOM_FR&amp;ADDRESS('PR-tampon'!$E259,COLUMN(REFERENCEMENT_ISOLANT[[#Headers],[Locaux climatisés ou raffraichis]]))))))</f>
        <v/>
      </c>
    </row>
    <row r="297" spans="1:16" ht="130.15" customHeight="1" x14ac:dyDescent="0.25">
      <c r="A297" s="3" t="e">
        <v>#VALUE!</v>
      </c>
      <c r="B297" s="79" t="str">
        <f ca="1">IF('PR-tampon'!$E260="","",IF('PR-tampon'!$E260=0,"",IF(INDIRECT(NOM_FR&amp;ADDRESS('PR-tampon'!$E260,COLUMN(REFERENCEMENT_ISOLANT[[#Headers],[DATE REFERENCEMENT]])))=0,"",INDIRECT(NOM_FR&amp;ADDRESS('PR-tampon'!$E260,COLUMN(REFERENCEMENT_ISOLANT[[#Headers],[DATE REFERENCEMENT]]))))))</f>
        <v/>
      </c>
      <c r="C297" s="79" t="str">
        <f ca="1">IF('PR-tampon'!$E260="","",IF('PR-tampon'!$E260=0,"",IF(INDIRECT(NOM_FR&amp;ADDRESS('PR-tampon'!$E260,COLUMN(REFERENCEMENT_ISOLANT[[#Headers],[TYPE DE PROCEDE]])))=0,"",INDIRECT(NOM_FR&amp;ADDRESS('PR-tampon'!$E260,COLUMN(REFERENCEMENT_ISOLANT[[#Headers],[TYPE DE PROCEDE]]))))))</f>
        <v/>
      </c>
      <c r="D297" s="79" t="str">
        <f ca="1">IF('PR-tampon'!$E260="","",IF('PR-tampon'!$E260=0,"",IF(INDIRECT(NOM_FR&amp;ADDRESS('PR-tampon'!$E260,COLUMN(REFERENCEMENT_ISOLANT[[#Headers],[MATIERE]])))=0,"",INDIRECT(NOM_FR&amp;ADDRESS('PR-tampon'!$E260,COLUMN(REFERENCEMENT_ISOLANT[[#Headers],[MATIERE]]))))))</f>
        <v/>
      </c>
      <c r="E297" s="3" t="str">
        <f ca="1">IF('PR-tampon'!$E260="","",IF('PR-tampon'!$E260=0,"",IF(INDIRECT(NOM_FR&amp;ADDRESS('PR-tampon'!$E260,COLUMN(REFERENCEMENT_ISOLANT[[#Headers],[NOM COMMERCIAL DU PROCEDE]])))=0,"",INDIRECT(NOM_FR&amp;ADDRESS('PR-tampon'!$E260,COLUMN(REFERENCEMENT_ISOLANT[[#Headers],[NOM COMMERCIAL DU PROCEDE]]))))))</f>
        <v/>
      </c>
      <c r="F297" s="3" t="str">
        <f ca="1">IF('PR-tampon'!$E260="","",IF('PR-tampon'!$E260=0,"",IF(INDIRECT(NOM_FR&amp;ADDRESS('PR-tampon'!$E260,COLUMN(REFERENCEMENT_ISOLANT[[#Headers],[FABRICANT / TITULAIRE / DISTRIBUTEUR]])))=0,"",INDIRECT(NOM_FR&amp;ADDRESS('PR-tampon'!$E260,COLUMN(REFERENCEMENT_ISOLANT[[#Headers],[FABRICANT / TITULAIRE / DISTRIBUTEUR]]))))))</f>
        <v/>
      </c>
      <c r="G297" s="3" t="str">
        <f ca="1">IF('PR-tampon'!$E260="","",IF('PR-tampon'!$E260=0,"",IF(INDIRECT(NOM_FR&amp;ADDRESS('PR-tampon'!$E260,COLUMN(REFERENCEMENT_ISOLANT[[#Headers],[TYPE DE DOCUMENT DE REFERENCE]])))=0,"",INDIRECT(NOM_FR&amp;ADDRESS('PR-tampon'!$E260,COLUMN(REFERENCEMENT_ISOLANT[[#Headers],[TYPE DE DOCUMENT DE REFERENCE]]))))))</f>
        <v/>
      </c>
      <c r="H297" s="3" t="str">
        <f ca="1">IF('PR-tampon'!$E260="","",IF('PR-tampon'!$E260=0,"",IF(INDIRECT(NOM_FR&amp;ADDRESS('PR-tampon'!$E260,COLUMN(REFERENCEMENT_ISOLANT[[#Headers],[REF]])))=0,"",INDIRECT(NOM_FR&amp;ADDRESS('PR-tampon'!$E260,COLUMN(REFERENCEMENT_ISOLANT[[#Headers],[REF]]))))))</f>
        <v/>
      </c>
      <c r="I297" s="73" t="str">
        <f ca="1">IF('PR-tampon'!$E260="","",IF('PR-tampon'!$E260=0,"",IF(INDIRECT(NOM_FR&amp;ADDRESS('PR-tampon'!$E260,COLUMN(REFERENCEMENT_ISOLANT[[#Headers],[AVIS LIMITE AU / VALIDITE]])))=0,"",INDIRECT(NOM_FR&amp;ADDRESS('PR-tampon'!$E260,COLUMN(REFERENCEMENT_ISOLANT[[#Headers],[AVIS LIMITE AU / VALIDITE]]))))))</f>
        <v/>
      </c>
      <c r="J297" s="3" t="str">
        <f ca="1">IF('PR-tampon'!$E260="","",IF('PR-tampon'!$E260=0,"",IF(INDIRECT(NOM_FR&amp;ADDRESS('PR-tampon'!$E260,COLUMN(REFERENCEMENT_ISOLANT[[#Headers],[TC/TNC
dans le domaine d''emploi visé]])))=0,"",INDIRECT(NOM_FR&amp;ADDRESS('PR-tampon'!$E260,COLUMN(REFERENCEMENT_ISOLANT[[#Headers],[TC/TNC
dans le domaine d''emploi visé]]))))))</f>
        <v/>
      </c>
      <c r="K297" s="102" t="str">
        <f ca="1">IF('PR-tampon'!$E260="","",IF('PR-tampon'!$E260=0,"",IF(INDIRECT(NOM_FR&amp;ADDRESS('PR-tampon'!$E260,COLUMN(REFERENCEMENT_ISOLANT[[#Headers],[SYNTHESE DES APPLICATIONS VISEES]])))=0,"",INDIRECT(NOM_FR&amp;ADDRESS('PR-tampon'!$E260,COLUMN(REFERENCEMENT_ISOLANT[[#Headers],[SYNTHESE DES APPLICATIONS VISEES]]))))))</f>
        <v/>
      </c>
      <c r="L297" s="75" t="str">
        <f ca="1">IF('PR-tampon'!$E260="","",IF('PR-tampon'!$E260=0,"",IF(INDIRECT(NOM_FR&amp;ADDRESS('PR-tampon'!$E260,COLUMN(REFERENCEMENT_ISOLANT[[#Headers],[CONCATENATION DES OBSERVATIONS]])))=0,"",INDIRECT(NOM_FR&amp;ADDRESS('PR-tampon'!$E260,COLUMN(REFERENCEMENT_ISOLANT[[#Headers],[CONCATENATION DES OBSERVATIONS]]))))))</f>
        <v/>
      </c>
      <c r="M297" s="3" t="str">
        <f ca="1">IF('PR-tampon'!$E260="","",IF('PR-tampon'!$E260=0,"",IF(INDIRECT(NOM_FR&amp;ADDRESS('PR-tampon'!$E260,COLUMN(REFERENCEMENT_ISOLANT[[#Headers],[Hygrométrie des locaux]])))=0,"",INDIRECT(NOM_FR&amp;ADDRESS('PR-tampon'!$E260,COLUMN(REFERENCEMENT_ISOLANT[[#Headers],[Hygrométrie des locaux]]))))))</f>
        <v/>
      </c>
      <c r="N297" s="3" t="str">
        <f ca="1">IF('PR-tampon'!$E260="","",IF('PR-tampon'!$E260=0,"",IF(INDIRECT(NOM_FR&amp;ADDRESS('PR-tampon'!$E260,COLUMN(REFERENCEMENT_ISOLANT[[#Headers],[classement locaux au sens 20.1 P3]])))=0,"",INDIRECT(NOM_FR&amp;ADDRESS('PR-tampon'!$E260,COLUMN(REFERENCEMENT_ISOLANT[[#Headers],[classement locaux au sens 20.1 P3]]))))))</f>
        <v/>
      </c>
      <c r="O297" s="3" t="str">
        <f ca="1">IF('PR-tampon'!$E260="","",IF('PR-tampon'!$E260=0,"",IF(INDIRECT(NOM_FR&amp;ADDRESS('PR-tampon'!$E260,COLUMN(REFERENCEMENT_ISOLANT[[#Headers],[Climat max]])))=0,"",INDIRECT(NOM_FR&amp;ADDRESS('PR-tampon'!$E260,COLUMN(REFERENCEMENT_ISOLANT[[#Headers],[Climat max]]))))))</f>
        <v/>
      </c>
      <c r="P297" s="3" t="str">
        <f ca="1">IF('PR-tampon'!$E260="","",IF('PR-tampon'!$E260=0,"",IF(INDIRECT(NOM_FR&amp;ADDRESS('PR-tampon'!$E260,COLUMN(REFERENCEMENT_ISOLANT[[#Headers],[Locaux climatisés ou raffraichis]])))=0,"",INDIRECT(NOM_FR&amp;ADDRESS('PR-tampon'!$E260,COLUMN(REFERENCEMENT_ISOLANT[[#Headers],[Locaux climatisés ou raffraichis]]))))))</f>
        <v/>
      </c>
    </row>
    <row r="298" spans="1:16" ht="130.15" customHeight="1" x14ac:dyDescent="0.25">
      <c r="A298" s="3" t="e">
        <v>#VALUE!</v>
      </c>
      <c r="B298" s="79" t="str">
        <f ca="1">IF('PR-tampon'!$E261="","",IF('PR-tampon'!$E261=0,"",IF(INDIRECT(NOM_FR&amp;ADDRESS('PR-tampon'!$E261,COLUMN(REFERENCEMENT_ISOLANT[[#Headers],[DATE REFERENCEMENT]])))=0,"",INDIRECT(NOM_FR&amp;ADDRESS('PR-tampon'!$E261,COLUMN(REFERENCEMENT_ISOLANT[[#Headers],[DATE REFERENCEMENT]]))))))</f>
        <v/>
      </c>
      <c r="C298" s="79" t="str">
        <f ca="1">IF('PR-tampon'!$E261="","",IF('PR-tampon'!$E261=0,"",IF(INDIRECT(NOM_FR&amp;ADDRESS('PR-tampon'!$E261,COLUMN(REFERENCEMENT_ISOLANT[[#Headers],[TYPE DE PROCEDE]])))=0,"",INDIRECT(NOM_FR&amp;ADDRESS('PR-tampon'!$E261,COLUMN(REFERENCEMENT_ISOLANT[[#Headers],[TYPE DE PROCEDE]]))))))</f>
        <v/>
      </c>
      <c r="D298" s="79" t="str">
        <f ca="1">IF('PR-tampon'!$E261="","",IF('PR-tampon'!$E261=0,"",IF(INDIRECT(NOM_FR&amp;ADDRESS('PR-tampon'!$E261,COLUMN(REFERENCEMENT_ISOLANT[[#Headers],[MATIERE]])))=0,"",INDIRECT(NOM_FR&amp;ADDRESS('PR-tampon'!$E261,COLUMN(REFERENCEMENT_ISOLANT[[#Headers],[MATIERE]]))))))</f>
        <v/>
      </c>
      <c r="E298" s="3" t="str">
        <f ca="1">IF('PR-tampon'!$E261="","",IF('PR-tampon'!$E261=0,"",IF(INDIRECT(NOM_FR&amp;ADDRESS('PR-tampon'!$E261,COLUMN(REFERENCEMENT_ISOLANT[[#Headers],[NOM COMMERCIAL DU PROCEDE]])))=0,"",INDIRECT(NOM_FR&amp;ADDRESS('PR-tampon'!$E261,COLUMN(REFERENCEMENT_ISOLANT[[#Headers],[NOM COMMERCIAL DU PROCEDE]]))))))</f>
        <v/>
      </c>
      <c r="F298" s="3" t="str">
        <f ca="1">IF('PR-tampon'!$E261="","",IF('PR-tampon'!$E261=0,"",IF(INDIRECT(NOM_FR&amp;ADDRESS('PR-tampon'!$E261,COLUMN(REFERENCEMENT_ISOLANT[[#Headers],[FABRICANT / TITULAIRE / DISTRIBUTEUR]])))=0,"",INDIRECT(NOM_FR&amp;ADDRESS('PR-tampon'!$E261,COLUMN(REFERENCEMENT_ISOLANT[[#Headers],[FABRICANT / TITULAIRE / DISTRIBUTEUR]]))))))</f>
        <v/>
      </c>
      <c r="G298" s="3" t="str">
        <f ca="1">IF('PR-tampon'!$E261="","",IF('PR-tampon'!$E261=0,"",IF(INDIRECT(NOM_FR&amp;ADDRESS('PR-tampon'!$E261,COLUMN(REFERENCEMENT_ISOLANT[[#Headers],[TYPE DE DOCUMENT DE REFERENCE]])))=0,"",INDIRECT(NOM_FR&amp;ADDRESS('PR-tampon'!$E261,COLUMN(REFERENCEMENT_ISOLANT[[#Headers],[TYPE DE DOCUMENT DE REFERENCE]]))))))</f>
        <v/>
      </c>
      <c r="H298" s="3" t="str">
        <f ca="1">IF('PR-tampon'!$E261="","",IF('PR-tampon'!$E261=0,"",IF(INDIRECT(NOM_FR&amp;ADDRESS('PR-tampon'!$E261,COLUMN(REFERENCEMENT_ISOLANT[[#Headers],[REF]])))=0,"",INDIRECT(NOM_FR&amp;ADDRESS('PR-tampon'!$E261,COLUMN(REFERENCEMENT_ISOLANT[[#Headers],[REF]]))))))</f>
        <v/>
      </c>
      <c r="I298" s="73" t="str">
        <f ca="1">IF('PR-tampon'!$E261="","",IF('PR-tampon'!$E261=0,"",IF(INDIRECT(NOM_FR&amp;ADDRESS('PR-tampon'!$E261,COLUMN(REFERENCEMENT_ISOLANT[[#Headers],[AVIS LIMITE AU / VALIDITE]])))=0,"",INDIRECT(NOM_FR&amp;ADDRESS('PR-tampon'!$E261,COLUMN(REFERENCEMENT_ISOLANT[[#Headers],[AVIS LIMITE AU / VALIDITE]]))))))</f>
        <v/>
      </c>
      <c r="J298" s="3" t="str">
        <f ca="1">IF('PR-tampon'!$E261="","",IF('PR-tampon'!$E261=0,"",IF(INDIRECT(NOM_FR&amp;ADDRESS('PR-tampon'!$E261,COLUMN(REFERENCEMENT_ISOLANT[[#Headers],[TC/TNC
dans le domaine d''emploi visé]])))=0,"",INDIRECT(NOM_FR&amp;ADDRESS('PR-tampon'!$E261,COLUMN(REFERENCEMENT_ISOLANT[[#Headers],[TC/TNC
dans le domaine d''emploi visé]]))))))</f>
        <v/>
      </c>
      <c r="K298" s="102" t="str">
        <f ca="1">IF('PR-tampon'!$E261="","",IF('PR-tampon'!$E261=0,"",IF(INDIRECT(NOM_FR&amp;ADDRESS('PR-tampon'!$E261,COLUMN(REFERENCEMENT_ISOLANT[[#Headers],[SYNTHESE DES APPLICATIONS VISEES]])))=0,"",INDIRECT(NOM_FR&amp;ADDRESS('PR-tampon'!$E261,COLUMN(REFERENCEMENT_ISOLANT[[#Headers],[SYNTHESE DES APPLICATIONS VISEES]]))))))</f>
        <v/>
      </c>
      <c r="L298" s="75" t="str">
        <f ca="1">IF('PR-tampon'!$E261="","",IF('PR-tampon'!$E261=0,"",IF(INDIRECT(NOM_FR&amp;ADDRESS('PR-tampon'!$E261,COLUMN(REFERENCEMENT_ISOLANT[[#Headers],[CONCATENATION DES OBSERVATIONS]])))=0,"",INDIRECT(NOM_FR&amp;ADDRESS('PR-tampon'!$E261,COLUMN(REFERENCEMENT_ISOLANT[[#Headers],[CONCATENATION DES OBSERVATIONS]]))))))</f>
        <v/>
      </c>
      <c r="M298" s="3" t="str">
        <f ca="1">IF('PR-tampon'!$E261="","",IF('PR-tampon'!$E261=0,"",IF(INDIRECT(NOM_FR&amp;ADDRESS('PR-tampon'!$E261,COLUMN(REFERENCEMENT_ISOLANT[[#Headers],[Hygrométrie des locaux]])))=0,"",INDIRECT(NOM_FR&amp;ADDRESS('PR-tampon'!$E261,COLUMN(REFERENCEMENT_ISOLANT[[#Headers],[Hygrométrie des locaux]]))))))</f>
        <v/>
      </c>
      <c r="N298" s="3" t="str">
        <f ca="1">IF('PR-tampon'!$E261="","",IF('PR-tampon'!$E261=0,"",IF(INDIRECT(NOM_FR&amp;ADDRESS('PR-tampon'!$E261,COLUMN(REFERENCEMENT_ISOLANT[[#Headers],[classement locaux au sens 20.1 P3]])))=0,"",INDIRECT(NOM_FR&amp;ADDRESS('PR-tampon'!$E261,COLUMN(REFERENCEMENT_ISOLANT[[#Headers],[classement locaux au sens 20.1 P3]]))))))</f>
        <v/>
      </c>
      <c r="O298" s="3" t="str">
        <f ca="1">IF('PR-tampon'!$E261="","",IF('PR-tampon'!$E261=0,"",IF(INDIRECT(NOM_FR&amp;ADDRESS('PR-tampon'!$E261,COLUMN(REFERENCEMENT_ISOLANT[[#Headers],[Climat max]])))=0,"",INDIRECT(NOM_FR&amp;ADDRESS('PR-tampon'!$E261,COLUMN(REFERENCEMENT_ISOLANT[[#Headers],[Climat max]]))))))</f>
        <v/>
      </c>
      <c r="P298" s="3" t="str">
        <f ca="1">IF('PR-tampon'!$E261="","",IF('PR-tampon'!$E261=0,"",IF(INDIRECT(NOM_FR&amp;ADDRESS('PR-tampon'!$E261,COLUMN(REFERENCEMENT_ISOLANT[[#Headers],[Locaux climatisés ou raffraichis]])))=0,"",INDIRECT(NOM_FR&amp;ADDRESS('PR-tampon'!$E261,COLUMN(REFERENCEMENT_ISOLANT[[#Headers],[Locaux climatisés ou raffraichis]]))))))</f>
        <v/>
      </c>
    </row>
    <row r="299" spans="1:16" ht="130.15" customHeight="1" x14ac:dyDescent="0.25">
      <c r="A299" s="3" t="e">
        <v>#VALUE!</v>
      </c>
      <c r="B299" s="79" t="str">
        <f ca="1">IF('PR-tampon'!$E262="","",IF('PR-tampon'!$E262=0,"",IF(INDIRECT(NOM_FR&amp;ADDRESS('PR-tampon'!$E262,COLUMN(REFERENCEMENT_ISOLANT[[#Headers],[DATE REFERENCEMENT]])))=0,"",INDIRECT(NOM_FR&amp;ADDRESS('PR-tampon'!$E262,COLUMN(REFERENCEMENT_ISOLANT[[#Headers],[DATE REFERENCEMENT]]))))))</f>
        <v/>
      </c>
      <c r="C299" s="79" t="str">
        <f ca="1">IF('PR-tampon'!$E262="","",IF('PR-tampon'!$E262=0,"",IF(INDIRECT(NOM_FR&amp;ADDRESS('PR-tampon'!$E262,COLUMN(REFERENCEMENT_ISOLANT[[#Headers],[TYPE DE PROCEDE]])))=0,"",INDIRECT(NOM_FR&amp;ADDRESS('PR-tampon'!$E262,COLUMN(REFERENCEMENT_ISOLANT[[#Headers],[TYPE DE PROCEDE]]))))))</f>
        <v/>
      </c>
      <c r="D299" s="79" t="str">
        <f ca="1">IF('PR-tampon'!$E262="","",IF('PR-tampon'!$E262=0,"",IF(INDIRECT(NOM_FR&amp;ADDRESS('PR-tampon'!$E262,COLUMN(REFERENCEMENT_ISOLANT[[#Headers],[MATIERE]])))=0,"",INDIRECT(NOM_FR&amp;ADDRESS('PR-tampon'!$E262,COLUMN(REFERENCEMENT_ISOLANT[[#Headers],[MATIERE]]))))))</f>
        <v/>
      </c>
      <c r="E299" s="3" t="str">
        <f ca="1">IF('PR-tampon'!$E262="","",IF('PR-tampon'!$E262=0,"",IF(INDIRECT(NOM_FR&amp;ADDRESS('PR-tampon'!$E262,COLUMN(REFERENCEMENT_ISOLANT[[#Headers],[NOM COMMERCIAL DU PROCEDE]])))=0,"",INDIRECT(NOM_FR&amp;ADDRESS('PR-tampon'!$E262,COLUMN(REFERENCEMENT_ISOLANT[[#Headers],[NOM COMMERCIAL DU PROCEDE]]))))))</f>
        <v/>
      </c>
      <c r="F299" s="3" t="str">
        <f ca="1">IF('PR-tampon'!$E262="","",IF('PR-tampon'!$E262=0,"",IF(INDIRECT(NOM_FR&amp;ADDRESS('PR-tampon'!$E262,COLUMN(REFERENCEMENT_ISOLANT[[#Headers],[FABRICANT / TITULAIRE / DISTRIBUTEUR]])))=0,"",INDIRECT(NOM_FR&amp;ADDRESS('PR-tampon'!$E262,COLUMN(REFERENCEMENT_ISOLANT[[#Headers],[FABRICANT / TITULAIRE / DISTRIBUTEUR]]))))))</f>
        <v/>
      </c>
      <c r="G299" s="3" t="str">
        <f ca="1">IF('PR-tampon'!$E262="","",IF('PR-tampon'!$E262=0,"",IF(INDIRECT(NOM_FR&amp;ADDRESS('PR-tampon'!$E262,COLUMN(REFERENCEMENT_ISOLANT[[#Headers],[TYPE DE DOCUMENT DE REFERENCE]])))=0,"",INDIRECT(NOM_FR&amp;ADDRESS('PR-tampon'!$E262,COLUMN(REFERENCEMENT_ISOLANT[[#Headers],[TYPE DE DOCUMENT DE REFERENCE]]))))))</f>
        <v/>
      </c>
      <c r="H299" s="3" t="str">
        <f ca="1">IF('PR-tampon'!$E262="","",IF('PR-tampon'!$E262=0,"",IF(INDIRECT(NOM_FR&amp;ADDRESS('PR-tampon'!$E262,COLUMN(REFERENCEMENT_ISOLANT[[#Headers],[REF]])))=0,"",INDIRECT(NOM_FR&amp;ADDRESS('PR-tampon'!$E262,COLUMN(REFERENCEMENT_ISOLANT[[#Headers],[REF]]))))))</f>
        <v/>
      </c>
      <c r="I299" s="73" t="str">
        <f ca="1">IF('PR-tampon'!$E262="","",IF('PR-tampon'!$E262=0,"",IF(INDIRECT(NOM_FR&amp;ADDRESS('PR-tampon'!$E262,COLUMN(REFERENCEMENT_ISOLANT[[#Headers],[AVIS LIMITE AU / VALIDITE]])))=0,"",INDIRECT(NOM_FR&amp;ADDRESS('PR-tampon'!$E262,COLUMN(REFERENCEMENT_ISOLANT[[#Headers],[AVIS LIMITE AU / VALIDITE]]))))))</f>
        <v/>
      </c>
      <c r="J299" s="3" t="str">
        <f ca="1">IF('PR-tampon'!$E262="","",IF('PR-tampon'!$E262=0,"",IF(INDIRECT(NOM_FR&amp;ADDRESS('PR-tampon'!$E262,COLUMN(REFERENCEMENT_ISOLANT[[#Headers],[TC/TNC
dans le domaine d''emploi visé]])))=0,"",INDIRECT(NOM_FR&amp;ADDRESS('PR-tampon'!$E262,COLUMN(REFERENCEMENT_ISOLANT[[#Headers],[TC/TNC
dans le domaine d''emploi visé]]))))))</f>
        <v/>
      </c>
      <c r="K299" s="102" t="str">
        <f ca="1">IF('PR-tampon'!$E262="","",IF('PR-tampon'!$E262=0,"",IF(INDIRECT(NOM_FR&amp;ADDRESS('PR-tampon'!$E262,COLUMN(REFERENCEMENT_ISOLANT[[#Headers],[SYNTHESE DES APPLICATIONS VISEES]])))=0,"",INDIRECT(NOM_FR&amp;ADDRESS('PR-tampon'!$E262,COLUMN(REFERENCEMENT_ISOLANT[[#Headers],[SYNTHESE DES APPLICATIONS VISEES]]))))))</f>
        <v/>
      </c>
      <c r="L299" s="75" t="str">
        <f ca="1">IF('PR-tampon'!$E262="","",IF('PR-tampon'!$E262=0,"",IF(INDIRECT(NOM_FR&amp;ADDRESS('PR-tampon'!$E262,COLUMN(REFERENCEMENT_ISOLANT[[#Headers],[CONCATENATION DES OBSERVATIONS]])))=0,"",INDIRECT(NOM_FR&amp;ADDRESS('PR-tampon'!$E262,COLUMN(REFERENCEMENT_ISOLANT[[#Headers],[CONCATENATION DES OBSERVATIONS]]))))))</f>
        <v/>
      </c>
      <c r="M299" s="3" t="str">
        <f ca="1">IF('PR-tampon'!$E262="","",IF('PR-tampon'!$E262=0,"",IF(INDIRECT(NOM_FR&amp;ADDRESS('PR-tampon'!$E262,COLUMN(REFERENCEMENT_ISOLANT[[#Headers],[Hygrométrie des locaux]])))=0,"",INDIRECT(NOM_FR&amp;ADDRESS('PR-tampon'!$E262,COLUMN(REFERENCEMENT_ISOLANT[[#Headers],[Hygrométrie des locaux]]))))))</f>
        <v/>
      </c>
      <c r="N299" s="3" t="str">
        <f ca="1">IF('PR-tampon'!$E262="","",IF('PR-tampon'!$E262=0,"",IF(INDIRECT(NOM_FR&amp;ADDRESS('PR-tampon'!$E262,COLUMN(REFERENCEMENT_ISOLANT[[#Headers],[classement locaux au sens 20.1 P3]])))=0,"",INDIRECT(NOM_FR&amp;ADDRESS('PR-tampon'!$E262,COLUMN(REFERENCEMENT_ISOLANT[[#Headers],[classement locaux au sens 20.1 P3]]))))))</f>
        <v/>
      </c>
      <c r="O299" s="3" t="str">
        <f ca="1">IF('PR-tampon'!$E262="","",IF('PR-tampon'!$E262=0,"",IF(INDIRECT(NOM_FR&amp;ADDRESS('PR-tampon'!$E262,COLUMN(REFERENCEMENT_ISOLANT[[#Headers],[Climat max]])))=0,"",INDIRECT(NOM_FR&amp;ADDRESS('PR-tampon'!$E262,COLUMN(REFERENCEMENT_ISOLANT[[#Headers],[Climat max]]))))))</f>
        <v/>
      </c>
      <c r="P299" s="3" t="str">
        <f ca="1">IF('PR-tampon'!$E262="","",IF('PR-tampon'!$E262=0,"",IF(INDIRECT(NOM_FR&amp;ADDRESS('PR-tampon'!$E262,COLUMN(REFERENCEMENT_ISOLANT[[#Headers],[Locaux climatisés ou raffraichis]])))=0,"",INDIRECT(NOM_FR&amp;ADDRESS('PR-tampon'!$E262,COLUMN(REFERENCEMENT_ISOLANT[[#Headers],[Locaux climatisés ou raffraichis]]))))))</f>
        <v/>
      </c>
    </row>
    <row r="300" spans="1:16" ht="130.15" customHeight="1" x14ac:dyDescent="0.25">
      <c r="A300" s="3" t="e">
        <v>#VALUE!</v>
      </c>
      <c r="B300" s="79" t="str">
        <f ca="1">IF('PR-tampon'!$E263="","",IF('PR-tampon'!$E263=0,"",IF(INDIRECT(NOM_FR&amp;ADDRESS('PR-tampon'!$E263,COLUMN(REFERENCEMENT_ISOLANT[[#Headers],[DATE REFERENCEMENT]])))=0,"",INDIRECT(NOM_FR&amp;ADDRESS('PR-tampon'!$E263,COLUMN(REFERENCEMENT_ISOLANT[[#Headers],[DATE REFERENCEMENT]]))))))</f>
        <v/>
      </c>
      <c r="C300" s="79" t="str">
        <f ca="1">IF('PR-tampon'!$E263="","",IF('PR-tampon'!$E263=0,"",IF(INDIRECT(NOM_FR&amp;ADDRESS('PR-tampon'!$E263,COLUMN(REFERENCEMENT_ISOLANT[[#Headers],[TYPE DE PROCEDE]])))=0,"",INDIRECT(NOM_FR&amp;ADDRESS('PR-tampon'!$E263,COLUMN(REFERENCEMENT_ISOLANT[[#Headers],[TYPE DE PROCEDE]]))))))</f>
        <v/>
      </c>
      <c r="D300" s="79" t="str">
        <f ca="1">IF('PR-tampon'!$E263="","",IF('PR-tampon'!$E263=0,"",IF(INDIRECT(NOM_FR&amp;ADDRESS('PR-tampon'!$E263,COLUMN(REFERENCEMENT_ISOLANT[[#Headers],[MATIERE]])))=0,"",INDIRECT(NOM_FR&amp;ADDRESS('PR-tampon'!$E263,COLUMN(REFERENCEMENT_ISOLANT[[#Headers],[MATIERE]]))))))</f>
        <v/>
      </c>
      <c r="E300" s="3" t="str">
        <f ca="1">IF('PR-tampon'!$E263="","",IF('PR-tampon'!$E263=0,"",IF(INDIRECT(NOM_FR&amp;ADDRESS('PR-tampon'!$E263,COLUMN(REFERENCEMENT_ISOLANT[[#Headers],[NOM COMMERCIAL DU PROCEDE]])))=0,"",INDIRECT(NOM_FR&amp;ADDRESS('PR-tampon'!$E263,COLUMN(REFERENCEMENT_ISOLANT[[#Headers],[NOM COMMERCIAL DU PROCEDE]]))))))</f>
        <v/>
      </c>
      <c r="F300" s="3" t="str">
        <f ca="1">IF('PR-tampon'!$E263="","",IF('PR-tampon'!$E263=0,"",IF(INDIRECT(NOM_FR&amp;ADDRESS('PR-tampon'!$E263,COLUMN(REFERENCEMENT_ISOLANT[[#Headers],[FABRICANT / TITULAIRE / DISTRIBUTEUR]])))=0,"",INDIRECT(NOM_FR&amp;ADDRESS('PR-tampon'!$E263,COLUMN(REFERENCEMENT_ISOLANT[[#Headers],[FABRICANT / TITULAIRE / DISTRIBUTEUR]]))))))</f>
        <v/>
      </c>
      <c r="G300" s="3" t="str">
        <f ca="1">IF('PR-tampon'!$E263="","",IF('PR-tampon'!$E263=0,"",IF(INDIRECT(NOM_FR&amp;ADDRESS('PR-tampon'!$E263,COLUMN(REFERENCEMENT_ISOLANT[[#Headers],[TYPE DE DOCUMENT DE REFERENCE]])))=0,"",INDIRECT(NOM_FR&amp;ADDRESS('PR-tampon'!$E263,COLUMN(REFERENCEMENT_ISOLANT[[#Headers],[TYPE DE DOCUMENT DE REFERENCE]]))))))</f>
        <v/>
      </c>
      <c r="H300" s="3" t="str">
        <f ca="1">IF('PR-tampon'!$E263="","",IF('PR-tampon'!$E263=0,"",IF(INDIRECT(NOM_FR&amp;ADDRESS('PR-tampon'!$E263,COLUMN(REFERENCEMENT_ISOLANT[[#Headers],[REF]])))=0,"",INDIRECT(NOM_FR&amp;ADDRESS('PR-tampon'!$E263,COLUMN(REFERENCEMENT_ISOLANT[[#Headers],[REF]]))))))</f>
        <v/>
      </c>
      <c r="I300" s="73" t="str">
        <f ca="1">IF('PR-tampon'!$E263="","",IF('PR-tampon'!$E263=0,"",IF(INDIRECT(NOM_FR&amp;ADDRESS('PR-tampon'!$E263,COLUMN(REFERENCEMENT_ISOLANT[[#Headers],[AVIS LIMITE AU / VALIDITE]])))=0,"",INDIRECT(NOM_FR&amp;ADDRESS('PR-tampon'!$E263,COLUMN(REFERENCEMENT_ISOLANT[[#Headers],[AVIS LIMITE AU / VALIDITE]]))))))</f>
        <v/>
      </c>
      <c r="J300" s="3" t="str">
        <f ca="1">IF('PR-tampon'!$E263="","",IF('PR-tampon'!$E263=0,"",IF(INDIRECT(NOM_FR&amp;ADDRESS('PR-tampon'!$E263,COLUMN(REFERENCEMENT_ISOLANT[[#Headers],[TC/TNC
dans le domaine d''emploi visé]])))=0,"",INDIRECT(NOM_FR&amp;ADDRESS('PR-tampon'!$E263,COLUMN(REFERENCEMENT_ISOLANT[[#Headers],[TC/TNC
dans le domaine d''emploi visé]]))))))</f>
        <v/>
      </c>
      <c r="K300" s="102" t="str">
        <f ca="1">IF('PR-tampon'!$E263="","",IF('PR-tampon'!$E263=0,"",IF(INDIRECT(NOM_FR&amp;ADDRESS('PR-tampon'!$E263,COLUMN(REFERENCEMENT_ISOLANT[[#Headers],[SYNTHESE DES APPLICATIONS VISEES]])))=0,"",INDIRECT(NOM_FR&amp;ADDRESS('PR-tampon'!$E263,COLUMN(REFERENCEMENT_ISOLANT[[#Headers],[SYNTHESE DES APPLICATIONS VISEES]]))))))</f>
        <v/>
      </c>
      <c r="L300" s="75" t="str">
        <f ca="1">IF('PR-tampon'!$E263="","",IF('PR-tampon'!$E263=0,"",IF(INDIRECT(NOM_FR&amp;ADDRESS('PR-tampon'!$E263,COLUMN(REFERENCEMENT_ISOLANT[[#Headers],[CONCATENATION DES OBSERVATIONS]])))=0,"",INDIRECT(NOM_FR&amp;ADDRESS('PR-tampon'!$E263,COLUMN(REFERENCEMENT_ISOLANT[[#Headers],[CONCATENATION DES OBSERVATIONS]]))))))</f>
        <v/>
      </c>
      <c r="M300" s="3" t="str">
        <f ca="1">IF('PR-tampon'!$E263="","",IF('PR-tampon'!$E263=0,"",IF(INDIRECT(NOM_FR&amp;ADDRESS('PR-tampon'!$E263,COLUMN(REFERENCEMENT_ISOLANT[[#Headers],[Hygrométrie des locaux]])))=0,"",INDIRECT(NOM_FR&amp;ADDRESS('PR-tampon'!$E263,COLUMN(REFERENCEMENT_ISOLANT[[#Headers],[Hygrométrie des locaux]]))))))</f>
        <v/>
      </c>
      <c r="N300" s="3" t="str">
        <f ca="1">IF('PR-tampon'!$E263="","",IF('PR-tampon'!$E263=0,"",IF(INDIRECT(NOM_FR&amp;ADDRESS('PR-tampon'!$E263,COLUMN(REFERENCEMENT_ISOLANT[[#Headers],[classement locaux au sens 20.1 P3]])))=0,"",INDIRECT(NOM_FR&amp;ADDRESS('PR-tampon'!$E263,COLUMN(REFERENCEMENT_ISOLANT[[#Headers],[classement locaux au sens 20.1 P3]]))))))</f>
        <v/>
      </c>
      <c r="O300" s="3" t="str">
        <f ca="1">IF('PR-tampon'!$E263="","",IF('PR-tampon'!$E263=0,"",IF(INDIRECT(NOM_FR&amp;ADDRESS('PR-tampon'!$E263,COLUMN(REFERENCEMENT_ISOLANT[[#Headers],[Climat max]])))=0,"",INDIRECT(NOM_FR&amp;ADDRESS('PR-tampon'!$E263,COLUMN(REFERENCEMENT_ISOLANT[[#Headers],[Climat max]]))))))</f>
        <v/>
      </c>
      <c r="P300" s="3" t="str">
        <f ca="1">IF('PR-tampon'!$E263="","",IF('PR-tampon'!$E263=0,"",IF(INDIRECT(NOM_FR&amp;ADDRESS('PR-tampon'!$E263,COLUMN(REFERENCEMENT_ISOLANT[[#Headers],[Locaux climatisés ou raffraichis]])))=0,"",INDIRECT(NOM_FR&amp;ADDRESS('PR-tampon'!$E263,COLUMN(REFERENCEMENT_ISOLANT[[#Headers],[Locaux climatisés ou raffraichis]]))))))</f>
        <v/>
      </c>
    </row>
    <row r="301" spans="1:16" ht="130.15" customHeight="1" x14ac:dyDescent="0.25">
      <c r="A301" s="3" t="e">
        <v>#VALUE!</v>
      </c>
      <c r="B301" s="79" t="str">
        <f ca="1">IF('PR-tampon'!$E264="","",IF('PR-tampon'!$E264=0,"",IF(INDIRECT(NOM_FR&amp;ADDRESS('PR-tampon'!$E264,COLUMN(REFERENCEMENT_ISOLANT[[#Headers],[DATE REFERENCEMENT]])))=0,"",INDIRECT(NOM_FR&amp;ADDRESS('PR-tampon'!$E264,COLUMN(REFERENCEMENT_ISOLANT[[#Headers],[DATE REFERENCEMENT]]))))))</f>
        <v/>
      </c>
      <c r="C301" s="79" t="str">
        <f ca="1">IF('PR-tampon'!$E264="","",IF('PR-tampon'!$E264=0,"",IF(INDIRECT(NOM_FR&amp;ADDRESS('PR-tampon'!$E264,COLUMN(REFERENCEMENT_ISOLANT[[#Headers],[TYPE DE PROCEDE]])))=0,"",INDIRECT(NOM_FR&amp;ADDRESS('PR-tampon'!$E264,COLUMN(REFERENCEMENT_ISOLANT[[#Headers],[TYPE DE PROCEDE]]))))))</f>
        <v/>
      </c>
      <c r="D301" s="79" t="str">
        <f ca="1">IF('PR-tampon'!$E264="","",IF('PR-tampon'!$E264=0,"",IF(INDIRECT(NOM_FR&amp;ADDRESS('PR-tampon'!$E264,COLUMN(REFERENCEMENT_ISOLANT[[#Headers],[MATIERE]])))=0,"",INDIRECT(NOM_FR&amp;ADDRESS('PR-tampon'!$E264,COLUMN(REFERENCEMENT_ISOLANT[[#Headers],[MATIERE]]))))))</f>
        <v/>
      </c>
      <c r="E301" s="3" t="str">
        <f ca="1">IF('PR-tampon'!$E264="","",IF('PR-tampon'!$E264=0,"",IF(INDIRECT(NOM_FR&amp;ADDRESS('PR-tampon'!$E264,COLUMN(REFERENCEMENT_ISOLANT[[#Headers],[NOM COMMERCIAL DU PROCEDE]])))=0,"",INDIRECT(NOM_FR&amp;ADDRESS('PR-tampon'!$E264,COLUMN(REFERENCEMENT_ISOLANT[[#Headers],[NOM COMMERCIAL DU PROCEDE]]))))))</f>
        <v/>
      </c>
      <c r="F301" s="3" t="str">
        <f ca="1">IF('PR-tampon'!$E264="","",IF('PR-tampon'!$E264=0,"",IF(INDIRECT(NOM_FR&amp;ADDRESS('PR-tampon'!$E264,COLUMN(REFERENCEMENT_ISOLANT[[#Headers],[FABRICANT / TITULAIRE / DISTRIBUTEUR]])))=0,"",INDIRECT(NOM_FR&amp;ADDRESS('PR-tampon'!$E264,COLUMN(REFERENCEMENT_ISOLANT[[#Headers],[FABRICANT / TITULAIRE / DISTRIBUTEUR]]))))))</f>
        <v/>
      </c>
      <c r="G301" s="3" t="str">
        <f ca="1">IF('PR-tampon'!$E264="","",IF('PR-tampon'!$E264=0,"",IF(INDIRECT(NOM_FR&amp;ADDRESS('PR-tampon'!$E264,COLUMN(REFERENCEMENT_ISOLANT[[#Headers],[TYPE DE DOCUMENT DE REFERENCE]])))=0,"",INDIRECT(NOM_FR&amp;ADDRESS('PR-tampon'!$E264,COLUMN(REFERENCEMENT_ISOLANT[[#Headers],[TYPE DE DOCUMENT DE REFERENCE]]))))))</f>
        <v/>
      </c>
      <c r="H301" s="3" t="str">
        <f ca="1">IF('PR-tampon'!$E264="","",IF('PR-tampon'!$E264=0,"",IF(INDIRECT(NOM_FR&amp;ADDRESS('PR-tampon'!$E264,COLUMN(REFERENCEMENT_ISOLANT[[#Headers],[REF]])))=0,"",INDIRECT(NOM_FR&amp;ADDRESS('PR-tampon'!$E264,COLUMN(REFERENCEMENT_ISOLANT[[#Headers],[REF]]))))))</f>
        <v/>
      </c>
      <c r="I301" s="73" t="str">
        <f ca="1">IF('PR-tampon'!$E264="","",IF('PR-tampon'!$E264=0,"",IF(INDIRECT(NOM_FR&amp;ADDRESS('PR-tampon'!$E264,COLUMN(REFERENCEMENT_ISOLANT[[#Headers],[AVIS LIMITE AU / VALIDITE]])))=0,"",INDIRECT(NOM_FR&amp;ADDRESS('PR-tampon'!$E264,COLUMN(REFERENCEMENT_ISOLANT[[#Headers],[AVIS LIMITE AU / VALIDITE]]))))))</f>
        <v/>
      </c>
      <c r="J301" s="3" t="str">
        <f ca="1">IF('PR-tampon'!$E264="","",IF('PR-tampon'!$E264=0,"",IF(INDIRECT(NOM_FR&amp;ADDRESS('PR-tampon'!$E264,COLUMN(REFERENCEMENT_ISOLANT[[#Headers],[TC/TNC
dans le domaine d''emploi visé]])))=0,"",INDIRECT(NOM_FR&amp;ADDRESS('PR-tampon'!$E264,COLUMN(REFERENCEMENT_ISOLANT[[#Headers],[TC/TNC
dans le domaine d''emploi visé]]))))))</f>
        <v/>
      </c>
      <c r="K301" s="102" t="str">
        <f ca="1">IF('PR-tampon'!$E264="","",IF('PR-tampon'!$E264=0,"",IF(INDIRECT(NOM_FR&amp;ADDRESS('PR-tampon'!$E264,COLUMN(REFERENCEMENT_ISOLANT[[#Headers],[SYNTHESE DES APPLICATIONS VISEES]])))=0,"",INDIRECT(NOM_FR&amp;ADDRESS('PR-tampon'!$E264,COLUMN(REFERENCEMENT_ISOLANT[[#Headers],[SYNTHESE DES APPLICATIONS VISEES]]))))))</f>
        <v/>
      </c>
      <c r="L301" s="75" t="str">
        <f ca="1">IF('PR-tampon'!$E264="","",IF('PR-tampon'!$E264=0,"",IF(INDIRECT(NOM_FR&amp;ADDRESS('PR-tampon'!$E264,COLUMN(REFERENCEMENT_ISOLANT[[#Headers],[CONCATENATION DES OBSERVATIONS]])))=0,"",INDIRECT(NOM_FR&amp;ADDRESS('PR-tampon'!$E264,COLUMN(REFERENCEMENT_ISOLANT[[#Headers],[CONCATENATION DES OBSERVATIONS]]))))))</f>
        <v/>
      </c>
      <c r="M301" s="3" t="str">
        <f ca="1">IF('PR-tampon'!$E264="","",IF('PR-tampon'!$E264=0,"",IF(INDIRECT(NOM_FR&amp;ADDRESS('PR-tampon'!$E264,COLUMN(REFERENCEMENT_ISOLANT[[#Headers],[Hygrométrie des locaux]])))=0,"",INDIRECT(NOM_FR&amp;ADDRESS('PR-tampon'!$E264,COLUMN(REFERENCEMENT_ISOLANT[[#Headers],[Hygrométrie des locaux]]))))))</f>
        <v/>
      </c>
      <c r="N301" s="3" t="str">
        <f ca="1">IF('PR-tampon'!$E264="","",IF('PR-tampon'!$E264=0,"",IF(INDIRECT(NOM_FR&amp;ADDRESS('PR-tampon'!$E264,COLUMN(REFERENCEMENT_ISOLANT[[#Headers],[classement locaux au sens 20.1 P3]])))=0,"",INDIRECT(NOM_FR&amp;ADDRESS('PR-tampon'!$E264,COLUMN(REFERENCEMENT_ISOLANT[[#Headers],[classement locaux au sens 20.1 P3]]))))))</f>
        <v/>
      </c>
      <c r="O301" s="3" t="str">
        <f ca="1">IF('PR-tampon'!$E264="","",IF('PR-tampon'!$E264=0,"",IF(INDIRECT(NOM_FR&amp;ADDRESS('PR-tampon'!$E264,COLUMN(REFERENCEMENT_ISOLANT[[#Headers],[Climat max]])))=0,"",INDIRECT(NOM_FR&amp;ADDRESS('PR-tampon'!$E264,COLUMN(REFERENCEMENT_ISOLANT[[#Headers],[Climat max]]))))))</f>
        <v/>
      </c>
      <c r="P301" s="3" t="str">
        <f ca="1">IF('PR-tampon'!$E264="","",IF('PR-tampon'!$E264=0,"",IF(INDIRECT(NOM_FR&amp;ADDRESS('PR-tampon'!$E264,COLUMN(REFERENCEMENT_ISOLANT[[#Headers],[Locaux climatisés ou raffraichis]])))=0,"",INDIRECT(NOM_FR&amp;ADDRESS('PR-tampon'!$E264,COLUMN(REFERENCEMENT_ISOLANT[[#Headers],[Locaux climatisés ou raffraichis]]))))))</f>
        <v/>
      </c>
    </row>
    <row r="302" spans="1:16" ht="130.15" customHeight="1" x14ac:dyDescent="0.25">
      <c r="A302" s="3" t="e">
        <v>#VALUE!</v>
      </c>
      <c r="B302" s="79" t="str">
        <f ca="1">IF('PR-tampon'!$E265="","",IF('PR-tampon'!$E265=0,"",IF(INDIRECT(NOM_FR&amp;ADDRESS('PR-tampon'!$E265,COLUMN(REFERENCEMENT_ISOLANT[[#Headers],[DATE REFERENCEMENT]])))=0,"",INDIRECT(NOM_FR&amp;ADDRESS('PR-tampon'!$E265,COLUMN(REFERENCEMENT_ISOLANT[[#Headers],[DATE REFERENCEMENT]]))))))</f>
        <v/>
      </c>
      <c r="C302" s="79" t="str">
        <f ca="1">IF('PR-tampon'!$E265="","",IF('PR-tampon'!$E265=0,"",IF(INDIRECT(NOM_FR&amp;ADDRESS('PR-tampon'!$E265,COLUMN(REFERENCEMENT_ISOLANT[[#Headers],[TYPE DE PROCEDE]])))=0,"",INDIRECT(NOM_FR&amp;ADDRESS('PR-tampon'!$E265,COLUMN(REFERENCEMENT_ISOLANT[[#Headers],[TYPE DE PROCEDE]]))))))</f>
        <v/>
      </c>
      <c r="D302" s="79" t="str">
        <f ca="1">IF('PR-tampon'!$E265="","",IF('PR-tampon'!$E265=0,"",IF(INDIRECT(NOM_FR&amp;ADDRESS('PR-tampon'!$E265,COLUMN(REFERENCEMENT_ISOLANT[[#Headers],[MATIERE]])))=0,"",INDIRECT(NOM_FR&amp;ADDRESS('PR-tampon'!$E265,COLUMN(REFERENCEMENT_ISOLANT[[#Headers],[MATIERE]]))))))</f>
        <v/>
      </c>
      <c r="E302" s="3" t="str">
        <f ca="1">IF('PR-tampon'!$E265="","",IF('PR-tampon'!$E265=0,"",IF(INDIRECT(NOM_FR&amp;ADDRESS('PR-tampon'!$E265,COLUMN(REFERENCEMENT_ISOLANT[[#Headers],[NOM COMMERCIAL DU PROCEDE]])))=0,"",INDIRECT(NOM_FR&amp;ADDRESS('PR-tampon'!$E265,COLUMN(REFERENCEMENT_ISOLANT[[#Headers],[NOM COMMERCIAL DU PROCEDE]]))))))</f>
        <v/>
      </c>
      <c r="F302" s="3" t="str">
        <f ca="1">IF('PR-tampon'!$E265="","",IF('PR-tampon'!$E265=0,"",IF(INDIRECT(NOM_FR&amp;ADDRESS('PR-tampon'!$E265,COLUMN(REFERENCEMENT_ISOLANT[[#Headers],[FABRICANT / TITULAIRE / DISTRIBUTEUR]])))=0,"",INDIRECT(NOM_FR&amp;ADDRESS('PR-tampon'!$E265,COLUMN(REFERENCEMENT_ISOLANT[[#Headers],[FABRICANT / TITULAIRE / DISTRIBUTEUR]]))))))</f>
        <v/>
      </c>
      <c r="G302" s="3" t="str">
        <f ca="1">IF('PR-tampon'!$E265="","",IF('PR-tampon'!$E265=0,"",IF(INDIRECT(NOM_FR&amp;ADDRESS('PR-tampon'!$E265,COLUMN(REFERENCEMENT_ISOLANT[[#Headers],[TYPE DE DOCUMENT DE REFERENCE]])))=0,"",INDIRECT(NOM_FR&amp;ADDRESS('PR-tampon'!$E265,COLUMN(REFERENCEMENT_ISOLANT[[#Headers],[TYPE DE DOCUMENT DE REFERENCE]]))))))</f>
        <v/>
      </c>
      <c r="H302" s="3" t="str">
        <f ca="1">IF('PR-tampon'!$E265="","",IF('PR-tampon'!$E265=0,"",IF(INDIRECT(NOM_FR&amp;ADDRESS('PR-tampon'!$E265,COLUMN(REFERENCEMENT_ISOLANT[[#Headers],[REF]])))=0,"",INDIRECT(NOM_FR&amp;ADDRESS('PR-tampon'!$E265,COLUMN(REFERENCEMENT_ISOLANT[[#Headers],[REF]]))))))</f>
        <v/>
      </c>
      <c r="I302" s="73" t="str">
        <f ca="1">IF('PR-tampon'!$E265="","",IF('PR-tampon'!$E265=0,"",IF(INDIRECT(NOM_FR&amp;ADDRESS('PR-tampon'!$E265,COLUMN(REFERENCEMENT_ISOLANT[[#Headers],[AVIS LIMITE AU / VALIDITE]])))=0,"",INDIRECT(NOM_FR&amp;ADDRESS('PR-tampon'!$E265,COLUMN(REFERENCEMENT_ISOLANT[[#Headers],[AVIS LIMITE AU / VALIDITE]]))))))</f>
        <v/>
      </c>
      <c r="J302" s="3" t="str">
        <f ca="1">IF('PR-tampon'!$E265="","",IF('PR-tampon'!$E265=0,"",IF(INDIRECT(NOM_FR&amp;ADDRESS('PR-tampon'!$E265,COLUMN(REFERENCEMENT_ISOLANT[[#Headers],[TC/TNC
dans le domaine d''emploi visé]])))=0,"",INDIRECT(NOM_FR&amp;ADDRESS('PR-tampon'!$E265,COLUMN(REFERENCEMENT_ISOLANT[[#Headers],[TC/TNC
dans le domaine d''emploi visé]]))))))</f>
        <v/>
      </c>
      <c r="K302" s="102" t="str">
        <f ca="1">IF('PR-tampon'!$E265="","",IF('PR-tampon'!$E265=0,"",IF(INDIRECT(NOM_FR&amp;ADDRESS('PR-tampon'!$E265,COLUMN(REFERENCEMENT_ISOLANT[[#Headers],[SYNTHESE DES APPLICATIONS VISEES]])))=0,"",INDIRECT(NOM_FR&amp;ADDRESS('PR-tampon'!$E265,COLUMN(REFERENCEMENT_ISOLANT[[#Headers],[SYNTHESE DES APPLICATIONS VISEES]]))))))</f>
        <v/>
      </c>
      <c r="L302" s="75" t="str">
        <f ca="1">IF('PR-tampon'!$E265="","",IF('PR-tampon'!$E265=0,"",IF(INDIRECT(NOM_FR&amp;ADDRESS('PR-tampon'!$E265,COLUMN(REFERENCEMENT_ISOLANT[[#Headers],[CONCATENATION DES OBSERVATIONS]])))=0,"",INDIRECT(NOM_FR&amp;ADDRESS('PR-tampon'!$E265,COLUMN(REFERENCEMENT_ISOLANT[[#Headers],[CONCATENATION DES OBSERVATIONS]]))))))</f>
        <v/>
      </c>
      <c r="M302" s="3" t="str">
        <f ca="1">IF('PR-tampon'!$E265="","",IF('PR-tampon'!$E265=0,"",IF(INDIRECT(NOM_FR&amp;ADDRESS('PR-tampon'!$E265,COLUMN(REFERENCEMENT_ISOLANT[[#Headers],[Hygrométrie des locaux]])))=0,"",INDIRECT(NOM_FR&amp;ADDRESS('PR-tampon'!$E265,COLUMN(REFERENCEMENT_ISOLANT[[#Headers],[Hygrométrie des locaux]]))))))</f>
        <v/>
      </c>
      <c r="N302" s="3" t="str">
        <f ca="1">IF('PR-tampon'!$E265="","",IF('PR-tampon'!$E265=0,"",IF(INDIRECT(NOM_FR&amp;ADDRESS('PR-tampon'!$E265,COLUMN(REFERENCEMENT_ISOLANT[[#Headers],[classement locaux au sens 20.1 P3]])))=0,"",INDIRECT(NOM_FR&amp;ADDRESS('PR-tampon'!$E265,COLUMN(REFERENCEMENT_ISOLANT[[#Headers],[classement locaux au sens 20.1 P3]]))))))</f>
        <v/>
      </c>
      <c r="O302" s="3" t="str">
        <f ca="1">IF('PR-tampon'!$E265="","",IF('PR-tampon'!$E265=0,"",IF(INDIRECT(NOM_FR&amp;ADDRESS('PR-tampon'!$E265,COLUMN(REFERENCEMENT_ISOLANT[[#Headers],[Climat max]])))=0,"",INDIRECT(NOM_FR&amp;ADDRESS('PR-tampon'!$E265,COLUMN(REFERENCEMENT_ISOLANT[[#Headers],[Climat max]]))))))</f>
        <v/>
      </c>
      <c r="P302" s="3" t="str">
        <f ca="1">IF('PR-tampon'!$E265="","",IF('PR-tampon'!$E265=0,"",IF(INDIRECT(NOM_FR&amp;ADDRESS('PR-tampon'!$E265,COLUMN(REFERENCEMENT_ISOLANT[[#Headers],[Locaux climatisés ou raffraichis]])))=0,"",INDIRECT(NOM_FR&amp;ADDRESS('PR-tampon'!$E265,COLUMN(REFERENCEMENT_ISOLANT[[#Headers],[Locaux climatisés ou raffraichis]]))))))</f>
        <v/>
      </c>
    </row>
    <row r="303" spans="1:16" ht="130.15" customHeight="1" x14ac:dyDescent="0.25">
      <c r="A303" s="3" t="e">
        <v>#VALUE!</v>
      </c>
      <c r="B303" s="79" t="str">
        <f ca="1">IF('PR-tampon'!$E266="","",IF('PR-tampon'!$E266=0,"",IF(INDIRECT(NOM_FR&amp;ADDRESS('PR-tampon'!$E266,COLUMN(REFERENCEMENT_ISOLANT[[#Headers],[DATE REFERENCEMENT]])))=0,"",INDIRECT(NOM_FR&amp;ADDRESS('PR-tampon'!$E266,COLUMN(REFERENCEMENT_ISOLANT[[#Headers],[DATE REFERENCEMENT]]))))))</f>
        <v/>
      </c>
      <c r="C303" s="79" t="str">
        <f ca="1">IF('PR-tampon'!$E266="","",IF('PR-tampon'!$E266=0,"",IF(INDIRECT(NOM_FR&amp;ADDRESS('PR-tampon'!$E266,COLUMN(REFERENCEMENT_ISOLANT[[#Headers],[TYPE DE PROCEDE]])))=0,"",INDIRECT(NOM_FR&amp;ADDRESS('PR-tampon'!$E266,COLUMN(REFERENCEMENT_ISOLANT[[#Headers],[TYPE DE PROCEDE]]))))))</f>
        <v/>
      </c>
      <c r="D303" s="79" t="str">
        <f ca="1">IF('PR-tampon'!$E266="","",IF('PR-tampon'!$E266=0,"",IF(INDIRECT(NOM_FR&amp;ADDRESS('PR-tampon'!$E266,COLUMN(REFERENCEMENT_ISOLANT[[#Headers],[MATIERE]])))=0,"",INDIRECT(NOM_FR&amp;ADDRESS('PR-tampon'!$E266,COLUMN(REFERENCEMENT_ISOLANT[[#Headers],[MATIERE]]))))))</f>
        <v/>
      </c>
      <c r="E303" s="3" t="str">
        <f ca="1">IF('PR-tampon'!$E266="","",IF('PR-tampon'!$E266=0,"",IF(INDIRECT(NOM_FR&amp;ADDRESS('PR-tampon'!$E266,COLUMN(REFERENCEMENT_ISOLANT[[#Headers],[NOM COMMERCIAL DU PROCEDE]])))=0,"",INDIRECT(NOM_FR&amp;ADDRESS('PR-tampon'!$E266,COLUMN(REFERENCEMENT_ISOLANT[[#Headers],[NOM COMMERCIAL DU PROCEDE]]))))))</f>
        <v/>
      </c>
      <c r="F303" s="3" t="str">
        <f ca="1">IF('PR-tampon'!$E266="","",IF('PR-tampon'!$E266=0,"",IF(INDIRECT(NOM_FR&amp;ADDRESS('PR-tampon'!$E266,COLUMN(REFERENCEMENT_ISOLANT[[#Headers],[FABRICANT / TITULAIRE / DISTRIBUTEUR]])))=0,"",INDIRECT(NOM_FR&amp;ADDRESS('PR-tampon'!$E266,COLUMN(REFERENCEMENT_ISOLANT[[#Headers],[FABRICANT / TITULAIRE / DISTRIBUTEUR]]))))))</f>
        <v/>
      </c>
      <c r="G303" s="3" t="str">
        <f ca="1">IF('PR-tampon'!$E266="","",IF('PR-tampon'!$E266=0,"",IF(INDIRECT(NOM_FR&amp;ADDRESS('PR-tampon'!$E266,COLUMN(REFERENCEMENT_ISOLANT[[#Headers],[TYPE DE DOCUMENT DE REFERENCE]])))=0,"",INDIRECT(NOM_FR&amp;ADDRESS('PR-tampon'!$E266,COLUMN(REFERENCEMENT_ISOLANT[[#Headers],[TYPE DE DOCUMENT DE REFERENCE]]))))))</f>
        <v/>
      </c>
      <c r="H303" s="3" t="str">
        <f ca="1">IF('PR-tampon'!$E266="","",IF('PR-tampon'!$E266=0,"",IF(INDIRECT(NOM_FR&amp;ADDRESS('PR-tampon'!$E266,COLUMN(REFERENCEMENT_ISOLANT[[#Headers],[REF]])))=0,"",INDIRECT(NOM_FR&amp;ADDRESS('PR-tampon'!$E266,COLUMN(REFERENCEMENT_ISOLANT[[#Headers],[REF]]))))))</f>
        <v/>
      </c>
      <c r="I303" s="73" t="str">
        <f ca="1">IF('PR-tampon'!$E266="","",IF('PR-tampon'!$E266=0,"",IF(INDIRECT(NOM_FR&amp;ADDRESS('PR-tampon'!$E266,COLUMN(REFERENCEMENT_ISOLANT[[#Headers],[AVIS LIMITE AU / VALIDITE]])))=0,"",INDIRECT(NOM_FR&amp;ADDRESS('PR-tampon'!$E266,COLUMN(REFERENCEMENT_ISOLANT[[#Headers],[AVIS LIMITE AU / VALIDITE]]))))))</f>
        <v/>
      </c>
      <c r="J303" s="3" t="str">
        <f ca="1">IF('PR-tampon'!$E266="","",IF('PR-tampon'!$E266=0,"",IF(INDIRECT(NOM_FR&amp;ADDRESS('PR-tampon'!$E266,COLUMN(REFERENCEMENT_ISOLANT[[#Headers],[TC/TNC
dans le domaine d''emploi visé]])))=0,"",INDIRECT(NOM_FR&amp;ADDRESS('PR-tampon'!$E266,COLUMN(REFERENCEMENT_ISOLANT[[#Headers],[TC/TNC
dans le domaine d''emploi visé]]))))))</f>
        <v/>
      </c>
      <c r="K303" s="102" t="str">
        <f ca="1">IF('PR-tampon'!$E266="","",IF('PR-tampon'!$E266=0,"",IF(INDIRECT(NOM_FR&amp;ADDRESS('PR-tampon'!$E266,COLUMN(REFERENCEMENT_ISOLANT[[#Headers],[SYNTHESE DES APPLICATIONS VISEES]])))=0,"",INDIRECT(NOM_FR&amp;ADDRESS('PR-tampon'!$E266,COLUMN(REFERENCEMENT_ISOLANT[[#Headers],[SYNTHESE DES APPLICATIONS VISEES]]))))))</f>
        <v/>
      </c>
      <c r="L303" s="75" t="str">
        <f ca="1">IF('PR-tampon'!$E266="","",IF('PR-tampon'!$E266=0,"",IF(INDIRECT(NOM_FR&amp;ADDRESS('PR-tampon'!$E266,COLUMN(REFERENCEMENT_ISOLANT[[#Headers],[CONCATENATION DES OBSERVATIONS]])))=0,"",INDIRECT(NOM_FR&amp;ADDRESS('PR-tampon'!$E266,COLUMN(REFERENCEMENT_ISOLANT[[#Headers],[CONCATENATION DES OBSERVATIONS]]))))))</f>
        <v/>
      </c>
      <c r="M303" s="3" t="str">
        <f ca="1">IF('PR-tampon'!$E266="","",IF('PR-tampon'!$E266=0,"",IF(INDIRECT(NOM_FR&amp;ADDRESS('PR-tampon'!$E266,COLUMN(REFERENCEMENT_ISOLANT[[#Headers],[Hygrométrie des locaux]])))=0,"",INDIRECT(NOM_FR&amp;ADDRESS('PR-tampon'!$E266,COLUMN(REFERENCEMENT_ISOLANT[[#Headers],[Hygrométrie des locaux]]))))))</f>
        <v/>
      </c>
      <c r="N303" s="3" t="str">
        <f ca="1">IF('PR-tampon'!$E266="","",IF('PR-tampon'!$E266=0,"",IF(INDIRECT(NOM_FR&amp;ADDRESS('PR-tampon'!$E266,COLUMN(REFERENCEMENT_ISOLANT[[#Headers],[classement locaux au sens 20.1 P3]])))=0,"",INDIRECT(NOM_FR&amp;ADDRESS('PR-tampon'!$E266,COLUMN(REFERENCEMENT_ISOLANT[[#Headers],[classement locaux au sens 20.1 P3]]))))))</f>
        <v/>
      </c>
      <c r="O303" s="3" t="str">
        <f ca="1">IF('PR-tampon'!$E266="","",IF('PR-tampon'!$E266=0,"",IF(INDIRECT(NOM_FR&amp;ADDRESS('PR-tampon'!$E266,COLUMN(REFERENCEMENT_ISOLANT[[#Headers],[Climat max]])))=0,"",INDIRECT(NOM_FR&amp;ADDRESS('PR-tampon'!$E266,COLUMN(REFERENCEMENT_ISOLANT[[#Headers],[Climat max]]))))))</f>
        <v/>
      </c>
      <c r="P303" s="3" t="str">
        <f ca="1">IF('PR-tampon'!$E266="","",IF('PR-tampon'!$E266=0,"",IF(INDIRECT(NOM_FR&amp;ADDRESS('PR-tampon'!$E266,COLUMN(REFERENCEMENT_ISOLANT[[#Headers],[Locaux climatisés ou raffraichis]])))=0,"",INDIRECT(NOM_FR&amp;ADDRESS('PR-tampon'!$E266,COLUMN(REFERENCEMENT_ISOLANT[[#Headers],[Locaux climatisés ou raffraichis]]))))))</f>
        <v/>
      </c>
    </row>
    <row r="304" spans="1:16" ht="130.15" customHeight="1" x14ac:dyDescent="0.25">
      <c r="A304" s="3" t="e">
        <v>#VALUE!</v>
      </c>
      <c r="B304" s="79" t="str">
        <f ca="1">IF('PR-tampon'!$E267="","",IF('PR-tampon'!$E267=0,"",IF(INDIRECT(NOM_FR&amp;ADDRESS('PR-tampon'!$E267,COLUMN(REFERENCEMENT_ISOLANT[[#Headers],[DATE REFERENCEMENT]])))=0,"",INDIRECT(NOM_FR&amp;ADDRESS('PR-tampon'!$E267,COLUMN(REFERENCEMENT_ISOLANT[[#Headers],[DATE REFERENCEMENT]]))))))</f>
        <v/>
      </c>
      <c r="C304" s="79" t="str">
        <f ca="1">IF('PR-tampon'!$E267="","",IF('PR-tampon'!$E267=0,"",IF(INDIRECT(NOM_FR&amp;ADDRESS('PR-tampon'!$E267,COLUMN(REFERENCEMENT_ISOLANT[[#Headers],[TYPE DE PROCEDE]])))=0,"",INDIRECT(NOM_FR&amp;ADDRESS('PR-tampon'!$E267,COLUMN(REFERENCEMENT_ISOLANT[[#Headers],[TYPE DE PROCEDE]]))))))</f>
        <v/>
      </c>
      <c r="D304" s="79" t="str">
        <f ca="1">IF('PR-tampon'!$E267="","",IF('PR-tampon'!$E267=0,"",IF(INDIRECT(NOM_FR&amp;ADDRESS('PR-tampon'!$E267,COLUMN(REFERENCEMENT_ISOLANT[[#Headers],[MATIERE]])))=0,"",INDIRECT(NOM_FR&amp;ADDRESS('PR-tampon'!$E267,COLUMN(REFERENCEMENT_ISOLANT[[#Headers],[MATIERE]]))))))</f>
        <v/>
      </c>
      <c r="E304" s="3" t="str">
        <f ca="1">IF('PR-tampon'!$E267="","",IF('PR-tampon'!$E267=0,"",IF(INDIRECT(NOM_FR&amp;ADDRESS('PR-tampon'!$E267,COLUMN(REFERENCEMENT_ISOLANT[[#Headers],[NOM COMMERCIAL DU PROCEDE]])))=0,"",INDIRECT(NOM_FR&amp;ADDRESS('PR-tampon'!$E267,COLUMN(REFERENCEMENT_ISOLANT[[#Headers],[NOM COMMERCIAL DU PROCEDE]]))))))</f>
        <v/>
      </c>
      <c r="F304" s="3" t="str">
        <f ca="1">IF('PR-tampon'!$E267="","",IF('PR-tampon'!$E267=0,"",IF(INDIRECT(NOM_FR&amp;ADDRESS('PR-tampon'!$E267,COLUMN(REFERENCEMENT_ISOLANT[[#Headers],[FABRICANT / TITULAIRE / DISTRIBUTEUR]])))=0,"",INDIRECT(NOM_FR&amp;ADDRESS('PR-tampon'!$E267,COLUMN(REFERENCEMENT_ISOLANT[[#Headers],[FABRICANT / TITULAIRE / DISTRIBUTEUR]]))))))</f>
        <v/>
      </c>
      <c r="G304" s="3" t="str">
        <f ca="1">IF('PR-tampon'!$E267="","",IF('PR-tampon'!$E267=0,"",IF(INDIRECT(NOM_FR&amp;ADDRESS('PR-tampon'!$E267,COLUMN(REFERENCEMENT_ISOLANT[[#Headers],[TYPE DE DOCUMENT DE REFERENCE]])))=0,"",INDIRECT(NOM_FR&amp;ADDRESS('PR-tampon'!$E267,COLUMN(REFERENCEMENT_ISOLANT[[#Headers],[TYPE DE DOCUMENT DE REFERENCE]]))))))</f>
        <v/>
      </c>
      <c r="H304" s="3" t="str">
        <f ca="1">IF('PR-tampon'!$E267="","",IF('PR-tampon'!$E267=0,"",IF(INDIRECT(NOM_FR&amp;ADDRESS('PR-tampon'!$E267,COLUMN(REFERENCEMENT_ISOLANT[[#Headers],[REF]])))=0,"",INDIRECT(NOM_FR&amp;ADDRESS('PR-tampon'!$E267,COLUMN(REFERENCEMENT_ISOLANT[[#Headers],[REF]]))))))</f>
        <v/>
      </c>
      <c r="I304" s="73" t="str">
        <f ca="1">IF('PR-tampon'!$E267="","",IF('PR-tampon'!$E267=0,"",IF(INDIRECT(NOM_FR&amp;ADDRESS('PR-tampon'!$E267,COLUMN(REFERENCEMENT_ISOLANT[[#Headers],[AVIS LIMITE AU / VALIDITE]])))=0,"",INDIRECT(NOM_FR&amp;ADDRESS('PR-tampon'!$E267,COLUMN(REFERENCEMENT_ISOLANT[[#Headers],[AVIS LIMITE AU / VALIDITE]]))))))</f>
        <v/>
      </c>
      <c r="J304" s="3" t="str">
        <f ca="1">IF('PR-tampon'!$E267="","",IF('PR-tampon'!$E267=0,"",IF(INDIRECT(NOM_FR&amp;ADDRESS('PR-tampon'!$E267,COLUMN(REFERENCEMENT_ISOLANT[[#Headers],[TC/TNC
dans le domaine d''emploi visé]])))=0,"",INDIRECT(NOM_FR&amp;ADDRESS('PR-tampon'!$E267,COLUMN(REFERENCEMENT_ISOLANT[[#Headers],[TC/TNC
dans le domaine d''emploi visé]]))))))</f>
        <v/>
      </c>
      <c r="K304" s="102" t="str">
        <f ca="1">IF('PR-tampon'!$E267="","",IF('PR-tampon'!$E267=0,"",IF(INDIRECT(NOM_FR&amp;ADDRESS('PR-tampon'!$E267,COLUMN(REFERENCEMENT_ISOLANT[[#Headers],[SYNTHESE DES APPLICATIONS VISEES]])))=0,"",INDIRECT(NOM_FR&amp;ADDRESS('PR-tampon'!$E267,COLUMN(REFERENCEMENT_ISOLANT[[#Headers],[SYNTHESE DES APPLICATIONS VISEES]]))))))</f>
        <v/>
      </c>
      <c r="L304" s="75" t="str">
        <f ca="1">IF('PR-tampon'!$E267="","",IF('PR-tampon'!$E267=0,"",IF(INDIRECT(NOM_FR&amp;ADDRESS('PR-tampon'!$E267,COLUMN(REFERENCEMENT_ISOLANT[[#Headers],[CONCATENATION DES OBSERVATIONS]])))=0,"",INDIRECT(NOM_FR&amp;ADDRESS('PR-tampon'!$E267,COLUMN(REFERENCEMENT_ISOLANT[[#Headers],[CONCATENATION DES OBSERVATIONS]]))))))</f>
        <v/>
      </c>
      <c r="M304" s="3" t="str">
        <f ca="1">IF('PR-tampon'!$E267="","",IF('PR-tampon'!$E267=0,"",IF(INDIRECT(NOM_FR&amp;ADDRESS('PR-tampon'!$E267,COLUMN(REFERENCEMENT_ISOLANT[[#Headers],[Hygrométrie des locaux]])))=0,"",INDIRECT(NOM_FR&amp;ADDRESS('PR-tampon'!$E267,COLUMN(REFERENCEMENT_ISOLANT[[#Headers],[Hygrométrie des locaux]]))))))</f>
        <v/>
      </c>
      <c r="N304" s="3" t="str">
        <f ca="1">IF('PR-tampon'!$E267="","",IF('PR-tampon'!$E267=0,"",IF(INDIRECT(NOM_FR&amp;ADDRESS('PR-tampon'!$E267,COLUMN(REFERENCEMENT_ISOLANT[[#Headers],[classement locaux au sens 20.1 P3]])))=0,"",INDIRECT(NOM_FR&amp;ADDRESS('PR-tampon'!$E267,COLUMN(REFERENCEMENT_ISOLANT[[#Headers],[classement locaux au sens 20.1 P3]]))))))</f>
        <v/>
      </c>
      <c r="O304" s="3" t="str">
        <f ca="1">IF('PR-tampon'!$E267="","",IF('PR-tampon'!$E267=0,"",IF(INDIRECT(NOM_FR&amp;ADDRESS('PR-tampon'!$E267,COLUMN(REFERENCEMENT_ISOLANT[[#Headers],[Climat max]])))=0,"",INDIRECT(NOM_FR&amp;ADDRESS('PR-tampon'!$E267,COLUMN(REFERENCEMENT_ISOLANT[[#Headers],[Climat max]]))))))</f>
        <v/>
      </c>
      <c r="P304" s="3" t="str">
        <f ca="1">IF('PR-tampon'!$E267="","",IF('PR-tampon'!$E267=0,"",IF(INDIRECT(NOM_FR&amp;ADDRESS('PR-tampon'!$E267,COLUMN(REFERENCEMENT_ISOLANT[[#Headers],[Locaux climatisés ou raffraichis]])))=0,"",INDIRECT(NOM_FR&amp;ADDRESS('PR-tampon'!$E267,COLUMN(REFERENCEMENT_ISOLANT[[#Headers],[Locaux climatisés ou raffraichis]]))))))</f>
        <v/>
      </c>
    </row>
    <row r="305" spans="1:16" ht="130.15" customHeight="1" x14ac:dyDescent="0.25">
      <c r="A305" s="3" t="e">
        <v>#VALUE!</v>
      </c>
      <c r="B305" s="79" t="str">
        <f ca="1">IF('PR-tampon'!$E268="","",IF('PR-tampon'!$E268=0,"",IF(INDIRECT(NOM_FR&amp;ADDRESS('PR-tampon'!$E268,COLUMN(REFERENCEMENT_ISOLANT[[#Headers],[DATE REFERENCEMENT]])))=0,"",INDIRECT(NOM_FR&amp;ADDRESS('PR-tampon'!$E268,COLUMN(REFERENCEMENT_ISOLANT[[#Headers],[DATE REFERENCEMENT]]))))))</f>
        <v/>
      </c>
      <c r="C305" s="79" t="str">
        <f ca="1">IF('PR-tampon'!$E268="","",IF('PR-tampon'!$E268=0,"",IF(INDIRECT(NOM_FR&amp;ADDRESS('PR-tampon'!$E268,COLUMN(REFERENCEMENT_ISOLANT[[#Headers],[TYPE DE PROCEDE]])))=0,"",INDIRECT(NOM_FR&amp;ADDRESS('PR-tampon'!$E268,COLUMN(REFERENCEMENT_ISOLANT[[#Headers],[TYPE DE PROCEDE]]))))))</f>
        <v/>
      </c>
      <c r="D305" s="79" t="str">
        <f ca="1">IF('PR-tampon'!$E268="","",IF('PR-tampon'!$E268=0,"",IF(INDIRECT(NOM_FR&amp;ADDRESS('PR-tampon'!$E268,COLUMN(REFERENCEMENT_ISOLANT[[#Headers],[MATIERE]])))=0,"",INDIRECT(NOM_FR&amp;ADDRESS('PR-tampon'!$E268,COLUMN(REFERENCEMENT_ISOLANT[[#Headers],[MATIERE]]))))))</f>
        <v/>
      </c>
      <c r="E305" s="3" t="str">
        <f ca="1">IF('PR-tampon'!$E268="","",IF('PR-tampon'!$E268=0,"",IF(INDIRECT(NOM_FR&amp;ADDRESS('PR-tampon'!$E268,COLUMN(REFERENCEMENT_ISOLANT[[#Headers],[NOM COMMERCIAL DU PROCEDE]])))=0,"",INDIRECT(NOM_FR&amp;ADDRESS('PR-tampon'!$E268,COLUMN(REFERENCEMENT_ISOLANT[[#Headers],[NOM COMMERCIAL DU PROCEDE]]))))))</f>
        <v/>
      </c>
      <c r="F305" s="3" t="str">
        <f ca="1">IF('PR-tampon'!$E268="","",IF('PR-tampon'!$E268=0,"",IF(INDIRECT(NOM_FR&amp;ADDRESS('PR-tampon'!$E268,COLUMN(REFERENCEMENT_ISOLANT[[#Headers],[FABRICANT / TITULAIRE / DISTRIBUTEUR]])))=0,"",INDIRECT(NOM_FR&amp;ADDRESS('PR-tampon'!$E268,COLUMN(REFERENCEMENT_ISOLANT[[#Headers],[FABRICANT / TITULAIRE / DISTRIBUTEUR]]))))))</f>
        <v/>
      </c>
      <c r="G305" s="3" t="str">
        <f ca="1">IF('PR-tampon'!$E268="","",IF('PR-tampon'!$E268=0,"",IF(INDIRECT(NOM_FR&amp;ADDRESS('PR-tampon'!$E268,COLUMN(REFERENCEMENT_ISOLANT[[#Headers],[TYPE DE DOCUMENT DE REFERENCE]])))=0,"",INDIRECT(NOM_FR&amp;ADDRESS('PR-tampon'!$E268,COLUMN(REFERENCEMENT_ISOLANT[[#Headers],[TYPE DE DOCUMENT DE REFERENCE]]))))))</f>
        <v/>
      </c>
      <c r="H305" s="3" t="str">
        <f ca="1">IF('PR-tampon'!$E268="","",IF('PR-tampon'!$E268=0,"",IF(INDIRECT(NOM_FR&amp;ADDRESS('PR-tampon'!$E268,COLUMN(REFERENCEMENT_ISOLANT[[#Headers],[REF]])))=0,"",INDIRECT(NOM_FR&amp;ADDRESS('PR-tampon'!$E268,COLUMN(REFERENCEMENT_ISOLANT[[#Headers],[REF]]))))))</f>
        <v/>
      </c>
      <c r="I305" s="73" t="str">
        <f ca="1">IF('PR-tampon'!$E268="","",IF('PR-tampon'!$E268=0,"",IF(INDIRECT(NOM_FR&amp;ADDRESS('PR-tampon'!$E268,COLUMN(REFERENCEMENT_ISOLANT[[#Headers],[AVIS LIMITE AU / VALIDITE]])))=0,"",INDIRECT(NOM_FR&amp;ADDRESS('PR-tampon'!$E268,COLUMN(REFERENCEMENT_ISOLANT[[#Headers],[AVIS LIMITE AU / VALIDITE]]))))))</f>
        <v/>
      </c>
      <c r="J305" s="3" t="str">
        <f ca="1">IF('PR-tampon'!$E268="","",IF('PR-tampon'!$E268=0,"",IF(INDIRECT(NOM_FR&amp;ADDRESS('PR-tampon'!$E268,COLUMN(REFERENCEMENT_ISOLANT[[#Headers],[TC/TNC
dans le domaine d''emploi visé]])))=0,"",INDIRECT(NOM_FR&amp;ADDRESS('PR-tampon'!$E268,COLUMN(REFERENCEMENT_ISOLANT[[#Headers],[TC/TNC
dans le domaine d''emploi visé]]))))))</f>
        <v/>
      </c>
      <c r="K305" s="102" t="str">
        <f ca="1">IF('PR-tampon'!$E268="","",IF('PR-tampon'!$E268=0,"",IF(INDIRECT(NOM_FR&amp;ADDRESS('PR-tampon'!$E268,COLUMN(REFERENCEMENT_ISOLANT[[#Headers],[SYNTHESE DES APPLICATIONS VISEES]])))=0,"",INDIRECT(NOM_FR&amp;ADDRESS('PR-tampon'!$E268,COLUMN(REFERENCEMENT_ISOLANT[[#Headers],[SYNTHESE DES APPLICATIONS VISEES]]))))))</f>
        <v/>
      </c>
      <c r="L305" s="75" t="str">
        <f ca="1">IF('PR-tampon'!$E268="","",IF('PR-tampon'!$E268=0,"",IF(INDIRECT(NOM_FR&amp;ADDRESS('PR-tampon'!$E268,COLUMN(REFERENCEMENT_ISOLANT[[#Headers],[CONCATENATION DES OBSERVATIONS]])))=0,"",INDIRECT(NOM_FR&amp;ADDRESS('PR-tampon'!$E268,COLUMN(REFERENCEMENT_ISOLANT[[#Headers],[CONCATENATION DES OBSERVATIONS]]))))))</f>
        <v/>
      </c>
      <c r="M305" s="3" t="str">
        <f ca="1">IF('PR-tampon'!$E268="","",IF('PR-tampon'!$E268=0,"",IF(INDIRECT(NOM_FR&amp;ADDRESS('PR-tampon'!$E268,COLUMN(REFERENCEMENT_ISOLANT[[#Headers],[Hygrométrie des locaux]])))=0,"",INDIRECT(NOM_FR&amp;ADDRESS('PR-tampon'!$E268,COLUMN(REFERENCEMENT_ISOLANT[[#Headers],[Hygrométrie des locaux]]))))))</f>
        <v/>
      </c>
      <c r="N305" s="3" t="str">
        <f ca="1">IF('PR-tampon'!$E268="","",IF('PR-tampon'!$E268=0,"",IF(INDIRECT(NOM_FR&amp;ADDRESS('PR-tampon'!$E268,COLUMN(REFERENCEMENT_ISOLANT[[#Headers],[classement locaux au sens 20.1 P3]])))=0,"",INDIRECT(NOM_FR&amp;ADDRESS('PR-tampon'!$E268,COLUMN(REFERENCEMENT_ISOLANT[[#Headers],[classement locaux au sens 20.1 P3]]))))))</f>
        <v/>
      </c>
      <c r="O305" s="3" t="str">
        <f ca="1">IF('PR-tampon'!$E268="","",IF('PR-tampon'!$E268=0,"",IF(INDIRECT(NOM_FR&amp;ADDRESS('PR-tampon'!$E268,COLUMN(REFERENCEMENT_ISOLANT[[#Headers],[Climat max]])))=0,"",INDIRECT(NOM_FR&amp;ADDRESS('PR-tampon'!$E268,COLUMN(REFERENCEMENT_ISOLANT[[#Headers],[Climat max]]))))))</f>
        <v/>
      </c>
      <c r="P305" s="3" t="str">
        <f ca="1">IF('PR-tampon'!$E268="","",IF('PR-tampon'!$E268=0,"",IF(INDIRECT(NOM_FR&amp;ADDRESS('PR-tampon'!$E268,COLUMN(REFERENCEMENT_ISOLANT[[#Headers],[Locaux climatisés ou raffraichis]])))=0,"",INDIRECT(NOM_FR&amp;ADDRESS('PR-tampon'!$E268,COLUMN(REFERENCEMENT_ISOLANT[[#Headers],[Locaux climatisés ou raffraichis]]))))))</f>
        <v/>
      </c>
    </row>
    <row r="306" spans="1:16" ht="130.15" customHeight="1" x14ac:dyDescent="0.25">
      <c r="A306" s="3" t="e">
        <v>#VALUE!</v>
      </c>
      <c r="B306" s="79" t="str">
        <f ca="1">IF('PR-tampon'!$E269="","",IF('PR-tampon'!$E269=0,"",IF(INDIRECT(NOM_FR&amp;ADDRESS('PR-tampon'!$E269,COLUMN(REFERENCEMENT_ISOLANT[[#Headers],[DATE REFERENCEMENT]])))=0,"",INDIRECT(NOM_FR&amp;ADDRESS('PR-tampon'!$E269,COLUMN(REFERENCEMENT_ISOLANT[[#Headers],[DATE REFERENCEMENT]]))))))</f>
        <v/>
      </c>
      <c r="C306" s="79" t="str">
        <f ca="1">IF('PR-tampon'!$E269="","",IF('PR-tampon'!$E269=0,"",IF(INDIRECT(NOM_FR&amp;ADDRESS('PR-tampon'!$E269,COLUMN(REFERENCEMENT_ISOLANT[[#Headers],[TYPE DE PROCEDE]])))=0,"",INDIRECT(NOM_FR&amp;ADDRESS('PR-tampon'!$E269,COLUMN(REFERENCEMENT_ISOLANT[[#Headers],[TYPE DE PROCEDE]]))))))</f>
        <v/>
      </c>
      <c r="D306" s="79" t="str">
        <f ca="1">IF('PR-tampon'!$E269="","",IF('PR-tampon'!$E269=0,"",IF(INDIRECT(NOM_FR&amp;ADDRESS('PR-tampon'!$E269,COLUMN(REFERENCEMENT_ISOLANT[[#Headers],[MATIERE]])))=0,"",INDIRECT(NOM_FR&amp;ADDRESS('PR-tampon'!$E269,COLUMN(REFERENCEMENT_ISOLANT[[#Headers],[MATIERE]]))))))</f>
        <v/>
      </c>
      <c r="E306" s="3" t="str">
        <f ca="1">IF('PR-tampon'!$E269="","",IF('PR-tampon'!$E269=0,"",IF(INDIRECT(NOM_FR&amp;ADDRESS('PR-tampon'!$E269,COLUMN(REFERENCEMENT_ISOLANT[[#Headers],[NOM COMMERCIAL DU PROCEDE]])))=0,"",INDIRECT(NOM_FR&amp;ADDRESS('PR-tampon'!$E269,COLUMN(REFERENCEMENT_ISOLANT[[#Headers],[NOM COMMERCIAL DU PROCEDE]]))))))</f>
        <v/>
      </c>
      <c r="F306" s="3" t="str">
        <f ca="1">IF('PR-tampon'!$E269="","",IF('PR-tampon'!$E269=0,"",IF(INDIRECT(NOM_FR&amp;ADDRESS('PR-tampon'!$E269,COLUMN(REFERENCEMENT_ISOLANT[[#Headers],[FABRICANT / TITULAIRE / DISTRIBUTEUR]])))=0,"",INDIRECT(NOM_FR&amp;ADDRESS('PR-tampon'!$E269,COLUMN(REFERENCEMENT_ISOLANT[[#Headers],[FABRICANT / TITULAIRE / DISTRIBUTEUR]]))))))</f>
        <v/>
      </c>
      <c r="G306" s="3" t="str">
        <f ca="1">IF('PR-tampon'!$E269="","",IF('PR-tampon'!$E269=0,"",IF(INDIRECT(NOM_FR&amp;ADDRESS('PR-tampon'!$E269,COLUMN(REFERENCEMENT_ISOLANT[[#Headers],[TYPE DE DOCUMENT DE REFERENCE]])))=0,"",INDIRECT(NOM_FR&amp;ADDRESS('PR-tampon'!$E269,COLUMN(REFERENCEMENT_ISOLANT[[#Headers],[TYPE DE DOCUMENT DE REFERENCE]]))))))</f>
        <v/>
      </c>
      <c r="H306" s="3" t="str">
        <f ca="1">IF('PR-tampon'!$E269="","",IF('PR-tampon'!$E269=0,"",IF(INDIRECT(NOM_FR&amp;ADDRESS('PR-tampon'!$E269,COLUMN(REFERENCEMENT_ISOLANT[[#Headers],[REF]])))=0,"",INDIRECT(NOM_FR&amp;ADDRESS('PR-tampon'!$E269,COLUMN(REFERENCEMENT_ISOLANT[[#Headers],[REF]]))))))</f>
        <v/>
      </c>
      <c r="I306" s="73" t="str">
        <f ca="1">IF('PR-tampon'!$E269="","",IF('PR-tampon'!$E269=0,"",IF(INDIRECT(NOM_FR&amp;ADDRESS('PR-tampon'!$E269,COLUMN(REFERENCEMENT_ISOLANT[[#Headers],[AVIS LIMITE AU / VALIDITE]])))=0,"",INDIRECT(NOM_FR&amp;ADDRESS('PR-tampon'!$E269,COLUMN(REFERENCEMENT_ISOLANT[[#Headers],[AVIS LIMITE AU / VALIDITE]]))))))</f>
        <v/>
      </c>
      <c r="J306" s="3" t="str">
        <f ca="1">IF('PR-tampon'!$E269="","",IF('PR-tampon'!$E269=0,"",IF(INDIRECT(NOM_FR&amp;ADDRESS('PR-tampon'!$E269,COLUMN(REFERENCEMENT_ISOLANT[[#Headers],[TC/TNC
dans le domaine d''emploi visé]])))=0,"",INDIRECT(NOM_FR&amp;ADDRESS('PR-tampon'!$E269,COLUMN(REFERENCEMENT_ISOLANT[[#Headers],[TC/TNC
dans le domaine d''emploi visé]]))))))</f>
        <v/>
      </c>
      <c r="K306" s="102" t="str">
        <f ca="1">IF('PR-tampon'!$E269="","",IF('PR-tampon'!$E269=0,"",IF(INDIRECT(NOM_FR&amp;ADDRESS('PR-tampon'!$E269,COLUMN(REFERENCEMENT_ISOLANT[[#Headers],[SYNTHESE DES APPLICATIONS VISEES]])))=0,"",INDIRECT(NOM_FR&amp;ADDRESS('PR-tampon'!$E269,COLUMN(REFERENCEMENT_ISOLANT[[#Headers],[SYNTHESE DES APPLICATIONS VISEES]]))))))</f>
        <v/>
      </c>
      <c r="L306" s="75" t="str">
        <f ca="1">IF('PR-tampon'!$E269="","",IF('PR-tampon'!$E269=0,"",IF(INDIRECT(NOM_FR&amp;ADDRESS('PR-tampon'!$E269,COLUMN(REFERENCEMENT_ISOLANT[[#Headers],[CONCATENATION DES OBSERVATIONS]])))=0,"",INDIRECT(NOM_FR&amp;ADDRESS('PR-tampon'!$E269,COLUMN(REFERENCEMENT_ISOLANT[[#Headers],[CONCATENATION DES OBSERVATIONS]]))))))</f>
        <v/>
      </c>
      <c r="M306" s="3" t="str">
        <f ca="1">IF('PR-tampon'!$E269="","",IF('PR-tampon'!$E269=0,"",IF(INDIRECT(NOM_FR&amp;ADDRESS('PR-tampon'!$E269,COLUMN(REFERENCEMENT_ISOLANT[[#Headers],[Hygrométrie des locaux]])))=0,"",INDIRECT(NOM_FR&amp;ADDRESS('PR-tampon'!$E269,COLUMN(REFERENCEMENT_ISOLANT[[#Headers],[Hygrométrie des locaux]]))))))</f>
        <v/>
      </c>
      <c r="N306" s="3" t="str">
        <f ca="1">IF('PR-tampon'!$E269="","",IF('PR-tampon'!$E269=0,"",IF(INDIRECT(NOM_FR&amp;ADDRESS('PR-tampon'!$E269,COLUMN(REFERENCEMENT_ISOLANT[[#Headers],[classement locaux au sens 20.1 P3]])))=0,"",INDIRECT(NOM_FR&amp;ADDRESS('PR-tampon'!$E269,COLUMN(REFERENCEMENT_ISOLANT[[#Headers],[classement locaux au sens 20.1 P3]]))))))</f>
        <v/>
      </c>
      <c r="O306" s="3" t="str">
        <f ca="1">IF('PR-tampon'!$E269="","",IF('PR-tampon'!$E269=0,"",IF(INDIRECT(NOM_FR&amp;ADDRESS('PR-tampon'!$E269,COLUMN(REFERENCEMENT_ISOLANT[[#Headers],[Climat max]])))=0,"",INDIRECT(NOM_FR&amp;ADDRESS('PR-tampon'!$E269,COLUMN(REFERENCEMENT_ISOLANT[[#Headers],[Climat max]]))))))</f>
        <v/>
      </c>
      <c r="P306" s="3" t="str">
        <f ca="1">IF('PR-tampon'!$E269="","",IF('PR-tampon'!$E269=0,"",IF(INDIRECT(NOM_FR&amp;ADDRESS('PR-tampon'!$E269,COLUMN(REFERENCEMENT_ISOLANT[[#Headers],[Locaux climatisés ou raffraichis]])))=0,"",INDIRECT(NOM_FR&amp;ADDRESS('PR-tampon'!$E269,COLUMN(REFERENCEMENT_ISOLANT[[#Headers],[Locaux climatisés ou raffraichis]]))))))</f>
        <v/>
      </c>
    </row>
    <row r="307" spans="1:16" ht="130.15" customHeight="1" x14ac:dyDescent="0.25">
      <c r="A307" s="3" t="e">
        <v>#VALUE!</v>
      </c>
      <c r="B307" s="79" t="str">
        <f ca="1">IF('PR-tampon'!$E270="","",IF('PR-tampon'!$E270=0,"",IF(INDIRECT(NOM_FR&amp;ADDRESS('PR-tampon'!$E270,COLUMN(REFERENCEMENT_ISOLANT[[#Headers],[DATE REFERENCEMENT]])))=0,"",INDIRECT(NOM_FR&amp;ADDRESS('PR-tampon'!$E270,COLUMN(REFERENCEMENT_ISOLANT[[#Headers],[DATE REFERENCEMENT]]))))))</f>
        <v/>
      </c>
      <c r="C307" s="79" t="str">
        <f ca="1">IF('PR-tampon'!$E270="","",IF('PR-tampon'!$E270=0,"",IF(INDIRECT(NOM_FR&amp;ADDRESS('PR-tampon'!$E270,COLUMN(REFERENCEMENT_ISOLANT[[#Headers],[TYPE DE PROCEDE]])))=0,"",INDIRECT(NOM_FR&amp;ADDRESS('PR-tampon'!$E270,COLUMN(REFERENCEMENT_ISOLANT[[#Headers],[TYPE DE PROCEDE]]))))))</f>
        <v/>
      </c>
      <c r="D307" s="79" t="str">
        <f ca="1">IF('PR-tampon'!$E270="","",IF('PR-tampon'!$E270=0,"",IF(INDIRECT(NOM_FR&amp;ADDRESS('PR-tampon'!$E270,COLUMN(REFERENCEMENT_ISOLANT[[#Headers],[MATIERE]])))=0,"",INDIRECT(NOM_FR&amp;ADDRESS('PR-tampon'!$E270,COLUMN(REFERENCEMENT_ISOLANT[[#Headers],[MATIERE]]))))))</f>
        <v/>
      </c>
      <c r="E307" s="3" t="str">
        <f ca="1">IF('PR-tampon'!$E270="","",IF('PR-tampon'!$E270=0,"",IF(INDIRECT(NOM_FR&amp;ADDRESS('PR-tampon'!$E270,COLUMN(REFERENCEMENT_ISOLANT[[#Headers],[NOM COMMERCIAL DU PROCEDE]])))=0,"",INDIRECT(NOM_FR&amp;ADDRESS('PR-tampon'!$E270,COLUMN(REFERENCEMENT_ISOLANT[[#Headers],[NOM COMMERCIAL DU PROCEDE]]))))))</f>
        <v/>
      </c>
      <c r="F307" s="3" t="str">
        <f ca="1">IF('PR-tampon'!$E270="","",IF('PR-tampon'!$E270=0,"",IF(INDIRECT(NOM_FR&amp;ADDRESS('PR-tampon'!$E270,COLUMN(REFERENCEMENT_ISOLANT[[#Headers],[FABRICANT / TITULAIRE / DISTRIBUTEUR]])))=0,"",INDIRECT(NOM_FR&amp;ADDRESS('PR-tampon'!$E270,COLUMN(REFERENCEMENT_ISOLANT[[#Headers],[FABRICANT / TITULAIRE / DISTRIBUTEUR]]))))))</f>
        <v/>
      </c>
      <c r="G307" s="3" t="str">
        <f ca="1">IF('PR-tampon'!$E270="","",IF('PR-tampon'!$E270=0,"",IF(INDIRECT(NOM_FR&amp;ADDRESS('PR-tampon'!$E270,COLUMN(REFERENCEMENT_ISOLANT[[#Headers],[TYPE DE DOCUMENT DE REFERENCE]])))=0,"",INDIRECT(NOM_FR&amp;ADDRESS('PR-tampon'!$E270,COLUMN(REFERENCEMENT_ISOLANT[[#Headers],[TYPE DE DOCUMENT DE REFERENCE]]))))))</f>
        <v/>
      </c>
      <c r="H307" s="3" t="str">
        <f ca="1">IF('PR-tampon'!$E270="","",IF('PR-tampon'!$E270=0,"",IF(INDIRECT(NOM_FR&amp;ADDRESS('PR-tampon'!$E270,COLUMN(REFERENCEMENT_ISOLANT[[#Headers],[REF]])))=0,"",INDIRECT(NOM_FR&amp;ADDRESS('PR-tampon'!$E270,COLUMN(REFERENCEMENT_ISOLANT[[#Headers],[REF]]))))))</f>
        <v/>
      </c>
      <c r="I307" s="73" t="str">
        <f ca="1">IF('PR-tampon'!$E270="","",IF('PR-tampon'!$E270=0,"",IF(INDIRECT(NOM_FR&amp;ADDRESS('PR-tampon'!$E270,COLUMN(REFERENCEMENT_ISOLANT[[#Headers],[AVIS LIMITE AU / VALIDITE]])))=0,"",INDIRECT(NOM_FR&amp;ADDRESS('PR-tampon'!$E270,COLUMN(REFERENCEMENT_ISOLANT[[#Headers],[AVIS LIMITE AU / VALIDITE]]))))))</f>
        <v/>
      </c>
      <c r="J307" s="3" t="str">
        <f ca="1">IF('PR-tampon'!$E270="","",IF('PR-tampon'!$E270=0,"",IF(INDIRECT(NOM_FR&amp;ADDRESS('PR-tampon'!$E270,COLUMN(REFERENCEMENT_ISOLANT[[#Headers],[TC/TNC
dans le domaine d''emploi visé]])))=0,"",INDIRECT(NOM_FR&amp;ADDRESS('PR-tampon'!$E270,COLUMN(REFERENCEMENT_ISOLANT[[#Headers],[TC/TNC
dans le domaine d''emploi visé]]))))))</f>
        <v/>
      </c>
      <c r="K307" s="102" t="str">
        <f ca="1">IF('PR-tampon'!$E270="","",IF('PR-tampon'!$E270=0,"",IF(INDIRECT(NOM_FR&amp;ADDRESS('PR-tampon'!$E270,COLUMN(REFERENCEMENT_ISOLANT[[#Headers],[SYNTHESE DES APPLICATIONS VISEES]])))=0,"",INDIRECT(NOM_FR&amp;ADDRESS('PR-tampon'!$E270,COLUMN(REFERENCEMENT_ISOLANT[[#Headers],[SYNTHESE DES APPLICATIONS VISEES]]))))))</f>
        <v/>
      </c>
      <c r="L307" s="75" t="str">
        <f ca="1">IF('PR-tampon'!$E270="","",IF('PR-tampon'!$E270=0,"",IF(INDIRECT(NOM_FR&amp;ADDRESS('PR-tampon'!$E270,COLUMN(REFERENCEMENT_ISOLANT[[#Headers],[CONCATENATION DES OBSERVATIONS]])))=0,"",INDIRECT(NOM_FR&amp;ADDRESS('PR-tampon'!$E270,COLUMN(REFERENCEMENT_ISOLANT[[#Headers],[CONCATENATION DES OBSERVATIONS]]))))))</f>
        <v/>
      </c>
      <c r="M307" s="3" t="str">
        <f ca="1">IF('PR-tampon'!$E270="","",IF('PR-tampon'!$E270=0,"",IF(INDIRECT(NOM_FR&amp;ADDRESS('PR-tampon'!$E270,COLUMN(REFERENCEMENT_ISOLANT[[#Headers],[Hygrométrie des locaux]])))=0,"",INDIRECT(NOM_FR&amp;ADDRESS('PR-tampon'!$E270,COLUMN(REFERENCEMENT_ISOLANT[[#Headers],[Hygrométrie des locaux]]))))))</f>
        <v/>
      </c>
      <c r="N307" s="3" t="str">
        <f ca="1">IF('PR-tampon'!$E270="","",IF('PR-tampon'!$E270=0,"",IF(INDIRECT(NOM_FR&amp;ADDRESS('PR-tampon'!$E270,COLUMN(REFERENCEMENT_ISOLANT[[#Headers],[classement locaux au sens 20.1 P3]])))=0,"",INDIRECT(NOM_FR&amp;ADDRESS('PR-tampon'!$E270,COLUMN(REFERENCEMENT_ISOLANT[[#Headers],[classement locaux au sens 20.1 P3]]))))))</f>
        <v/>
      </c>
      <c r="O307" s="3" t="str">
        <f ca="1">IF('PR-tampon'!$E270="","",IF('PR-tampon'!$E270=0,"",IF(INDIRECT(NOM_FR&amp;ADDRESS('PR-tampon'!$E270,COLUMN(REFERENCEMENT_ISOLANT[[#Headers],[Climat max]])))=0,"",INDIRECT(NOM_FR&amp;ADDRESS('PR-tampon'!$E270,COLUMN(REFERENCEMENT_ISOLANT[[#Headers],[Climat max]]))))))</f>
        <v/>
      </c>
      <c r="P307" s="3" t="str">
        <f ca="1">IF('PR-tampon'!$E270="","",IF('PR-tampon'!$E270=0,"",IF(INDIRECT(NOM_FR&amp;ADDRESS('PR-tampon'!$E270,COLUMN(REFERENCEMENT_ISOLANT[[#Headers],[Locaux climatisés ou raffraichis]])))=0,"",INDIRECT(NOM_FR&amp;ADDRESS('PR-tampon'!$E270,COLUMN(REFERENCEMENT_ISOLANT[[#Headers],[Locaux climatisés ou raffraichis]]))))))</f>
        <v/>
      </c>
    </row>
    <row r="308" spans="1:16" ht="130.15" customHeight="1" x14ac:dyDescent="0.25">
      <c r="A308" s="3" t="e">
        <v>#VALUE!</v>
      </c>
      <c r="B308" s="79" t="str">
        <f ca="1">IF('PR-tampon'!$E271="","",IF('PR-tampon'!$E271=0,"",IF(INDIRECT(NOM_FR&amp;ADDRESS('PR-tampon'!$E271,COLUMN(REFERENCEMENT_ISOLANT[[#Headers],[DATE REFERENCEMENT]])))=0,"",INDIRECT(NOM_FR&amp;ADDRESS('PR-tampon'!$E271,COLUMN(REFERENCEMENT_ISOLANT[[#Headers],[DATE REFERENCEMENT]]))))))</f>
        <v/>
      </c>
      <c r="C308" s="79" t="str">
        <f ca="1">IF('PR-tampon'!$E271="","",IF('PR-tampon'!$E271=0,"",IF(INDIRECT(NOM_FR&amp;ADDRESS('PR-tampon'!$E271,COLUMN(REFERENCEMENT_ISOLANT[[#Headers],[TYPE DE PROCEDE]])))=0,"",INDIRECT(NOM_FR&amp;ADDRESS('PR-tampon'!$E271,COLUMN(REFERENCEMENT_ISOLANT[[#Headers],[TYPE DE PROCEDE]]))))))</f>
        <v/>
      </c>
      <c r="D308" s="79" t="str">
        <f ca="1">IF('PR-tampon'!$E271="","",IF('PR-tampon'!$E271=0,"",IF(INDIRECT(NOM_FR&amp;ADDRESS('PR-tampon'!$E271,COLUMN(REFERENCEMENT_ISOLANT[[#Headers],[MATIERE]])))=0,"",INDIRECT(NOM_FR&amp;ADDRESS('PR-tampon'!$E271,COLUMN(REFERENCEMENT_ISOLANT[[#Headers],[MATIERE]]))))))</f>
        <v/>
      </c>
      <c r="E308" s="3" t="str">
        <f ca="1">IF('PR-tampon'!$E271="","",IF('PR-tampon'!$E271=0,"",IF(INDIRECT(NOM_FR&amp;ADDRESS('PR-tampon'!$E271,COLUMN(REFERENCEMENT_ISOLANT[[#Headers],[NOM COMMERCIAL DU PROCEDE]])))=0,"",INDIRECT(NOM_FR&amp;ADDRESS('PR-tampon'!$E271,COLUMN(REFERENCEMENT_ISOLANT[[#Headers],[NOM COMMERCIAL DU PROCEDE]]))))))</f>
        <v/>
      </c>
      <c r="F308" s="3" t="str">
        <f ca="1">IF('PR-tampon'!$E271="","",IF('PR-tampon'!$E271=0,"",IF(INDIRECT(NOM_FR&amp;ADDRESS('PR-tampon'!$E271,COLUMN(REFERENCEMENT_ISOLANT[[#Headers],[FABRICANT / TITULAIRE / DISTRIBUTEUR]])))=0,"",INDIRECT(NOM_FR&amp;ADDRESS('PR-tampon'!$E271,COLUMN(REFERENCEMENT_ISOLANT[[#Headers],[FABRICANT / TITULAIRE / DISTRIBUTEUR]]))))))</f>
        <v/>
      </c>
      <c r="G308" s="3" t="str">
        <f ca="1">IF('PR-tampon'!$E271="","",IF('PR-tampon'!$E271=0,"",IF(INDIRECT(NOM_FR&amp;ADDRESS('PR-tampon'!$E271,COLUMN(REFERENCEMENT_ISOLANT[[#Headers],[TYPE DE DOCUMENT DE REFERENCE]])))=0,"",INDIRECT(NOM_FR&amp;ADDRESS('PR-tampon'!$E271,COLUMN(REFERENCEMENT_ISOLANT[[#Headers],[TYPE DE DOCUMENT DE REFERENCE]]))))))</f>
        <v/>
      </c>
      <c r="H308" s="3" t="str">
        <f ca="1">IF('PR-tampon'!$E271="","",IF('PR-tampon'!$E271=0,"",IF(INDIRECT(NOM_FR&amp;ADDRESS('PR-tampon'!$E271,COLUMN(REFERENCEMENT_ISOLANT[[#Headers],[REF]])))=0,"",INDIRECT(NOM_FR&amp;ADDRESS('PR-tampon'!$E271,COLUMN(REFERENCEMENT_ISOLANT[[#Headers],[REF]]))))))</f>
        <v/>
      </c>
      <c r="I308" s="73" t="str">
        <f ca="1">IF('PR-tampon'!$E271="","",IF('PR-tampon'!$E271=0,"",IF(INDIRECT(NOM_FR&amp;ADDRESS('PR-tampon'!$E271,COLUMN(REFERENCEMENT_ISOLANT[[#Headers],[AVIS LIMITE AU / VALIDITE]])))=0,"",INDIRECT(NOM_FR&amp;ADDRESS('PR-tampon'!$E271,COLUMN(REFERENCEMENT_ISOLANT[[#Headers],[AVIS LIMITE AU / VALIDITE]]))))))</f>
        <v/>
      </c>
      <c r="J308" s="3" t="str">
        <f ca="1">IF('PR-tampon'!$E271="","",IF('PR-tampon'!$E271=0,"",IF(INDIRECT(NOM_FR&amp;ADDRESS('PR-tampon'!$E271,COLUMN(REFERENCEMENT_ISOLANT[[#Headers],[TC/TNC
dans le domaine d''emploi visé]])))=0,"",INDIRECT(NOM_FR&amp;ADDRESS('PR-tampon'!$E271,COLUMN(REFERENCEMENT_ISOLANT[[#Headers],[TC/TNC
dans le domaine d''emploi visé]]))))))</f>
        <v/>
      </c>
      <c r="K308" s="102" t="str">
        <f ca="1">IF('PR-tampon'!$E271="","",IF('PR-tampon'!$E271=0,"",IF(INDIRECT(NOM_FR&amp;ADDRESS('PR-tampon'!$E271,COLUMN(REFERENCEMENT_ISOLANT[[#Headers],[SYNTHESE DES APPLICATIONS VISEES]])))=0,"",INDIRECT(NOM_FR&amp;ADDRESS('PR-tampon'!$E271,COLUMN(REFERENCEMENT_ISOLANT[[#Headers],[SYNTHESE DES APPLICATIONS VISEES]]))))))</f>
        <v/>
      </c>
      <c r="L308" s="75" t="str">
        <f ca="1">IF('PR-tampon'!$E271="","",IF('PR-tampon'!$E271=0,"",IF(INDIRECT(NOM_FR&amp;ADDRESS('PR-tampon'!$E271,COLUMN(REFERENCEMENT_ISOLANT[[#Headers],[CONCATENATION DES OBSERVATIONS]])))=0,"",INDIRECT(NOM_FR&amp;ADDRESS('PR-tampon'!$E271,COLUMN(REFERENCEMENT_ISOLANT[[#Headers],[CONCATENATION DES OBSERVATIONS]]))))))</f>
        <v/>
      </c>
      <c r="M308" s="3" t="str">
        <f ca="1">IF('PR-tampon'!$E271="","",IF('PR-tampon'!$E271=0,"",IF(INDIRECT(NOM_FR&amp;ADDRESS('PR-tampon'!$E271,COLUMN(REFERENCEMENT_ISOLANT[[#Headers],[Hygrométrie des locaux]])))=0,"",INDIRECT(NOM_FR&amp;ADDRESS('PR-tampon'!$E271,COLUMN(REFERENCEMENT_ISOLANT[[#Headers],[Hygrométrie des locaux]]))))))</f>
        <v/>
      </c>
      <c r="N308" s="3" t="str">
        <f ca="1">IF('PR-tampon'!$E271="","",IF('PR-tampon'!$E271=0,"",IF(INDIRECT(NOM_FR&amp;ADDRESS('PR-tampon'!$E271,COLUMN(REFERENCEMENT_ISOLANT[[#Headers],[classement locaux au sens 20.1 P3]])))=0,"",INDIRECT(NOM_FR&amp;ADDRESS('PR-tampon'!$E271,COLUMN(REFERENCEMENT_ISOLANT[[#Headers],[classement locaux au sens 20.1 P3]]))))))</f>
        <v/>
      </c>
      <c r="O308" s="3" t="str">
        <f ca="1">IF('PR-tampon'!$E271="","",IF('PR-tampon'!$E271=0,"",IF(INDIRECT(NOM_FR&amp;ADDRESS('PR-tampon'!$E271,COLUMN(REFERENCEMENT_ISOLANT[[#Headers],[Climat max]])))=0,"",INDIRECT(NOM_FR&amp;ADDRESS('PR-tampon'!$E271,COLUMN(REFERENCEMENT_ISOLANT[[#Headers],[Climat max]]))))))</f>
        <v/>
      </c>
      <c r="P308" s="3" t="str">
        <f ca="1">IF('PR-tampon'!$E271="","",IF('PR-tampon'!$E271=0,"",IF(INDIRECT(NOM_FR&amp;ADDRESS('PR-tampon'!$E271,COLUMN(REFERENCEMENT_ISOLANT[[#Headers],[Locaux climatisés ou raffraichis]])))=0,"",INDIRECT(NOM_FR&amp;ADDRESS('PR-tampon'!$E271,COLUMN(REFERENCEMENT_ISOLANT[[#Headers],[Locaux climatisés ou raffraichis]]))))))</f>
        <v/>
      </c>
    </row>
    <row r="309" spans="1:16" ht="130.15" customHeight="1" x14ac:dyDescent="0.25">
      <c r="A309" s="3" t="e">
        <v>#VALUE!</v>
      </c>
      <c r="B309" s="79" t="str">
        <f ca="1">IF('PR-tampon'!$E272="","",IF('PR-tampon'!$E272=0,"",IF(INDIRECT(NOM_FR&amp;ADDRESS('PR-tampon'!$E272,COLUMN(REFERENCEMENT_ISOLANT[[#Headers],[DATE REFERENCEMENT]])))=0,"",INDIRECT(NOM_FR&amp;ADDRESS('PR-tampon'!$E272,COLUMN(REFERENCEMENT_ISOLANT[[#Headers],[DATE REFERENCEMENT]]))))))</f>
        <v/>
      </c>
      <c r="C309" s="79" t="str">
        <f ca="1">IF('PR-tampon'!$E272="","",IF('PR-tampon'!$E272=0,"",IF(INDIRECT(NOM_FR&amp;ADDRESS('PR-tampon'!$E272,COLUMN(REFERENCEMENT_ISOLANT[[#Headers],[TYPE DE PROCEDE]])))=0,"",INDIRECT(NOM_FR&amp;ADDRESS('PR-tampon'!$E272,COLUMN(REFERENCEMENT_ISOLANT[[#Headers],[TYPE DE PROCEDE]]))))))</f>
        <v/>
      </c>
      <c r="D309" s="79" t="str">
        <f ca="1">IF('PR-tampon'!$E272="","",IF('PR-tampon'!$E272=0,"",IF(INDIRECT(NOM_FR&amp;ADDRESS('PR-tampon'!$E272,COLUMN(REFERENCEMENT_ISOLANT[[#Headers],[MATIERE]])))=0,"",INDIRECT(NOM_FR&amp;ADDRESS('PR-tampon'!$E272,COLUMN(REFERENCEMENT_ISOLANT[[#Headers],[MATIERE]]))))))</f>
        <v/>
      </c>
      <c r="E309" s="3" t="str">
        <f ca="1">IF('PR-tampon'!$E272="","",IF('PR-tampon'!$E272=0,"",IF(INDIRECT(NOM_FR&amp;ADDRESS('PR-tampon'!$E272,COLUMN(REFERENCEMENT_ISOLANT[[#Headers],[NOM COMMERCIAL DU PROCEDE]])))=0,"",INDIRECT(NOM_FR&amp;ADDRESS('PR-tampon'!$E272,COLUMN(REFERENCEMENT_ISOLANT[[#Headers],[NOM COMMERCIAL DU PROCEDE]]))))))</f>
        <v/>
      </c>
      <c r="F309" s="3" t="str">
        <f ca="1">IF('PR-tampon'!$E272="","",IF('PR-tampon'!$E272=0,"",IF(INDIRECT(NOM_FR&amp;ADDRESS('PR-tampon'!$E272,COLUMN(REFERENCEMENT_ISOLANT[[#Headers],[FABRICANT / TITULAIRE / DISTRIBUTEUR]])))=0,"",INDIRECT(NOM_FR&amp;ADDRESS('PR-tampon'!$E272,COLUMN(REFERENCEMENT_ISOLANT[[#Headers],[FABRICANT / TITULAIRE / DISTRIBUTEUR]]))))))</f>
        <v/>
      </c>
      <c r="G309" s="3" t="str">
        <f ca="1">IF('PR-tampon'!$E272="","",IF('PR-tampon'!$E272=0,"",IF(INDIRECT(NOM_FR&amp;ADDRESS('PR-tampon'!$E272,COLUMN(REFERENCEMENT_ISOLANT[[#Headers],[TYPE DE DOCUMENT DE REFERENCE]])))=0,"",INDIRECT(NOM_FR&amp;ADDRESS('PR-tampon'!$E272,COLUMN(REFERENCEMENT_ISOLANT[[#Headers],[TYPE DE DOCUMENT DE REFERENCE]]))))))</f>
        <v/>
      </c>
      <c r="H309" s="3" t="str">
        <f ca="1">IF('PR-tampon'!$E272="","",IF('PR-tampon'!$E272=0,"",IF(INDIRECT(NOM_FR&amp;ADDRESS('PR-tampon'!$E272,COLUMN(REFERENCEMENT_ISOLANT[[#Headers],[REF]])))=0,"",INDIRECT(NOM_FR&amp;ADDRESS('PR-tampon'!$E272,COLUMN(REFERENCEMENT_ISOLANT[[#Headers],[REF]]))))))</f>
        <v/>
      </c>
      <c r="I309" s="73" t="str">
        <f ca="1">IF('PR-tampon'!$E272="","",IF('PR-tampon'!$E272=0,"",IF(INDIRECT(NOM_FR&amp;ADDRESS('PR-tampon'!$E272,COLUMN(REFERENCEMENT_ISOLANT[[#Headers],[AVIS LIMITE AU / VALIDITE]])))=0,"",INDIRECT(NOM_FR&amp;ADDRESS('PR-tampon'!$E272,COLUMN(REFERENCEMENT_ISOLANT[[#Headers],[AVIS LIMITE AU / VALIDITE]]))))))</f>
        <v/>
      </c>
      <c r="J309" s="3" t="str">
        <f ca="1">IF('PR-tampon'!$E272="","",IF('PR-tampon'!$E272=0,"",IF(INDIRECT(NOM_FR&amp;ADDRESS('PR-tampon'!$E272,COLUMN(REFERENCEMENT_ISOLANT[[#Headers],[TC/TNC
dans le domaine d''emploi visé]])))=0,"",INDIRECT(NOM_FR&amp;ADDRESS('PR-tampon'!$E272,COLUMN(REFERENCEMENT_ISOLANT[[#Headers],[TC/TNC
dans le domaine d''emploi visé]]))))))</f>
        <v/>
      </c>
      <c r="K309" s="102" t="str">
        <f ca="1">IF('PR-tampon'!$E272="","",IF('PR-tampon'!$E272=0,"",IF(INDIRECT(NOM_FR&amp;ADDRESS('PR-tampon'!$E272,COLUMN(REFERENCEMENT_ISOLANT[[#Headers],[SYNTHESE DES APPLICATIONS VISEES]])))=0,"",INDIRECT(NOM_FR&amp;ADDRESS('PR-tampon'!$E272,COLUMN(REFERENCEMENT_ISOLANT[[#Headers],[SYNTHESE DES APPLICATIONS VISEES]]))))))</f>
        <v/>
      </c>
      <c r="L309" s="75" t="str">
        <f ca="1">IF('PR-tampon'!$E272="","",IF('PR-tampon'!$E272=0,"",IF(INDIRECT(NOM_FR&amp;ADDRESS('PR-tampon'!$E272,COLUMN(REFERENCEMENT_ISOLANT[[#Headers],[CONCATENATION DES OBSERVATIONS]])))=0,"",INDIRECT(NOM_FR&amp;ADDRESS('PR-tampon'!$E272,COLUMN(REFERENCEMENT_ISOLANT[[#Headers],[CONCATENATION DES OBSERVATIONS]]))))))</f>
        <v/>
      </c>
      <c r="M309" s="3" t="str">
        <f ca="1">IF('PR-tampon'!$E272="","",IF('PR-tampon'!$E272=0,"",IF(INDIRECT(NOM_FR&amp;ADDRESS('PR-tampon'!$E272,COLUMN(REFERENCEMENT_ISOLANT[[#Headers],[Hygrométrie des locaux]])))=0,"",INDIRECT(NOM_FR&amp;ADDRESS('PR-tampon'!$E272,COLUMN(REFERENCEMENT_ISOLANT[[#Headers],[Hygrométrie des locaux]]))))))</f>
        <v/>
      </c>
      <c r="N309" s="3" t="str">
        <f ca="1">IF('PR-tampon'!$E272="","",IF('PR-tampon'!$E272=0,"",IF(INDIRECT(NOM_FR&amp;ADDRESS('PR-tampon'!$E272,COLUMN(REFERENCEMENT_ISOLANT[[#Headers],[classement locaux au sens 20.1 P3]])))=0,"",INDIRECT(NOM_FR&amp;ADDRESS('PR-tampon'!$E272,COLUMN(REFERENCEMENT_ISOLANT[[#Headers],[classement locaux au sens 20.1 P3]]))))))</f>
        <v/>
      </c>
      <c r="O309" s="3" t="str">
        <f ca="1">IF('PR-tampon'!$E272="","",IF('PR-tampon'!$E272=0,"",IF(INDIRECT(NOM_FR&amp;ADDRESS('PR-tampon'!$E272,COLUMN(REFERENCEMENT_ISOLANT[[#Headers],[Climat max]])))=0,"",INDIRECT(NOM_FR&amp;ADDRESS('PR-tampon'!$E272,COLUMN(REFERENCEMENT_ISOLANT[[#Headers],[Climat max]]))))))</f>
        <v/>
      </c>
      <c r="P309" s="3" t="str">
        <f ca="1">IF('PR-tampon'!$E272="","",IF('PR-tampon'!$E272=0,"",IF(INDIRECT(NOM_FR&amp;ADDRESS('PR-tampon'!$E272,COLUMN(REFERENCEMENT_ISOLANT[[#Headers],[Locaux climatisés ou raffraichis]])))=0,"",INDIRECT(NOM_FR&amp;ADDRESS('PR-tampon'!$E272,COLUMN(REFERENCEMENT_ISOLANT[[#Headers],[Locaux climatisés ou raffraichis]]))))))</f>
        <v/>
      </c>
    </row>
    <row r="310" spans="1:16" ht="130.15" customHeight="1" x14ac:dyDescent="0.25">
      <c r="A310" s="3" t="e">
        <v>#VALUE!</v>
      </c>
      <c r="B310" s="79" t="str">
        <f ca="1">IF('PR-tampon'!$E273="","",IF('PR-tampon'!$E273=0,"",IF(INDIRECT(NOM_FR&amp;ADDRESS('PR-tampon'!$E273,COLUMN(REFERENCEMENT_ISOLANT[[#Headers],[DATE REFERENCEMENT]])))=0,"",INDIRECT(NOM_FR&amp;ADDRESS('PR-tampon'!$E273,COLUMN(REFERENCEMENT_ISOLANT[[#Headers],[DATE REFERENCEMENT]]))))))</f>
        <v/>
      </c>
      <c r="C310" s="79" t="str">
        <f ca="1">IF('PR-tampon'!$E273="","",IF('PR-tampon'!$E273=0,"",IF(INDIRECT(NOM_FR&amp;ADDRESS('PR-tampon'!$E273,COLUMN(REFERENCEMENT_ISOLANT[[#Headers],[TYPE DE PROCEDE]])))=0,"",INDIRECT(NOM_FR&amp;ADDRESS('PR-tampon'!$E273,COLUMN(REFERENCEMENT_ISOLANT[[#Headers],[TYPE DE PROCEDE]]))))))</f>
        <v/>
      </c>
      <c r="D310" s="79" t="str">
        <f ca="1">IF('PR-tampon'!$E273="","",IF('PR-tampon'!$E273=0,"",IF(INDIRECT(NOM_FR&amp;ADDRESS('PR-tampon'!$E273,COLUMN(REFERENCEMENT_ISOLANT[[#Headers],[MATIERE]])))=0,"",INDIRECT(NOM_FR&amp;ADDRESS('PR-tampon'!$E273,COLUMN(REFERENCEMENT_ISOLANT[[#Headers],[MATIERE]]))))))</f>
        <v/>
      </c>
      <c r="E310" s="3" t="str">
        <f ca="1">IF('PR-tampon'!$E273="","",IF('PR-tampon'!$E273=0,"",IF(INDIRECT(NOM_FR&amp;ADDRESS('PR-tampon'!$E273,COLUMN(REFERENCEMENT_ISOLANT[[#Headers],[NOM COMMERCIAL DU PROCEDE]])))=0,"",INDIRECT(NOM_FR&amp;ADDRESS('PR-tampon'!$E273,COLUMN(REFERENCEMENT_ISOLANT[[#Headers],[NOM COMMERCIAL DU PROCEDE]]))))))</f>
        <v/>
      </c>
      <c r="F310" s="3" t="str">
        <f ca="1">IF('PR-tampon'!$E273="","",IF('PR-tampon'!$E273=0,"",IF(INDIRECT(NOM_FR&amp;ADDRESS('PR-tampon'!$E273,COLUMN(REFERENCEMENT_ISOLANT[[#Headers],[FABRICANT / TITULAIRE / DISTRIBUTEUR]])))=0,"",INDIRECT(NOM_FR&amp;ADDRESS('PR-tampon'!$E273,COLUMN(REFERENCEMENT_ISOLANT[[#Headers],[FABRICANT / TITULAIRE / DISTRIBUTEUR]]))))))</f>
        <v/>
      </c>
      <c r="G310" s="3" t="str">
        <f ca="1">IF('PR-tampon'!$E273="","",IF('PR-tampon'!$E273=0,"",IF(INDIRECT(NOM_FR&amp;ADDRESS('PR-tampon'!$E273,COLUMN(REFERENCEMENT_ISOLANT[[#Headers],[TYPE DE DOCUMENT DE REFERENCE]])))=0,"",INDIRECT(NOM_FR&amp;ADDRESS('PR-tampon'!$E273,COLUMN(REFERENCEMENT_ISOLANT[[#Headers],[TYPE DE DOCUMENT DE REFERENCE]]))))))</f>
        <v/>
      </c>
      <c r="H310" s="3" t="str">
        <f ca="1">IF('PR-tampon'!$E273="","",IF('PR-tampon'!$E273=0,"",IF(INDIRECT(NOM_FR&amp;ADDRESS('PR-tampon'!$E273,COLUMN(REFERENCEMENT_ISOLANT[[#Headers],[REF]])))=0,"",INDIRECT(NOM_FR&amp;ADDRESS('PR-tampon'!$E273,COLUMN(REFERENCEMENT_ISOLANT[[#Headers],[REF]]))))))</f>
        <v/>
      </c>
      <c r="I310" s="73" t="str">
        <f ca="1">IF('PR-tampon'!$E273="","",IF('PR-tampon'!$E273=0,"",IF(INDIRECT(NOM_FR&amp;ADDRESS('PR-tampon'!$E273,COLUMN(REFERENCEMENT_ISOLANT[[#Headers],[AVIS LIMITE AU / VALIDITE]])))=0,"",INDIRECT(NOM_FR&amp;ADDRESS('PR-tampon'!$E273,COLUMN(REFERENCEMENT_ISOLANT[[#Headers],[AVIS LIMITE AU / VALIDITE]]))))))</f>
        <v/>
      </c>
      <c r="J310" s="3" t="str">
        <f ca="1">IF('PR-tampon'!$E273="","",IF('PR-tampon'!$E273=0,"",IF(INDIRECT(NOM_FR&amp;ADDRESS('PR-tampon'!$E273,COLUMN(REFERENCEMENT_ISOLANT[[#Headers],[TC/TNC
dans le domaine d''emploi visé]])))=0,"",INDIRECT(NOM_FR&amp;ADDRESS('PR-tampon'!$E273,COLUMN(REFERENCEMENT_ISOLANT[[#Headers],[TC/TNC
dans le domaine d''emploi visé]]))))))</f>
        <v/>
      </c>
      <c r="K310" s="102" t="str">
        <f ca="1">IF('PR-tampon'!$E273="","",IF('PR-tampon'!$E273=0,"",IF(INDIRECT(NOM_FR&amp;ADDRESS('PR-tampon'!$E273,COLUMN(REFERENCEMENT_ISOLANT[[#Headers],[SYNTHESE DES APPLICATIONS VISEES]])))=0,"",INDIRECT(NOM_FR&amp;ADDRESS('PR-tampon'!$E273,COLUMN(REFERENCEMENT_ISOLANT[[#Headers],[SYNTHESE DES APPLICATIONS VISEES]]))))))</f>
        <v/>
      </c>
      <c r="L310" s="75" t="str">
        <f ca="1">IF('PR-tampon'!$E273="","",IF('PR-tampon'!$E273=0,"",IF(INDIRECT(NOM_FR&amp;ADDRESS('PR-tampon'!$E273,COLUMN(REFERENCEMENT_ISOLANT[[#Headers],[CONCATENATION DES OBSERVATIONS]])))=0,"",INDIRECT(NOM_FR&amp;ADDRESS('PR-tampon'!$E273,COLUMN(REFERENCEMENT_ISOLANT[[#Headers],[CONCATENATION DES OBSERVATIONS]]))))))</f>
        <v/>
      </c>
      <c r="M310" s="3" t="str">
        <f ca="1">IF('PR-tampon'!$E273="","",IF('PR-tampon'!$E273=0,"",IF(INDIRECT(NOM_FR&amp;ADDRESS('PR-tampon'!$E273,COLUMN(REFERENCEMENT_ISOLANT[[#Headers],[Hygrométrie des locaux]])))=0,"",INDIRECT(NOM_FR&amp;ADDRESS('PR-tampon'!$E273,COLUMN(REFERENCEMENT_ISOLANT[[#Headers],[Hygrométrie des locaux]]))))))</f>
        <v/>
      </c>
      <c r="N310" s="3" t="str">
        <f ca="1">IF('PR-tampon'!$E273="","",IF('PR-tampon'!$E273=0,"",IF(INDIRECT(NOM_FR&amp;ADDRESS('PR-tampon'!$E273,COLUMN(REFERENCEMENT_ISOLANT[[#Headers],[classement locaux au sens 20.1 P3]])))=0,"",INDIRECT(NOM_FR&amp;ADDRESS('PR-tampon'!$E273,COLUMN(REFERENCEMENT_ISOLANT[[#Headers],[classement locaux au sens 20.1 P3]]))))))</f>
        <v/>
      </c>
      <c r="O310" s="3" t="str">
        <f ca="1">IF('PR-tampon'!$E273="","",IF('PR-tampon'!$E273=0,"",IF(INDIRECT(NOM_FR&amp;ADDRESS('PR-tampon'!$E273,COLUMN(REFERENCEMENT_ISOLANT[[#Headers],[Climat max]])))=0,"",INDIRECT(NOM_FR&amp;ADDRESS('PR-tampon'!$E273,COLUMN(REFERENCEMENT_ISOLANT[[#Headers],[Climat max]]))))))</f>
        <v/>
      </c>
      <c r="P310" s="3" t="str">
        <f ca="1">IF('PR-tampon'!$E273="","",IF('PR-tampon'!$E273=0,"",IF(INDIRECT(NOM_FR&amp;ADDRESS('PR-tampon'!$E273,COLUMN(REFERENCEMENT_ISOLANT[[#Headers],[Locaux climatisés ou raffraichis]])))=0,"",INDIRECT(NOM_FR&amp;ADDRESS('PR-tampon'!$E273,COLUMN(REFERENCEMENT_ISOLANT[[#Headers],[Locaux climatisés ou raffraichis]]))))))</f>
        <v/>
      </c>
    </row>
    <row r="311" spans="1:16" ht="130.15" customHeight="1" x14ac:dyDescent="0.25">
      <c r="A311" s="3" t="e">
        <v>#VALUE!</v>
      </c>
      <c r="B311" s="79" t="str">
        <f ca="1">IF('PR-tampon'!$E274="","",IF('PR-tampon'!$E274=0,"",IF(INDIRECT(NOM_FR&amp;ADDRESS('PR-tampon'!$E274,COLUMN(REFERENCEMENT_ISOLANT[[#Headers],[DATE REFERENCEMENT]])))=0,"",INDIRECT(NOM_FR&amp;ADDRESS('PR-tampon'!$E274,COLUMN(REFERENCEMENT_ISOLANT[[#Headers],[DATE REFERENCEMENT]]))))))</f>
        <v/>
      </c>
      <c r="C311" s="79" t="str">
        <f ca="1">IF('PR-tampon'!$E274="","",IF('PR-tampon'!$E274=0,"",IF(INDIRECT(NOM_FR&amp;ADDRESS('PR-tampon'!$E274,COLUMN(REFERENCEMENT_ISOLANT[[#Headers],[TYPE DE PROCEDE]])))=0,"",INDIRECT(NOM_FR&amp;ADDRESS('PR-tampon'!$E274,COLUMN(REFERENCEMENT_ISOLANT[[#Headers],[TYPE DE PROCEDE]]))))))</f>
        <v/>
      </c>
      <c r="D311" s="79" t="str">
        <f ca="1">IF('PR-tampon'!$E274="","",IF('PR-tampon'!$E274=0,"",IF(INDIRECT(NOM_FR&amp;ADDRESS('PR-tampon'!$E274,COLUMN(REFERENCEMENT_ISOLANT[[#Headers],[MATIERE]])))=0,"",INDIRECT(NOM_FR&amp;ADDRESS('PR-tampon'!$E274,COLUMN(REFERENCEMENT_ISOLANT[[#Headers],[MATIERE]]))))))</f>
        <v/>
      </c>
      <c r="E311" s="3" t="str">
        <f ca="1">IF('PR-tampon'!$E274="","",IF('PR-tampon'!$E274=0,"",IF(INDIRECT(NOM_FR&amp;ADDRESS('PR-tampon'!$E274,COLUMN(REFERENCEMENT_ISOLANT[[#Headers],[NOM COMMERCIAL DU PROCEDE]])))=0,"",INDIRECT(NOM_FR&amp;ADDRESS('PR-tampon'!$E274,COLUMN(REFERENCEMENT_ISOLANT[[#Headers],[NOM COMMERCIAL DU PROCEDE]]))))))</f>
        <v/>
      </c>
      <c r="F311" s="3" t="str">
        <f ca="1">IF('PR-tampon'!$E274="","",IF('PR-tampon'!$E274=0,"",IF(INDIRECT(NOM_FR&amp;ADDRESS('PR-tampon'!$E274,COLUMN(REFERENCEMENT_ISOLANT[[#Headers],[FABRICANT / TITULAIRE / DISTRIBUTEUR]])))=0,"",INDIRECT(NOM_FR&amp;ADDRESS('PR-tampon'!$E274,COLUMN(REFERENCEMENT_ISOLANT[[#Headers],[FABRICANT / TITULAIRE / DISTRIBUTEUR]]))))))</f>
        <v/>
      </c>
      <c r="G311" s="3" t="str">
        <f ca="1">IF('PR-tampon'!$E274="","",IF('PR-tampon'!$E274=0,"",IF(INDIRECT(NOM_FR&amp;ADDRESS('PR-tampon'!$E274,COLUMN(REFERENCEMENT_ISOLANT[[#Headers],[TYPE DE DOCUMENT DE REFERENCE]])))=0,"",INDIRECT(NOM_FR&amp;ADDRESS('PR-tampon'!$E274,COLUMN(REFERENCEMENT_ISOLANT[[#Headers],[TYPE DE DOCUMENT DE REFERENCE]]))))))</f>
        <v/>
      </c>
      <c r="H311" s="3" t="str">
        <f ca="1">IF('PR-tampon'!$E274="","",IF('PR-tampon'!$E274=0,"",IF(INDIRECT(NOM_FR&amp;ADDRESS('PR-tampon'!$E274,COLUMN(REFERENCEMENT_ISOLANT[[#Headers],[REF]])))=0,"",INDIRECT(NOM_FR&amp;ADDRESS('PR-tampon'!$E274,COLUMN(REFERENCEMENT_ISOLANT[[#Headers],[REF]]))))))</f>
        <v/>
      </c>
      <c r="I311" s="73" t="str">
        <f ca="1">IF('PR-tampon'!$E274="","",IF('PR-tampon'!$E274=0,"",IF(INDIRECT(NOM_FR&amp;ADDRESS('PR-tampon'!$E274,COLUMN(REFERENCEMENT_ISOLANT[[#Headers],[AVIS LIMITE AU / VALIDITE]])))=0,"",INDIRECT(NOM_FR&amp;ADDRESS('PR-tampon'!$E274,COLUMN(REFERENCEMENT_ISOLANT[[#Headers],[AVIS LIMITE AU / VALIDITE]]))))))</f>
        <v/>
      </c>
      <c r="J311" s="3" t="str">
        <f ca="1">IF('PR-tampon'!$E274="","",IF('PR-tampon'!$E274=0,"",IF(INDIRECT(NOM_FR&amp;ADDRESS('PR-tampon'!$E274,COLUMN(REFERENCEMENT_ISOLANT[[#Headers],[TC/TNC
dans le domaine d''emploi visé]])))=0,"",INDIRECT(NOM_FR&amp;ADDRESS('PR-tampon'!$E274,COLUMN(REFERENCEMENT_ISOLANT[[#Headers],[TC/TNC
dans le domaine d''emploi visé]]))))))</f>
        <v/>
      </c>
      <c r="K311" s="102" t="str">
        <f ca="1">IF('PR-tampon'!$E274="","",IF('PR-tampon'!$E274=0,"",IF(INDIRECT(NOM_FR&amp;ADDRESS('PR-tampon'!$E274,COLUMN(REFERENCEMENT_ISOLANT[[#Headers],[SYNTHESE DES APPLICATIONS VISEES]])))=0,"",INDIRECT(NOM_FR&amp;ADDRESS('PR-tampon'!$E274,COLUMN(REFERENCEMENT_ISOLANT[[#Headers],[SYNTHESE DES APPLICATIONS VISEES]]))))))</f>
        <v/>
      </c>
      <c r="L311" s="75" t="str">
        <f ca="1">IF('PR-tampon'!$E274="","",IF('PR-tampon'!$E274=0,"",IF(INDIRECT(NOM_FR&amp;ADDRESS('PR-tampon'!$E274,COLUMN(REFERENCEMENT_ISOLANT[[#Headers],[CONCATENATION DES OBSERVATIONS]])))=0,"",INDIRECT(NOM_FR&amp;ADDRESS('PR-tampon'!$E274,COLUMN(REFERENCEMENT_ISOLANT[[#Headers],[CONCATENATION DES OBSERVATIONS]]))))))</f>
        <v/>
      </c>
      <c r="M311" s="3" t="str">
        <f ca="1">IF('PR-tampon'!$E274="","",IF('PR-tampon'!$E274=0,"",IF(INDIRECT(NOM_FR&amp;ADDRESS('PR-tampon'!$E274,COLUMN(REFERENCEMENT_ISOLANT[[#Headers],[Hygrométrie des locaux]])))=0,"",INDIRECT(NOM_FR&amp;ADDRESS('PR-tampon'!$E274,COLUMN(REFERENCEMENT_ISOLANT[[#Headers],[Hygrométrie des locaux]]))))))</f>
        <v/>
      </c>
      <c r="N311" s="3" t="str">
        <f ca="1">IF('PR-tampon'!$E274="","",IF('PR-tampon'!$E274=0,"",IF(INDIRECT(NOM_FR&amp;ADDRESS('PR-tampon'!$E274,COLUMN(REFERENCEMENT_ISOLANT[[#Headers],[classement locaux au sens 20.1 P3]])))=0,"",INDIRECT(NOM_FR&amp;ADDRESS('PR-tampon'!$E274,COLUMN(REFERENCEMENT_ISOLANT[[#Headers],[classement locaux au sens 20.1 P3]]))))))</f>
        <v/>
      </c>
      <c r="O311" s="3" t="str">
        <f ca="1">IF('PR-tampon'!$E274="","",IF('PR-tampon'!$E274=0,"",IF(INDIRECT(NOM_FR&amp;ADDRESS('PR-tampon'!$E274,COLUMN(REFERENCEMENT_ISOLANT[[#Headers],[Climat max]])))=0,"",INDIRECT(NOM_FR&amp;ADDRESS('PR-tampon'!$E274,COLUMN(REFERENCEMENT_ISOLANT[[#Headers],[Climat max]]))))))</f>
        <v/>
      </c>
      <c r="P311" s="3" t="str">
        <f ca="1">IF('PR-tampon'!$E274="","",IF('PR-tampon'!$E274=0,"",IF(INDIRECT(NOM_FR&amp;ADDRESS('PR-tampon'!$E274,COLUMN(REFERENCEMENT_ISOLANT[[#Headers],[Locaux climatisés ou raffraichis]])))=0,"",INDIRECT(NOM_FR&amp;ADDRESS('PR-tampon'!$E274,COLUMN(REFERENCEMENT_ISOLANT[[#Headers],[Locaux climatisés ou raffraichis]]))))))</f>
        <v/>
      </c>
    </row>
    <row r="312" spans="1:16" ht="130.15" customHeight="1" x14ac:dyDescent="0.25">
      <c r="A312" s="3" t="e">
        <v>#VALUE!</v>
      </c>
      <c r="B312" s="79" t="str">
        <f ca="1">IF('PR-tampon'!$E275="","",IF('PR-tampon'!$E275=0,"",IF(INDIRECT(NOM_FR&amp;ADDRESS('PR-tampon'!$E275,COLUMN(REFERENCEMENT_ISOLANT[[#Headers],[DATE REFERENCEMENT]])))=0,"",INDIRECT(NOM_FR&amp;ADDRESS('PR-tampon'!$E275,COLUMN(REFERENCEMENT_ISOLANT[[#Headers],[DATE REFERENCEMENT]]))))))</f>
        <v/>
      </c>
      <c r="C312" s="79" t="str">
        <f ca="1">IF('PR-tampon'!$E275="","",IF('PR-tampon'!$E275=0,"",IF(INDIRECT(NOM_FR&amp;ADDRESS('PR-tampon'!$E275,COLUMN(REFERENCEMENT_ISOLANT[[#Headers],[TYPE DE PROCEDE]])))=0,"",INDIRECT(NOM_FR&amp;ADDRESS('PR-tampon'!$E275,COLUMN(REFERENCEMENT_ISOLANT[[#Headers],[TYPE DE PROCEDE]]))))))</f>
        <v/>
      </c>
      <c r="D312" s="79" t="str">
        <f ca="1">IF('PR-tampon'!$E275="","",IF('PR-tampon'!$E275=0,"",IF(INDIRECT(NOM_FR&amp;ADDRESS('PR-tampon'!$E275,COLUMN(REFERENCEMENT_ISOLANT[[#Headers],[MATIERE]])))=0,"",INDIRECT(NOM_FR&amp;ADDRESS('PR-tampon'!$E275,COLUMN(REFERENCEMENT_ISOLANT[[#Headers],[MATIERE]]))))))</f>
        <v/>
      </c>
      <c r="E312" s="3" t="str">
        <f ca="1">IF('PR-tampon'!$E275="","",IF('PR-tampon'!$E275=0,"",IF(INDIRECT(NOM_FR&amp;ADDRESS('PR-tampon'!$E275,COLUMN(REFERENCEMENT_ISOLANT[[#Headers],[NOM COMMERCIAL DU PROCEDE]])))=0,"",INDIRECT(NOM_FR&amp;ADDRESS('PR-tampon'!$E275,COLUMN(REFERENCEMENT_ISOLANT[[#Headers],[NOM COMMERCIAL DU PROCEDE]]))))))</f>
        <v/>
      </c>
      <c r="F312" s="3" t="str">
        <f ca="1">IF('PR-tampon'!$E275="","",IF('PR-tampon'!$E275=0,"",IF(INDIRECT(NOM_FR&amp;ADDRESS('PR-tampon'!$E275,COLUMN(REFERENCEMENT_ISOLANT[[#Headers],[FABRICANT / TITULAIRE / DISTRIBUTEUR]])))=0,"",INDIRECT(NOM_FR&amp;ADDRESS('PR-tampon'!$E275,COLUMN(REFERENCEMENT_ISOLANT[[#Headers],[FABRICANT / TITULAIRE / DISTRIBUTEUR]]))))))</f>
        <v/>
      </c>
      <c r="G312" s="3" t="str">
        <f ca="1">IF('PR-tampon'!$E275="","",IF('PR-tampon'!$E275=0,"",IF(INDIRECT(NOM_FR&amp;ADDRESS('PR-tampon'!$E275,COLUMN(REFERENCEMENT_ISOLANT[[#Headers],[TYPE DE DOCUMENT DE REFERENCE]])))=0,"",INDIRECT(NOM_FR&amp;ADDRESS('PR-tampon'!$E275,COLUMN(REFERENCEMENT_ISOLANT[[#Headers],[TYPE DE DOCUMENT DE REFERENCE]]))))))</f>
        <v/>
      </c>
      <c r="H312" s="3" t="str">
        <f ca="1">IF('PR-tampon'!$E275="","",IF('PR-tampon'!$E275=0,"",IF(INDIRECT(NOM_FR&amp;ADDRESS('PR-tampon'!$E275,COLUMN(REFERENCEMENT_ISOLANT[[#Headers],[REF]])))=0,"",INDIRECT(NOM_FR&amp;ADDRESS('PR-tampon'!$E275,COLUMN(REFERENCEMENT_ISOLANT[[#Headers],[REF]]))))))</f>
        <v/>
      </c>
      <c r="I312" s="73" t="str">
        <f ca="1">IF('PR-tampon'!$E275="","",IF('PR-tampon'!$E275=0,"",IF(INDIRECT(NOM_FR&amp;ADDRESS('PR-tampon'!$E275,COLUMN(REFERENCEMENT_ISOLANT[[#Headers],[AVIS LIMITE AU / VALIDITE]])))=0,"",INDIRECT(NOM_FR&amp;ADDRESS('PR-tampon'!$E275,COLUMN(REFERENCEMENT_ISOLANT[[#Headers],[AVIS LIMITE AU / VALIDITE]]))))))</f>
        <v/>
      </c>
      <c r="J312" s="3" t="str">
        <f ca="1">IF('PR-tampon'!$E275="","",IF('PR-tampon'!$E275=0,"",IF(INDIRECT(NOM_FR&amp;ADDRESS('PR-tampon'!$E275,COLUMN(REFERENCEMENT_ISOLANT[[#Headers],[TC/TNC
dans le domaine d''emploi visé]])))=0,"",INDIRECT(NOM_FR&amp;ADDRESS('PR-tampon'!$E275,COLUMN(REFERENCEMENT_ISOLANT[[#Headers],[TC/TNC
dans le domaine d''emploi visé]]))))))</f>
        <v/>
      </c>
      <c r="K312" s="102" t="str">
        <f ca="1">IF('PR-tampon'!$E275="","",IF('PR-tampon'!$E275=0,"",IF(INDIRECT(NOM_FR&amp;ADDRESS('PR-tampon'!$E275,COLUMN(REFERENCEMENT_ISOLANT[[#Headers],[SYNTHESE DES APPLICATIONS VISEES]])))=0,"",INDIRECT(NOM_FR&amp;ADDRESS('PR-tampon'!$E275,COLUMN(REFERENCEMENT_ISOLANT[[#Headers],[SYNTHESE DES APPLICATIONS VISEES]]))))))</f>
        <v/>
      </c>
      <c r="L312" s="75" t="str">
        <f ca="1">IF('PR-tampon'!$E275="","",IF('PR-tampon'!$E275=0,"",IF(INDIRECT(NOM_FR&amp;ADDRESS('PR-tampon'!$E275,COLUMN(REFERENCEMENT_ISOLANT[[#Headers],[CONCATENATION DES OBSERVATIONS]])))=0,"",INDIRECT(NOM_FR&amp;ADDRESS('PR-tampon'!$E275,COLUMN(REFERENCEMENT_ISOLANT[[#Headers],[CONCATENATION DES OBSERVATIONS]]))))))</f>
        <v/>
      </c>
      <c r="M312" s="3" t="str">
        <f ca="1">IF('PR-tampon'!$E275="","",IF('PR-tampon'!$E275=0,"",IF(INDIRECT(NOM_FR&amp;ADDRESS('PR-tampon'!$E275,COLUMN(REFERENCEMENT_ISOLANT[[#Headers],[Hygrométrie des locaux]])))=0,"",INDIRECT(NOM_FR&amp;ADDRESS('PR-tampon'!$E275,COLUMN(REFERENCEMENT_ISOLANT[[#Headers],[Hygrométrie des locaux]]))))))</f>
        <v/>
      </c>
      <c r="N312" s="3" t="str">
        <f ca="1">IF('PR-tampon'!$E275="","",IF('PR-tampon'!$E275=0,"",IF(INDIRECT(NOM_FR&amp;ADDRESS('PR-tampon'!$E275,COLUMN(REFERENCEMENT_ISOLANT[[#Headers],[classement locaux au sens 20.1 P3]])))=0,"",INDIRECT(NOM_FR&amp;ADDRESS('PR-tampon'!$E275,COLUMN(REFERENCEMENT_ISOLANT[[#Headers],[classement locaux au sens 20.1 P3]]))))))</f>
        <v/>
      </c>
      <c r="O312" s="3" t="str">
        <f ca="1">IF('PR-tampon'!$E275="","",IF('PR-tampon'!$E275=0,"",IF(INDIRECT(NOM_FR&amp;ADDRESS('PR-tampon'!$E275,COLUMN(REFERENCEMENT_ISOLANT[[#Headers],[Climat max]])))=0,"",INDIRECT(NOM_FR&amp;ADDRESS('PR-tampon'!$E275,COLUMN(REFERENCEMENT_ISOLANT[[#Headers],[Climat max]]))))))</f>
        <v/>
      </c>
      <c r="P312" s="3" t="str">
        <f ca="1">IF('PR-tampon'!$E275="","",IF('PR-tampon'!$E275=0,"",IF(INDIRECT(NOM_FR&amp;ADDRESS('PR-tampon'!$E275,COLUMN(REFERENCEMENT_ISOLANT[[#Headers],[Locaux climatisés ou raffraichis]])))=0,"",INDIRECT(NOM_FR&amp;ADDRESS('PR-tampon'!$E275,COLUMN(REFERENCEMENT_ISOLANT[[#Headers],[Locaux climatisés ou raffraichis]]))))))</f>
        <v/>
      </c>
    </row>
    <row r="313" spans="1:16" ht="130.15" customHeight="1" x14ac:dyDescent="0.25">
      <c r="A313" s="3" t="e">
        <v>#VALUE!</v>
      </c>
      <c r="B313" s="79" t="str">
        <f ca="1">IF('PR-tampon'!$E276="","",IF('PR-tampon'!$E276=0,"",IF(INDIRECT(NOM_FR&amp;ADDRESS('PR-tampon'!$E276,COLUMN(REFERENCEMENT_ISOLANT[[#Headers],[DATE REFERENCEMENT]])))=0,"",INDIRECT(NOM_FR&amp;ADDRESS('PR-tampon'!$E276,COLUMN(REFERENCEMENT_ISOLANT[[#Headers],[DATE REFERENCEMENT]]))))))</f>
        <v/>
      </c>
      <c r="C313" s="79" t="str">
        <f ca="1">IF('PR-tampon'!$E276="","",IF('PR-tampon'!$E276=0,"",IF(INDIRECT(NOM_FR&amp;ADDRESS('PR-tampon'!$E276,COLUMN(REFERENCEMENT_ISOLANT[[#Headers],[TYPE DE PROCEDE]])))=0,"",INDIRECT(NOM_FR&amp;ADDRESS('PR-tampon'!$E276,COLUMN(REFERENCEMENT_ISOLANT[[#Headers],[TYPE DE PROCEDE]]))))))</f>
        <v/>
      </c>
      <c r="D313" s="79" t="str">
        <f ca="1">IF('PR-tampon'!$E276="","",IF('PR-tampon'!$E276=0,"",IF(INDIRECT(NOM_FR&amp;ADDRESS('PR-tampon'!$E276,COLUMN(REFERENCEMENT_ISOLANT[[#Headers],[MATIERE]])))=0,"",INDIRECT(NOM_FR&amp;ADDRESS('PR-tampon'!$E276,COLUMN(REFERENCEMENT_ISOLANT[[#Headers],[MATIERE]]))))))</f>
        <v/>
      </c>
      <c r="E313" s="3" t="str">
        <f ca="1">IF('PR-tampon'!$E276="","",IF('PR-tampon'!$E276=0,"",IF(INDIRECT(NOM_FR&amp;ADDRESS('PR-tampon'!$E276,COLUMN(REFERENCEMENT_ISOLANT[[#Headers],[NOM COMMERCIAL DU PROCEDE]])))=0,"",INDIRECT(NOM_FR&amp;ADDRESS('PR-tampon'!$E276,COLUMN(REFERENCEMENT_ISOLANT[[#Headers],[NOM COMMERCIAL DU PROCEDE]]))))))</f>
        <v/>
      </c>
      <c r="F313" s="3" t="str">
        <f ca="1">IF('PR-tampon'!$E276="","",IF('PR-tampon'!$E276=0,"",IF(INDIRECT(NOM_FR&amp;ADDRESS('PR-tampon'!$E276,COLUMN(REFERENCEMENT_ISOLANT[[#Headers],[FABRICANT / TITULAIRE / DISTRIBUTEUR]])))=0,"",INDIRECT(NOM_FR&amp;ADDRESS('PR-tampon'!$E276,COLUMN(REFERENCEMENT_ISOLANT[[#Headers],[FABRICANT / TITULAIRE / DISTRIBUTEUR]]))))))</f>
        <v/>
      </c>
      <c r="G313" s="3" t="str">
        <f ca="1">IF('PR-tampon'!$E276="","",IF('PR-tampon'!$E276=0,"",IF(INDIRECT(NOM_FR&amp;ADDRESS('PR-tampon'!$E276,COLUMN(REFERENCEMENT_ISOLANT[[#Headers],[TYPE DE DOCUMENT DE REFERENCE]])))=0,"",INDIRECT(NOM_FR&amp;ADDRESS('PR-tampon'!$E276,COLUMN(REFERENCEMENT_ISOLANT[[#Headers],[TYPE DE DOCUMENT DE REFERENCE]]))))))</f>
        <v/>
      </c>
      <c r="H313" s="3" t="str">
        <f ca="1">IF('PR-tampon'!$E276="","",IF('PR-tampon'!$E276=0,"",IF(INDIRECT(NOM_FR&amp;ADDRESS('PR-tampon'!$E276,COLUMN(REFERENCEMENT_ISOLANT[[#Headers],[REF]])))=0,"",INDIRECT(NOM_FR&amp;ADDRESS('PR-tampon'!$E276,COLUMN(REFERENCEMENT_ISOLANT[[#Headers],[REF]]))))))</f>
        <v/>
      </c>
      <c r="I313" s="73" t="str">
        <f ca="1">IF('PR-tampon'!$E276="","",IF('PR-tampon'!$E276=0,"",IF(INDIRECT(NOM_FR&amp;ADDRESS('PR-tampon'!$E276,COLUMN(REFERENCEMENT_ISOLANT[[#Headers],[AVIS LIMITE AU / VALIDITE]])))=0,"",INDIRECT(NOM_FR&amp;ADDRESS('PR-tampon'!$E276,COLUMN(REFERENCEMENT_ISOLANT[[#Headers],[AVIS LIMITE AU / VALIDITE]]))))))</f>
        <v/>
      </c>
      <c r="J313" s="3" t="str">
        <f ca="1">IF('PR-tampon'!$E276="","",IF('PR-tampon'!$E276=0,"",IF(INDIRECT(NOM_FR&amp;ADDRESS('PR-tampon'!$E276,COLUMN(REFERENCEMENT_ISOLANT[[#Headers],[TC/TNC
dans le domaine d''emploi visé]])))=0,"",INDIRECT(NOM_FR&amp;ADDRESS('PR-tampon'!$E276,COLUMN(REFERENCEMENT_ISOLANT[[#Headers],[TC/TNC
dans le domaine d''emploi visé]]))))))</f>
        <v/>
      </c>
      <c r="K313" s="102" t="str">
        <f ca="1">IF('PR-tampon'!$E276="","",IF('PR-tampon'!$E276=0,"",IF(INDIRECT(NOM_FR&amp;ADDRESS('PR-tampon'!$E276,COLUMN(REFERENCEMENT_ISOLANT[[#Headers],[SYNTHESE DES APPLICATIONS VISEES]])))=0,"",INDIRECT(NOM_FR&amp;ADDRESS('PR-tampon'!$E276,COLUMN(REFERENCEMENT_ISOLANT[[#Headers],[SYNTHESE DES APPLICATIONS VISEES]]))))))</f>
        <v/>
      </c>
      <c r="L313" s="75" t="str">
        <f ca="1">IF('PR-tampon'!$E276="","",IF('PR-tampon'!$E276=0,"",IF(INDIRECT(NOM_FR&amp;ADDRESS('PR-tampon'!$E276,COLUMN(REFERENCEMENT_ISOLANT[[#Headers],[CONCATENATION DES OBSERVATIONS]])))=0,"",INDIRECT(NOM_FR&amp;ADDRESS('PR-tampon'!$E276,COLUMN(REFERENCEMENT_ISOLANT[[#Headers],[CONCATENATION DES OBSERVATIONS]]))))))</f>
        <v/>
      </c>
      <c r="M313" s="3" t="str">
        <f ca="1">IF('PR-tampon'!$E276="","",IF('PR-tampon'!$E276=0,"",IF(INDIRECT(NOM_FR&amp;ADDRESS('PR-tampon'!$E276,COLUMN(REFERENCEMENT_ISOLANT[[#Headers],[Hygrométrie des locaux]])))=0,"",INDIRECT(NOM_FR&amp;ADDRESS('PR-tampon'!$E276,COLUMN(REFERENCEMENT_ISOLANT[[#Headers],[Hygrométrie des locaux]]))))))</f>
        <v/>
      </c>
      <c r="N313" s="3" t="str">
        <f ca="1">IF('PR-tampon'!$E276="","",IF('PR-tampon'!$E276=0,"",IF(INDIRECT(NOM_FR&amp;ADDRESS('PR-tampon'!$E276,COLUMN(REFERENCEMENT_ISOLANT[[#Headers],[classement locaux au sens 20.1 P3]])))=0,"",INDIRECT(NOM_FR&amp;ADDRESS('PR-tampon'!$E276,COLUMN(REFERENCEMENT_ISOLANT[[#Headers],[classement locaux au sens 20.1 P3]]))))))</f>
        <v/>
      </c>
      <c r="O313" s="3" t="str">
        <f ca="1">IF('PR-tampon'!$E276="","",IF('PR-tampon'!$E276=0,"",IF(INDIRECT(NOM_FR&amp;ADDRESS('PR-tampon'!$E276,COLUMN(REFERENCEMENT_ISOLANT[[#Headers],[Climat max]])))=0,"",INDIRECT(NOM_FR&amp;ADDRESS('PR-tampon'!$E276,COLUMN(REFERENCEMENT_ISOLANT[[#Headers],[Climat max]]))))))</f>
        <v/>
      </c>
      <c r="P313" s="3" t="str">
        <f ca="1">IF('PR-tampon'!$E276="","",IF('PR-tampon'!$E276=0,"",IF(INDIRECT(NOM_FR&amp;ADDRESS('PR-tampon'!$E276,COLUMN(REFERENCEMENT_ISOLANT[[#Headers],[Locaux climatisés ou raffraichis]])))=0,"",INDIRECT(NOM_FR&amp;ADDRESS('PR-tampon'!$E276,COLUMN(REFERENCEMENT_ISOLANT[[#Headers],[Locaux climatisés ou raffraichis]]))))))</f>
        <v/>
      </c>
    </row>
    <row r="314" spans="1:16" ht="130.15" customHeight="1" x14ac:dyDescent="0.25">
      <c r="A314" s="3" t="e">
        <v>#VALUE!</v>
      </c>
      <c r="B314" s="79" t="str">
        <f ca="1">IF('PR-tampon'!$E277="","",IF('PR-tampon'!$E277=0,"",IF(INDIRECT(NOM_FR&amp;ADDRESS('PR-tampon'!$E277,COLUMN(REFERENCEMENT_ISOLANT[[#Headers],[DATE REFERENCEMENT]])))=0,"",INDIRECT(NOM_FR&amp;ADDRESS('PR-tampon'!$E277,COLUMN(REFERENCEMENT_ISOLANT[[#Headers],[DATE REFERENCEMENT]]))))))</f>
        <v/>
      </c>
      <c r="C314" s="79" t="str">
        <f ca="1">IF('PR-tampon'!$E277="","",IF('PR-tampon'!$E277=0,"",IF(INDIRECT(NOM_FR&amp;ADDRESS('PR-tampon'!$E277,COLUMN(REFERENCEMENT_ISOLANT[[#Headers],[TYPE DE PROCEDE]])))=0,"",INDIRECT(NOM_FR&amp;ADDRESS('PR-tampon'!$E277,COLUMN(REFERENCEMENT_ISOLANT[[#Headers],[TYPE DE PROCEDE]]))))))</f>
        <v/>
      </c>
      <c r="D314" s="79" t="str">
        <f ca="1">IF('PR-tampon'!$E277="","",IF('PR-tampon'!$E277=0,"",IF(INDIRECT(NOM_FR&amp;ADDRESS('PR-tampon'!$E277,COLUMN(REFERENCEMENT_ISOLANT[[#Headers],[MATIERE]])))=0,"",INDIRECT(NOM_FR&amp;ADDRESS('PR-tampon'!$E277,COLUMN(REFERENCEMENT_ISOLANT[[#Headers],[MATIERE]]))))))</f>
        <v/>
      </c>
      <c r="E314" s="3" t="str">
        <f ca="1">IF('PR-tampon'!$E277="","",IF('PR-tampon'!$E277=0,"",IF(INDIRECT(NOM_FR&amp;ADDRESS('PR-tampon'!$E277,COLUMN(REFERENCEMENT_ISOLANT[[#Headers],[NOM COMMERCIAL DU PROCEDE]])))=0,"",INDIRECT(NOM_FR&amp;ADDRESS('PR-tampon'!$E277,COLUMN(REFERENCEMENT_ISOLANT[[#Headers],[NOM COMMERCIAL DU PROCEDE]]))))))</f>
        <v/>
      </c>
      <c r="F314" s="3" t="str">
        <f ca="1">IF('PR-tampon'!$E277="","",IF('PR-tampon'!$E277=0,"",IF(INDIRECT(NOM_FR&amp;ADDRESS('PR-tampon'!$E277,COLUMN(REFERENCEMENT_ISOLANT[[#Headers],[FABRICANT / TITULAIRE / DISTRIBUTEUR]])))=0,"",INDIRECT(NOM_FR&amp;ADDRESS('PR-tampon'!$E277,COLUMN(REFERENCEMENT_ISOLANT[[#Headers],[FABRICANT / TITULAIRE / DISTRIBUTEUR]]))))))</f>
        <v/>
      </c>
      <c r="G314" s="3" t="str">
        <f ca="1">IF('PR-tampon'!$E277="","",IF('PR-tampon'!$E277=0,"",IF(INDIRECT(NOM_FR&amp;ADDRESS('PR-tampon'!$E277,COLUMN(REFERENCEMENT_ISOLANT[[#Headers],[TYPE DE DOCUMENT DE REFERENCE]])))=0,"",INDIRECT(NOM_FR&amp;ADDRESS('PR-tampon'!$E277,COLUMN(REFERENCEMENT_ISOLANT[[#Headers],[TYPE DE DOCUMENT DE REFERENCE]]))))))</f>
        <v/>
      </c>
      <c r="H314" s="3" t="str">
        <f ca="1">IF('PR-tampon'!$E277="","",IF('PR-tampon'!$E277=0,"",IF(INDIRECT(NOM_FR&amp;ADDRESS('PR-tampon'!$E277,COLUMN(REFERENCEMENT_ISOLANT[[#Headers],[REF]])))=0,"",INDIRECT(NOM_FR&amp;ADDRESS('PR-tampon'!$E277,COLUMN(REFERENCEMENT_ISOLANT[[#Headers],[REF]]))))))</f>
        <v/>
      </c>
      <c r="I314" s="73" t="str">
        <f ca="1">IF('PR-tampon'!$E277="","",IF('PR-tampon'!$E277=0,"",IF(INDIRECT(NOM_FR&amp;ADDRESS('PR-tampon'!$E277,COLUMN(REFERENCEMENT_ISOLANT[[#Headers],[AVIS LIMITE AU / VALIDITE]])))=0,"",INDIRECT(NOM_FR&amp;ADDRESS('PR-tampon'!$E277,COLUMN(REFERENCEMENT_ISOLANT[[#Headers],[AVIS LIMITE AU / VALIDITE]]))))))</f>
        <v/>
      </c>
      <c r="J314" s="3" t="str">
        <f ca="1">IF('PR-tampon'!$E277="","",IF('PR-tampon'!$E277=0,"",IF(INDIRECT(NOM_FR&amp;ADDRESS('PR-tampon'!$E277,COLUMN(REFERENCEMENT_ISOLANT[[#Headers],[TC/TNC
dans le domaine d''emploi visé]])))=0,"",INDIRECT(NOM_FR&amp;ADDRESS('PR-tampon'!$E277,COLUMN(REFERENCEMENT_ISOLANT[[#Headers],[TC/TNC
dans le domaine d''emploi visé]]))))))</f>
        <v/>
      </c>
      <c r="K314" s="102" t="str">
        <f ca="1">IF('PR-tampon'!$E277="","",IF('PR-tampon'!$E277=0,"",IF(INDIRECT(NOM_FR&amp;ADDRESS('PR-tampon'!$E277,COLUMN(REFERENCEMENT_ISOLANT[[#Headers],[SYNTHESE DES APPLICATIONS VISEES]])))=0,"",INDIRECT(NOM_FR&amp;ADDRESS('PR-tampon'!$E277,COLUMN(REFERENCEMENT_ISOLANT[[#Headers],[SYNTHESE DES APPLICATIONS VISEES]]))))))</f>
        <v/>
      </c>
      <c r="L314" s="75" t="str">
        <f ca="1">IF('PR-tampon'!$E277="","",IF('PR-tampon'!$E277=0,"",IF(INDIRECT(NOM_FR&amp;ADDRESS('PR-tampon'!$E277,COLUMN(REFERENCEMENT_ISOLANT[[#Headers],[CONCATENATION DES OBSERVATIONS]])))=0,"",INDIRECT(NOM_FR&amp;ADDRESS('PR-tampon'!$E277,COLUMN(REFERENCEMENT_ISOLANT[[#Headers],[CONCATENATION DES OBSERVATIONS]]))))))</f>
        <v/>
      </c>
      <c r="M314" s="3" t="str">
        <f ca="1">IF('PR-tampon'!$E277="","",IF('PR-tampon'!$E277=0,"",IF(INDIRECT(NOM_FR&amp;ADDRESS('PR-tampon'!$E277,COLUMN(REFERENCEMENT_ISOLANT[[#Headers],[Hygrométrie des locaux]])))=0,"",INDIRECT(NOM_FR&amp;ADDRESS('PR-tampon'!$E277,COLUMN(REFERENCEMENT_ISOLANT[[#Headers],[Hygrométrie des locaux]]))))))</f>
        <v/>
      </c>
      <c r="N314" s="3" t="str">
        <f ca="1">IF('PR-tampon'!$E277="","",IF('PR-tampon'!$E277=0,"",IF(INDIRECT(NOM_FR&amp;ADDRESS('PR-tampon'!$E277,COLUMN(REFERENCEMENT_ISOLANT[[#Headers],[classement locaux au sens 20.1 P3]])))=0,"",INDIRECT(NOM_FR&amp;ADDRESS('PR-tampon'!$E277,COLUMN(REFERENCEMENT_ISOLANT[[#Headers],[classement locaux au sens 20.1 P3]]))))))</f>
        <v/>
      </c>
      <c r="O314" s="3" t="str">
        <f ca="1">IF('PR-tampon'!$E277="","",IF('PR-tampon'!$E277=0,"",IF(INDIRECT(NOM_FR&amp;ADDRESS('PR-tampon'!$E277,COLUMN(REFERENCEMENT_ISOLANT[[#Headers],[Climat max]])))=0,"",INDIRECT(NOM_FR&amp;ADDRESS('PR-tampon'!$E277,COLUMN(REFERENCEMENT_ISOLANT[[#Headers],[Climat max]]))))))</f>
        <v/>
      </c>
      <c r="P314" s="3" t="str">
        <f ca="1">IF('PR-tampon'!$E277="","",IF('PR-tampon'!$E277=0,"",IF(INDIRECT(NOM_FR&amp;ADDRESS('PR-tampon'!$E277,COLUMN(REFERENCEMENT_ISOLANT[[#Headers],[Locaux climatisés ou raffraichis]])))=0,"",INDIRECT(NOM_FR&amp;ADDRESS('PR-tampon'!$E277,COLUMN(REFERENCEMENT_ISOLANT[[#Headers],[Locaux climatisés ou raffraichis]]))))))</f>
        <v/>
      </c>
    </row>
    <row r="315" spans="1:16" ht="130.15" customHeight="1" x14ac:dyDescent="0.25">
      <c r="A315" s="3" t="e">
        <v>#VALUE!</v>
      </c>
      <c r="B315" s="79" t="str">
        <f ca="1">IF('PR-tampon'!$E278="","",IF('PR-tampon'!$E278=0,"",IF(INDIRECT(NOM_FR&amp;ADDRESS('PR-tampon'!$E278,COLUMN(REFERENCEMENT_ISOLANT[[#Headers],[DATE REFERENCEMENT]])))=0,"",INDIRECT(NOM_FR&amp;ADDRESS('PR-tampon'!$E278,COLUMN(REFERENCEMENT_ISOLANT[[#Headers],[DATE REFERENCEMENT]]))))))</f>
        <v/>
      </c>
      <c r="C315" s="79" t="str">
        <f ca="1">IF('PR-tampon'!$E278="","",IF('PR-tampon'!$E278=0,"",IF(INDIRECT(NOM_FR&amp;ADDRESS('PR-tampon'!$E278,COLUMN(REFERENCEMENT_ISOLANT[[#Headers],[TYPE DE PROCEDE]])))=0,"",INDIRECT(NOM_FR&amp;ADDRESS('PR-tampon'!$E278,COLUMN(REFERENCEMENT_ISOLANT[[#Headers],[TYPE DE PROCEDE]]))))))</f>
        <v/>
      </c>
      <c r="D315" s="79" t="str">
        <f ca="1">IF('PR-tampon'!$E278="","",IF('PR-tampon'!$E278=0,"",IF(INDIRECT(NOM_FR&amp;ADDRESS('PR-tampon'!$E278,COLUMN(REFERENCEMENT_ISOLANT[[#Headers],[MATIERE]])))=0,"",INDIRECT(NOM_FR&amp;ADDRESS('PR-tampon'!$E278,COLUMN(REFERENCEMENT_ISOLANT[[#Headers],[MATIERE]]))))))</f>
        <v/>
      </c>
      <c r="E315" s="3" t="str">
        <f ca="1">IF('PR-tampon'!$E278="","",IF('PR-tampon'!$E278=0,"",IF(INDIRECT(NOM_FR&amp;ADDRESS('PR-tampon'!$E278,COLUMN(REFERENCEMENT_ISOLANT[[#Headers],[NOM COMMERCIAL DU PROCEDE]])))=0,"",INDIRECT(NOM_FR&amp;ADDRESS('PR-tampon'!$E278,COLUMN(REFERENCEMENT_ISOLANT[[#Headers],[NOM COMMERCIAL DU PROCEDE]]))))))</f>
        <v/>
      </c>
      <c r="F315" s="3" t="str">
        <f ca="1">IF('PR-tampon'!$E278="","",IF('PR-tampon'!$E278=0,"",IF(INDIRECT(NOM_FR&amp;ADDRESS('PR-tampon'!$E278,COLUMN(REFERENCEMENT_ISOLANT[[#Headers],[FABRICANT / TITULAIRE / DISTRIBUTEUR]])))=0,"",INDIRECT(NOM_FR&amp;ADDRESS('PR-tampon'!$E278,COLUMN(REFERENCEMENT_ISOLANT[[#Headers],[FABRICANT / TITULAIRE / DISTRIBUTEUR]]))))))</f>
        <v/>
      </c>
      <c r="G315" s="3" t="str">
        <f ca="1">IF('PR-tampon'!$E278="","",IF('PR-tampon'!$E278=0,"",IF(INDIRECT(NOM_FR&amp;ADDRESS('PR-tampon'!$E278,COLUMN(REFERENCEMENT_ISOLANT[[#Headers],[TYPE DE DOCUMENT DE REFERENCE]])))=0,"",INDIRECT(NOM_FR&amp;ADDRESS('PR-tampon'!$E278,COLUMN(REFERENCEMENT_ISOLANT[[#Headers],[TYPE DE DOCUMENT DE REFERENCE]]))))))</f>
        <v/>
      </c>
      <c r="H315" s="3" t="str">
        <f ca="1">IF('PR-tampon'!$E278="","",IF('PR-tampon'!$E278=0,"",IF(INDIRECT(NOM_FR&amp;ADDRESS('PR-tampon'!$E278,COLUMN(REFERENCEMENT_ISOLANT[[#Headers],[REF]])))=0,"",INDIRECT(NOM_FR&amp;ADDRESS('PR-tampon'!$E278,COLUMN(REFERENCEMENT_ISOLANT[[#Headers],[REF]]))))))</f>
        <v/>
      </c>
      <c r="I315" s="73" t="str">
        <f ca="1">IF('PR-tampon'!$E278="","",IF('PR-tampon'!$E278=0,"",IF(INDIRECT(NOM_FR&amp;ADDRESS('PR-tampon'!$E278,COLUMN(REFERENCEMENT_ISOLANT[[#Headers],[AVIS LIMITE AU / VALIDITE]])))=0,"",INDIRECT(NOM_FR&amp;ADDRESS('PR-tampon'!$E278,COLUMN(REFERENCEMENT_ISOLANT[[#Headers],[AVIS LIMITE AU / VALIDITE]]))))))</f>
        <v/>
      </c>
      <c r="J315" s="3" t="str">
        <f ca="1">IF('PR-tampon'!$E278="","",IF('PR-tampon'!$E278=0,"",IF(INDIRECT(NOM_FR&amp;ADDRESS('PR-tampon'!$E278,COLUMN(REFERENCEMENT_ISOLANT[[#Headers],[TC/TNC
dans le domaine d''emploi visé]])))=0,"",INDIRECT(NOM_FR&amp;ADDRESS('PR-tampon'!$E278,COLUMN(REFERENCEMENT_ISOLANT[[#Headers],[TC/TNC
dans le domaine d''emploi visé]]))))))</f>
        <v/>
      </c>
      <c r="K315" s="102" t="str">
        <f ca="1">IF('PR-tampon'!$E278="","",IF('PR-tampon'!$E278=0,"",IF(INDIRECT(NOM_FR&amp;ADDRESS('PR-tampon'!$E278,COLUMN(REFERENCEMENT_ISOLANT[[#Headers],[SYNTHESE DES APPLICATIONS VISEES]])))=0,"",INDIRECT(NOM_FR&amp;ADDRESS('PR-tampon'!$E278,COLUMN(REFERENCEMENT_ISOLANT[[#Headers],[SYNTHESE DES APPLICATIONS VISEES]]))))))</f>
        <v/>
      </c>
      <c r="L315" s="75" t="str">
        <f ca="1">IF('PR-tampon'!$E278="","",IF('PR-tampon'!$E278=0,"",IF(INDIRECT(NOM_FR&amp;ADDRESS('PR-tampon'!$E278,COLUMN(REFERENCEMENT_ISOLANT[[#Headers],[CONCATENATION DES OBSERVATIONS]])))=0,"",INDIRECT(NOM_FR&amp;ADDRESS('PR-tampon'!$E278,COLUMN(REFERENCEMENT_ISOLANT[[#Headers],[CONCATENATION DES OBSERVATIONS]]))))))</f>
        <v/>
      </c>
      <c r="M315" s="3" t="str">
        <f ca="1">IF('PR-tampon'!$E278="","",IF('PR-tampon'!$E278=0,"",IF(INDIRECT(NOM_FR&amp;ADDRESS('PR-tampon'!$E278,COLUMN(REFERENCEMENT_ISOLANT[[#Headers],[Hygrométrie des locaux]])))=0,"",INDIRECT(NOM_FR&amp;ADDRESS('PR-tampon'!$E278,COLUMN(REFERENCEMENT_ISOLANT[[#Headers],[Hygrométrie des locaux]]))))))</f>
        <v/>
      </c>
      <c r="N315" s="3" t="str">
        <f ca="1">IF('PR-tampon'!$E278="","",IF('PR-tampon'!$E278=0,"",IF(INDIRECT(NOM_FR&amp;ADDRESS('PR-tampon'!$E278,COLUMN(REFERENCEMENT_ISOLANT[[#Headers],[classement locaux au sens 20.1 P3]])))=0,"",INDIRECT(NOM_FR&amp;ADDRESS('PR-tampon'!$E278,COLUMN(REFERENCEMENT_ISOLANT[[#Headers],[classement locaux au sens 20.1 P3]]))))))</f>
        <v/>
      </c>
      <c r="O315" s="3" t="str">
        <f ca="1">IF('PR-tampon'!$E278="","",IF('PR-tampon'!$E278=0,"",IF(INDIRECT(NOM_FR&amp;ADDRESS('PR-tampon'!$E278,COLUMN(REFERENCEMENT_ISOLANT[[#Headers],[Climat max]])))=0,"",INDIRECT(NOM_FR&amp;ADDRESS('PR-tampon'!$E278,COLUMN(REFERENCEMENT_ISOLANT[[#Headers],[Climat max]]))))))</f>
        <v/>
      </c>
      <c r="P315" s="3" t="str">
        <f ca="1">IF('PR-tampon'!$E278="","",IF('PR-tampon'!$E278=0,"",IF(INDIRECT(NOM_FR&amp;ADDRESS('PR-tampon'!$E278,COLUMN(REFERENCEMENT_ISOLANT[[#Headers],[Locaux climatisés ou raffraichis]])))=0,"",INDIRECT(NOM_FR&amp;ADDRESS('PR-tampon'!$E278,COLUMN(REFERENCEMENT_ISOLANT[[#Headers],[Locaux climatisés ou raffraichis]]))))))</f>
        <v/>
      </c>
    </row>
    <row r="316" spans="1:16" ht="130.15" customHeight="1" x14ac:dyDescent="0.25">
      <c r="A316" s="3" t="e">
        <v>#VALUE!</v>
      </c>
      <c r="B316" s="79" t="str">
        <f ca="1">IF('PR-tampon'!$E279="","",IF('PR-tampon'!$E279=0,"",IF(INDIRECT(NOM_FR&amp;ADDRESS('PR-tampon'!$E279,COLUMN(REFERENCEMENT_ISOLANT[[#Headers],[DATE REFERENCEMENT]])))=0,"",INDIRECT(NOM_FR&amp;ADDRESS('PR-tampon'!$E279,COLUMN(REFERENCEMENT_ISOLANT[[#Headers],[DATE REFERENCEMENT]]))))))</f>
        <v/>
      </c>
      <c r="C316" s="79" t="str">
        <f ca="1">IF('PR-tampon'!$E279="","",IF('PR-tampon'!$E279=0,"",IF(INDIRECT(NOM_FR&amp;ADDRESS('PR-tampon'!$E279,COLUMN(REFERENCEMENT_ISOLANT[[#Headers],[TYPE DE PROCEDE]])))=0,"",INDIRECT(NOM_FR&amp;ADDRESS('PR-tampon'!$E279,COLUMN(REFERENCEMENT_ISOLANT[[#Headers],[TYPE DE PROCEDE]]))))))</f>
        <v/>
      </c>
      <c r="D316" s="79" t="str">
        <f ca="1">IF('PR-tampon'!$E279="","",IF('PR-tampon'!$E279=0,"",IF(INDIRECT(NOM_FR&amp;ADDRESS('PR-tampon'!$E279,COLUMN(REFERENCEMENT_ISOLANT[[#Headers],[MATIERE]])))=0,"",INDIRECT(NOM_FR&amp;ADDRESS('PR-tampon'!$E279,COLUMN(REFERENCEMENT_ISOLANT[[#Headers],[MATIERE]]))))))</f>
        <v/>
      </c>
      <c r="E316" s="3" t="str">
        <f ca="1">IF('PR-tampon'!$E279="","",IF('PR-tampon'!$E279=0,"",IF(INDIRECT(NOM_FR&amp;ADDRESS('PR-tampon'!$E279,COLUMN(REFERENCEMENT_ISOLANT[[#Headers],[NOM COMMERCIAL DU PROCEDE]])))=0,"",INDIRECT(NOM_FR&amp;ADDRESS('PR-tampon'!$E279,COLUMN(REFERENCEMENT_ISOLANT[[#Headers],[NOM COMMERCIAL DU PROCEDE]]))))))</f>
        <v/>
      </c>
      <c r="F316" s="3" t="str">
        <f ca="1">IF('PR-tampon'!$E279="","",IF('PR-tampon'!$E279=0,"",IF(INDIRECT(NOM_FR&amp;ADDRESS('PR-tampon'!$E279,COLUMN(REFERENCEMENT_ISOLANT[[#Headers],[FABRICANT / TITULAIRE / DISTRIBUTEUR]])))=0,"",INDIRECT(NOM_FR&amp;ADDRESS('PR-tampon'!$E279,COLUMN(REFERENCEMENT_ISOLANT[[#Headers],[FABRICANT / TITULAIRE / DISTRIBUTEUR]]))))))</f>
        <v/>
      </c>
      <c r="G316" s="3" t="str">
        <f ca="1">IF('PR-tampon'!$E279="","",IF('PR-tampon'!$E279=0,"",IF(INDIRECT(NOM_FR&amp;ADDRESS('PR-tampon'!$E279,COLUMN(REFERENCEMENT_ISOLANT[[#Headers],[TYPE DE DOCUMENT DE REFERENCE]])))=0,"",INDIRECT(NOM_FR&amp;ADDRESS('PR-tampon'!$E279,COLUMN(REFERENCEMENT_ISOLANT[[#Headers],[TYPE DE DOCUMENT DE REFERENCE]]))))))</f>
        <v/>
      </c>
      <c r="H316" s="3" t="str">
        <f ca="1">IF('PR-tampon'!$E279="","",IF('PR-tampon'!$E279=0,"",IF(INDIRECT(NOM_FR&amp;ADDRESS('PR-tampon'!$E279,COLUMN(REFERENCEMENT_ISOLANT[[#Headers],[REF]])))=0,"",INDIRECT(NOM_FR&amp;ADDRESS('PR-tampon'!$E279,COLUMN(REFERENCEMENT_ISOLANT[[#Headers],[REF]]))))))</f>
        <v/>
      </c>
      <c r="I316" s="73" t="str">
        <f ca="1">IF('PR-tampon'!$E279="","",IF('PR-tampon'!$E279=0,"",IF(INDIRECT(NOM_FR&amp;ADDRESS('PR-tampon'!$E279,COLUMN(REFERENCEMENT_ISOLANT[[#Headers],[AVIS LIMITE AU / VALIDITE]])))=0,"",INDIRECT(NOM_FR&amp;ADDRESS('PR-tampon'!$E279,COLUMN(REFERENCEMENT_ISOLANT[[#Headers],[AVIS LIMITE AU / VALIDITE]]))))))</f>
        <v/>
      </c>
      <c r="J316" s="3" t="str">
        <f ca="1">IF('PR-tampon'!$E279="","",IF('PR-tampon'!$E279=0,"",IF(INDIRECT(NOM_FR&amp;ADDRESS('PR-tampon'!$E279,COLUMN(REFERENCEMENT_ISOLANT[[#Headers],[TC/TNC
dans le domaine d''emploi visé]])))=0,"",INDIRECT(NOM_FR&amp;ADDRESS('PR-tampon'!$E279,COLUMN(REFERENCEMENT_ISOLANT[[#Headers],[TC/TNC
dans le domaine d''emploi visé]]))))))</f>
        <v/>
      </c>
      <c r="K316" s="102" t="str">
        <f ca="1">IF('PR-tampon'!$E279="","",IF('PR-tampon'!$E279=0,"",IF(INDIRECT(NOM_FR&amp;ADDRESS('PR-tampon'!$E279,COLUMN(REFERENCEMENT_ISOLANT[[#Headers],[SYNTHESE DES APPLICATIONS VISEES]])))=0,"",INDIRECT(NOM_FR&amp;ADDRESS('PR-tampon'!$E279,COLUMN(REFERENCEMENT_ISOLANT[[#Headers],[SYNTHESE DES APPLICATIONS VISEES]]))))))</f>
        <v/>
      </c>
      <c r="L316" s="75" t="str">
        <f ca="1">IF('PR-tampon'!$E279="","",IF('PR-tampon'!$E279=0,"",IF(INDIRECT(NOM_FR&amp;ADDRESS('PR-tampon'!$E279,COLUMN(REFERENCEMENT_ISOLANT[[#Headers],[CONCATENATION DES OBSERVATIONS]])))=0,"",INDIRECT(NOM_FR&amp;ADDRESS('PR-tampon'!$E279,COLUMN(REFERENCEMENT_ISOLANT[[#Headers],[CONCATENATION DES OBSERVATIONS]]))))))</f>
        <v/>
      </c>
      <c r="M316" s="3" t="str">
        <f ca="1">IF('PR-tampon'!$E279="","",IF('PR-tampon'!$E279=0,"",IF(INDIRECT(NOM_FR&amp;ADDRESS('PR-tampon'!$E279,COLUMN(REFERENCEMENT_ISOLANT[[#Headers],[Hygrométrie des locaux]])))=0,"",INDIRECT(NOM_FR&amp;ADDRESS('PR-tampon'!$E279,COLUMN(REFERENCEMENT_ISOLANT[[#Headers],[Hygrométrie des locaux]]))))))</f>
        <v/>
      </c>
      <c r="N316" s="3" t="str">
        <f ca="1">IF('PR-tampon'!$E279="","",IF('PR-tampon'!$E279=0,"",IF(INDIRECT(NOM_FR&amp;ADDRESS('PR-tampon'!$E279,COLUMN(REFERENCEMENT_ISOLANT[[#Headers],[classement locaux au sens 20.1 P3]])))=0,"",INDIRECT(NOM_FR&amp;ADDRESS('PR-tampon'!$E279,COLUMN(REFERENCEMENT_ISOLANT[[#Headers],[classement locaux au sens 20.1 P3]]))))))</f>
        <v/>
      </c>
      <c r="O316" s="3" t="str">
        <f ca="1">IF('PR-tampon'!$E279="","",IF('PR-tampon'!$E279=0,"",IF(INDIRECT(NOM_FR&amp;ADDRESS('PR-tampon'!$E279,COLUMN(REFERENCEMENT_ISOLANT[[#Headers],[Climat max]])))=0,"",INDIRECT(NOM_FR&amp;ADDRESS('PR-tampon'!$E279,COLUMN(REFERENCEMENT_ISOLANT[[#Headers],[Climat max]]))))))</f>
        <v/>
      </c>
      <c r="P316" s="3" t="str">
        <f ca="1">IF('PR-tampon'!$E279="","",IF('PR-tampon'!$E279=0,"",IF(INDIRECT(NOM_FR&amp;ADDRESS('PR-tampon'!$E279,COLUMN(REFERENCEMENT_ISOLANT[[#Headers],[Locaux climatisés ou raffraichis]])))=0,"",INDIRECT(NOM_FR&amp;ADDRESS('PR-tampon'!$E279,COLUMN(REFERENCEMENT_ISOLANT[[#Headers],[Locaux climatisés ou raffraichis]]))))))</f>
        <v/>
      </c>
    </row>
    <row r="317" spans="1:16" ht="130.15" customHeight="1" x14ac:dyDescent="0.25">
      <c r="A317" s="3" t="e">
        <v>#VALUE!</v>
      </c>
      <c r="B317" s="79" t="str">
        <f ca="1">IF('PR-tampon'!$E280="","",IF('PR-tampon'!$E280=0,"",IF(INDIRECT(NOM_FR&amp;ADDRESS('PR-tampon'!$E280,COLUMN(REFERENCEMENT_ISOLANT[[#Headers],[DATE REFERENCEMENT]])))=0,"",INDIRECT(NOM_FR&amp;ADDRESS('PR-tampon'!$E280,COLUMN(REFERENCEMENT_ISOLANT[[#Headers],[DATE REFERENCEMENT]]))))))</f>
        <v/>
      </c>
      <c r="C317" s="79" t="str">
        <f ca="1">IF('PR-tampon'!$E280="","",IF('PR-tampon'!$E280=0,"",IF(INDIRECT(NOM_FR&amp;ADDRESS('PR-tampon'!$E280,COLUMN(REFERENCEMENT_ISOLANT[[#Headers],[TYPE DE PROCEDE]])))=0,"",INDIRECT(NOM_FR&amp;ADDRESS('PR-tampon'!$E280,COLUMN(REFERENCEMENT_ISOLANT[[#Headers],[TYPE DE PROCEDE]]))))))</f>
        <v/>
      </c>
      <c r="D317" s="79" t="str">
        <f ca="1">IF('PR-tampon'!$E280="","",IF('PR-tampon'!$E280=0,"",IF(INDIRECT(NOM_FR&amp;ADDRESS('PR-tampon'!$E280,COLUMN(REFERENCEMENT_ISOLANT[[#Headers],[MATIERE]])))=0,"",INDIRECT(NOM_FR&amp;ADDRESS('PR-tampon'!$E280,COLUMN(REFERENCEMENT_ISOLANT[[#Headers],[MATIERE]]))))))</f>
        <v/>
      </c>
      <c r="E317" s="3" t="str">
        <f ca="1">IF('PR-tampon'!$E280="","",IF('PR-tampon'!$E280=0,"",IF(INDIRECT(NOM_FR&amp;ADDRESS('PR-tampon'!$E280,COLUMN(REFERENCEMENT_ISOLANT[[#Headers],[NOM COMMERCIAL DU PROCEDE]])))=0,"",INDIRECT(NOM_FR&amp;ADDRESS('PR-tampon'!$E280,COLUMN(REFERENCEMENT_ISOLANT[[#Headers],[NOM COMMERCIAL DU PROCEDE]]))))))</f>
        <v/>
      </c>
      <c r="F317" s="3" t="str">
        <f ca="1">IF('PR-tampon'!$E280="","",IF('PR-tampon'!$E280=0,"",IF(INDIRECT(NOM_FR&amp;ADDRESS('PR-tampon'!$E280,COLUMN(REFERENCEMENT_ISOLANT[[#Headers],[FABRICANT / TITULAIRE / DISTRIBUTEUR]])))=0,"",INDIRECT(NOM_FR&amp;ADDRESS('PR-tampon'!$E280,COLUMN(REFERENCEMENT_ISOLANT[[#Headers],[FABRICANT / TITULAIRE / DISTRIBUTEUR]]))))))</f>
        <v/>
      </c>
      <c r="G317" s="3" t="str">
        <f ca="1">IF('PR-tampon'!$E280="","",IF('PR-tampon'!$E280=0,"",IF(INDIRECT(NOM_FR&amp;ADDRESS('PR-tampon'!$E280,COLUMN(REFERENCEMENT_ISOLANT[[#Headers],[TYPE DE DOCUMENT DE REFERENCE]])))=0,"",INDIRECT(NOM_FR&amp;ADDRESS('PR-tampon'!$E280,COLUMN(REFERENCEMENT_ISOLANT[[#Headers],[TYPE DE DOCUMENT DE REFERENCE]]))))))</f>
        <v/>
      </c>
      <c r="H317" s="3" t="str">
        <f ca="1">IF('PR-tampon'!$E280="","",IF('PR-tampon'!$E280=0,"",IF(INDIRECT(NOM_FR&amp;ADDRESS('PR-tampon'!$E280,COLUMN(REFERENCEMENT_ISOLANT[[#Headers],[REF]])))=0,"",INDIRECT(NOM_FR&amp;ADDRESS('PR-tampon'!$E280,COLUMN(REFERENCEMENT_ISOLANT[[#Headers],[REF]]))))))</f>
        <v/>
      </c>
      <c r="I317" s="73" t="str">
        <f ca="1">IF('PR-tampon'!$E280="","",IF('PR-tampon'!$E280=0,"",IF(INDIRECT(NOM_FR&amp;ADDRESS('PR-tampon'!$E280,COLUMN(REFERENCEMENT_ISOLANT[[#Headers],[AVIS LIMITE AU / VALIDITE]])))=0,"",INDIRECT(NOM_FR&amp;ADDRESS('PR-tampon'!$E280,COLUMN(REFERENCEMENT_ISOLANT[[#Headers],[AVIS LIMITE AU / VALIDITE]]))))))</f>
        <v/>
      </c>
      <c r="J317" s="3" t="str">
        <f ca="1">IF('PR-tampon'!$E280="","",IF('PR-tampon'!$E280=0,"",IF(INDIRECT(NOM_FR&amp;ADDRESS('PR-tampon'!$E280,COLUMN(REFERENCEMENT_ISOLANT[[#Headers],[TC/TNC
dans le domaine d''emploi visé]])))=0,"",INDIRECT(NOM_FR&amp;ADDRESS('PR-tampon'!$E280,COLUMN(REFERENCEMENT_ISOLANT[[#Headers],[TC/TNC
dans le domaine d''emploi visé]]))))))</f>
        <v/>
      </c>
      <c r="K317" s="102" t="str">
        <f ca="1">IF('PR-tampon'!$E280="","",IF('PR-tampon'!$E280=0,"",IF(INDIRECT(NOM_FR&amp;ADDRESS('PR-tampon'!$E280,COLUMN(REFERENCEMENT_ISOLANT[[#Headers],[SYNTHESE DES APPLICATIONS VISEES]])))=0,"",INDIRECT(NOM_FR&amp;ADDRESS('PR-tampon'!$E280,COLUMN(REFERENCEMENT_ISOLANT[[#Headers],[SYNTHESE DES APPLICATIONS VISEES]]))))))</f>
        <v/>
      </c>
      <c r="L317" s="75" t="str">
        <f ca="1">IF('PR-tampon'!$E280="","",IF('PR-tampon'!$E280=0,"",IF(INDIRECT(NOM_FR&amp;ADDRESS('PR-tampon'!$E280,COLUMN(REFERENCEMENT_ISOLANT[[#Headers],[CONCATENATION DES OBSERVATIONS]])))=0,"",INDIRECT(NOM_FR&amp;ADDRESS('PR-tampon'!$E280,COLUMN(REFERENCEMENT_ISOLANT[[#Headers],[CONCATENATION DES OBSERVATIONS]]))))))</f>
        <v/>
      </c>
      <c r="M317" s="3" t="str">
        <f ca="1">IF('PR-tampon'!$E280="","",IF('PR-tampon'!$E280=0,"",IF(INDIRECT(NOM_FR&amp;ADDRESS('PR-tampon'!$E280,COLUMN(REFERENCEMENT_ISOLANT[[#Headers],[Hygrométrie des locaux]])))=0,"",INDIRECT(NOM_FR&amp;ADDRESS('PR-tampon'!$E280,COLUMN(REFERENCEMENT_ISOLANT[[#Headers],[Hygrométrie des locaux]]))))))</f>
        <v/>
      </c>
      <c r="N317" s="3" t="str">
        <f ca="1">IF('PR-tampon'!$E280="","",IF('PR-tampon'!$E280=0,"",IF(INDIRECT(NOM_FR&amp;ADDRESS('PR-tampon'!$E280,COLUMN(REFERENCEMENT_ISOLANT[[#Headers],[classement locaux au sens 20.1 P3]])))=0,"",INDIRECT(NOM_FR&amp;ADDRESS('PR-tampon'!$E280,COLUMN(REFERENCEMENT_ISOLANT[[#Headers],[classement locaux au sens 20.1 P3]]))))))</f>
        <v/>
      </c>
      <c r="O317" s="3" t="str">
        <f ca="1">IF('PR-tampon'!$E280="","",IF('PR-tampon'!$E280=0,"",IF(INDIRECT(NOM_FR&amp;ADDRESS('PR-tampon'!$E280,COLUMN(REFERENCEMENT_ISOLANT[[#Headers],[Climat max]])))=0,"",INDIRECT(NOM_FR&amp;ADDRESS('PR-tampon'!$E280,COLUMN(REFERENCEMENT_ISOLANT[[#Headers],[Climat max]]))))))</f>
        <v/>
      </c>
      <c r="P317" s="3" t="str">
        <f ca="1">IF('PR-tampon'!$E280="","",IF('PR-tampon'!$E280=0,"",IF(INDIRECT(NOM_FR&amp;ADDRESS('PR-tampon'!$E280,COLUMN(REFERENCEMENT_ISOLANT[[#Headers],[Locaux climatisés ou raffraichis]])))=0,"",INDIRECT(NOM_FR&amp;ADDRESS('PR-tampon'!$E280,COLUMN(REFERENCEMENT_ISOLANT[[#Headers],[Locaux climatisés ou raffraichis]]))))))</f>
        <v/>
      </c>
    </row>
    <row r="318" spans="1:16" ht="130.15" customHeight="1" x14ac:dyDescent="0.25">
      <c r="A318" s="3" t="e">
        <v>#VALUE!</v>
      </c>
      <c r="B318" s="79" t="str">
        <f ca="1">IF('PR-tampon'!$E281="","",IF('PR-tampon'!$E281=0,"",IF(INDIRECT(NOM_FR&amp;ADDRESS('PR-tampon'!$E281,COLUMN(REFERENCEMENT_ISOLANT[[#Headers],[DATE REFERENCEMENT]])))=0,"",INDIRECT(NOM_FR&amp;ADDRESS('PR-tampon'!$E281,COLUMN(REFERENCEMENT_ISOLANT[[#Headers],[DATE REFERENCEMENT]]))))))</f>
        <v/>
      </c>
      <c r="C318" s="79" t="str">
        <f ca="1">IF('PR-tampon'!$E281="","",IF('PR-tampon'!$E281=0,"",IF(INDIRECT(NOM_FR&amp;ADDRESS('PR-tampon'!$E281,COLUMN(REFERENCEMENT_ISOLANT[[#Headers],[TYPE DE PROCEDE]])))=0,"",INDIRECT(NOM_FR&amp;ADDRESS('PR-tampon'!$E281,COLUMN(REFERENCEMENT_ISOLANT[[#Headers],[TYPE DE PROCEDE]]))))))</f>
        <v/>
      </c>
      <c r="D318" s="79" t="str">
        <f ca="1">IF('PR-tampon'!$E281="","",IF('PR-tampon'!$E281=0,"",IF(INDIRECT(NOM_FR&amp;ADDRESS('PR-tampon'!$E281,COLUMN(REFERENCEMENT_ISOLANT[[#Headers],[MATIERE]])))=0,"",INDIRECT(NOM_FR&amp;ADDRESS('PR-tampon'!$E281,COLUMN(REFERENCEMENT_ISOLANT[[#Headers],[MATIERE]]))))))</f>
        <v/>
      </c>
      <c r="E318" s="3" t="str">
        <f ca="1">IF('PR-tampon'!$E281="","",IF('PR-tampon'!$E281=0,"",IF(INDIRECT(NOM_FR&amp;ADDRESS('PR-tampon'!$E281,COLUMN(REFERENCEMENT_ISOLANT[[#Headers],[NOM COMMERCIAL DU PROCEDE]])))=0,"",INDIRECT(NOM_FR&amp;ADDRESS('PR-tampon'!$E281,COLUMN(REFERENCEMENT_ISOLANT[[#Headers],[NOM COMMERCIAL DU PROCEDE]]))))))</f>
        <v/>
      </c>
      <c r="F318" s="3" t="str">
        <f ca="1">IF('PR-tampon'!$E281="","",IF('PR-tampon'!$E281=0,"",IF(INDIRECT(NOM_FR&amp;ADDRESS('PR-tampon'!$E281,COLUMN(REFERENCEMENT_ISOLANT[[#Headers],[FABRICANT / TITULAIRE / DISTRIBUTEUR]])))=0,"",INDIRECT(NOM_FR&amp;ADDRESS('PR-tampon'!$E281,COLUMN(REFERENCEMENT_ISOLANT[[#Headers],[FABRICANT / TITULAIRE / DISTRIBUTEUR]]))))))</f>
        <v/>
      </c>
      <c r="G318" s="3" t="str">
        <f ca="1">IF('PR-tampon'!$E281="","",IF('PR-tampon'!$E281=0,"",IF(INDIRECT(NOM_FR&amp;ADDRESS('PR-tampon'!$E281,COLUMN(REFERENCEMENT_ISOLANT[[#Headers],[TYPE DE DOCUMENT DE REFERENCE]])))=0,"",INDIRECT(NOM_FR&amp;ADDRESS('PR-tampon'!$E281,COLUMN(REFERENCEMENT_ISOLANT[[#Headers],[TYPE DE DOCUMENT DE REFERENCE]]))))))</f>
        <v/>
      </c>
      <c r="H318" s="3" t="str">
        <f ca="1">IF('PR-tampon'!$E281="","",IF('PR-tampon'!$E281=0,"",IF(INDIRECT(NOM_FR&amp;ADDRESS('PR-tampon'!$E281,COLUMN(REFERENCEMENT_ISOLANT[[#Headers],[REF]])))=0,"",INDIRECT(NOM_FR&amp;ADDRESS('PR-tampon'!$E281,COLUMN(REFERENCEMENT_ISOLANT[[#Headers],[REF]]))))))</f>
        <v/>
      </c>
      <c r="I318" s="73" t="str">
        <f ca="1">IF('PR-tampon'!$E281="","",IF('PR-tampon'!$E281=0,"",IF(INDIRECT(NOM_FR&amp;ADDRESS('PR-tampon'!$E281,COLUMN(REFERENCEMENT_ISOLANT[[#Headers],[AVIS LIMITE AU / VALIDITE]])))=0,"",INDIRECT(NOM_FR&amp;ADDRESS('PR-tampon'!$E281,COLUMN(REFERENCEMENT_ISOLANT[[#Headers],[AVIS LIMITE AU / VALIDITE]]))))))</f>
        <v/>
      </c>
      <c r="J318" s="3" t="str">
        <f ca="1">IF('PR-tampon'!$E281="","",IF('PR-tampon'!$E281=0,"",IF(INDIRECT(NOM_FR&amp;ADDRESS('PR-tampon'!$E281,COLUMN(REFERENCEMENT_ISOLANT[[#Headers],[TC/TNC
dans le domaine d''emploi visé]])))=0,"",INDIRECT(NOM_FR&amp;ADDRESS('PR-tampon'!$E281,COLUMN(REFERENCEMENT_ISOLANT[[#Headers],[TC/TNC
dans le domaine d''emploi visé]]))))))</f>
        <v/>
      </c>
      <c r="K318" s="102" t="str">
        <f ca="1">IF('PR-tampon'!$E281="","",IF('PR-tampon'!$E281=0,"",IF(INDIRECT(NOM_FR&amp;ADDRESS('PR-tampon'!$E281,COLUMN(REFERENCEMENT_ISOLANT[[#Headers],[SYNTHESE DES APPLICATIONS VISEES]])))=0,"",INDIRECT(NOM_FR&amp;ADDRESS('PR-tampon'!$E281,COLUMN(REFERENCEMENT_ISOLANT[[#Headers],[SYNTHESE DES APPLICATIONS VISEES]]))))))</f>
        <v/>
      </c>
      <c r="L318" s="75" t="str">
        <f ca="1">IF('PR-tampon'!$E281="","",IF('PR-tampon'!$E281=0,"",IF(INDIRECT(NOM_FR&amp;ADDRESS('PR-tampon'!$E281,COLUMN(REFERENCEMENT_ISOLANT[[#Headers],[CONCATENATION DES OBSERVATIONS]])))=0,"",INDIRECT(NOM_FR&amp;ADDRESS('PR-tampon'!$E281,COLUMN(REFERENCEMENT_ISOLANT[[#Headers],[CONCATENATION DES OBSERVATIONS]]))))))</f>
        <v/>
      </c>
      <c r="M318" s="3" t="str">
        <f ca="1">IF('PR-tampon'!$E281="","",IF('PR-tampon'!$E281=0,"",IF(INDIRECT(NOM_FR&amp;ADDRESS('PR-tampon'!$E281,COLUMN(REFERENCEMENT_ISOLANT[[#Headers],[Hygrométrie des locaux]])))=0,"",INDIRECT(NOM_FR&amp;ADDRESS('PR-tampon'!$E281,COLUMN(REFERENCEMENT_ISOLANT[[#Headers],[Hygrométrie des locaux]]))))))</f>
        <v/>
      </c>
      <c r="N318" s="3" t="str">
        <f ca="1">IF('PR-tampon'!$E281="","",IF('PR-tampon'!$E281=0,"",IF(INDIRECT(NOM_FR&amp;ADDRESS('PR-tampon'!$E281,COLUMN(REFERENCEMENT_ISOLANT[[#Headers],[classement locaux au sens 20.1 P3]])))=0,"",INDIRECT(NOM_FR&amp;ADDRESS('PR-tampon'!$E281,COLUMN(REFERENCEMENT_ISOLANT[[#Headers],[classement locaux au sens 20.1 P3]]))))))</f>
        <v/>
      </c>
      <c r="O318" s="3" t="str">
        <f ca="1">IF('PR-tampon'!$E281="","",IF('PR-tampon'!$E281=0,"",IF(INDIRECT(NOM_FR&amp;ADDRESS('PR-tampon'!$E281,COLUMN(REFERENCEMENT_ISOLANT[[#Headers],[Climat max]])))=0,"",INDIRECT(NOM_FR&amp;ADDRESS('PR-tampon'!$E281,COLUMN(REFERENCEMENT_ISOLANT[[#Headers],[Climat max]]))))))</f>
        <v/>
      </c>
      <c r="P318" s="3" t="str">
        <f ca="1">IF('PR-tampon'!$E281="","",IF('PR-tampon'!$E281=0,"",IF(INDIRECT(NOM_FR&amp;ADDRESS('PR-tampon'!$E281,COLUMN(REFERENCEMENT_ISOLANT[[#Headers],[Locaux climatisés ou raffraichis]])))=0,"",INDIRECT(NOM_FR&amp;ADDRESS('PR-tampon'!$E281,COLUMN(REFERENCEMENT_ISOLANT[[#Headers],[Locaux climatisés ou raffraichis]]))))))</f>
        <v/>
      </c>
    </row>
    <row r="319" spans="1:16" ht="130.15" customHeight="1" x14ac:dyDescent="0.25">
      <c r="A319" s="3" t="e">
        <v>#VALUE!</v>
      </c>
      <c r="B319" s="79" t="str">
        <f ca="1">IF('PR-tampon'!$E282="","",IF('PR-tampon'!$E282=0,"",IF(INDIRECT(NOM_FR&amp;ADDRESS('PR-tampon'!$E282,COLUMN(REFERENCEMENT_ISOLANT[[#Headers],[DATE REFERENCEMENT]])))=0,"",INDIRECT(NOM_FR&amp;ADDRESS('PR-tampon'!$E282,COLUMN(REFERENCEMENT_ISOLANT[[#Headers],[DATE REFERENCEMENT]]))))))</f>
        <v/>
      </c>
      <c r="C319" s="79" t="str">
        <f ca="1">IF('PR-tampon'!$E282="","",IF('PR-tampon'!$E282=0,"",IF(INDIRECT(NOM_FR&amp;ADDRESS('PR-tampon'!$E282,COLUMN(REFERENCEMENT_ISOLANT[[#Headers],[TYPE DE PROCEDE]])))=0,"",INDIRECT(NOM_FR&amp;ADDRESS('PR-tampon'!$E282,COLUMN(REFERENCEMENT_ISOLANT[[#Headers],[TYPE DE PROCEDE]]))))))</f>
        <v/>
      </c>
      <c r="D319" s="79" t="str">
        <f ca="1">IF('PR-tampon'!$E282="","",IF('PR-tampon'!$E282=0,"",IF(INDIRECT(NOM_FR&amp;ADDRESS('PR-tampon'!$E282,COLUMN(REFERENCEMENT_ISOLANT[[#Headers],[MATIERE]])))=0,"",INDIRECT(NOM_FR&amp;ADDRESS('PR-tampon'!$E282,COLUMN(REFERENCEMENT_ISOLANT[[#Headers],[MATIERE]]))))))</f>
        <v/>
      </c>
      <c r="E319" s="3" t="str">
        <f ca="1">IF('PR-tampon'!$E282="","",IF('PR-tampon'!$E282=0,"",IF(INDIRECT(NOM_FR&amp;ADDRESS('PR-tampon'!$E282,COLUMN(REFERENCEMENT_ISOLANT[[#Headers],[NOM COMMERCIAL DU PROCEDE]])))=0,"",INDIRECT(NOM_FR&amp;ADDRESS('PR-tampon'!$E282,COLUMN(REFERENCEMENT_ISOLANT[[#Headers],[NOM COMMERCIAL DU PROCEDE]]))))))</f>
        <v/>
      </c>
      <c r="F319" s="3" t="str">
        <f ca="1">IF('PR-tampon'!$E282="","",IF('PR-tampon'!$E282=0,"",IF(INDIRECT(NOM_FR&amp;ADDRESS('PR-tampon'!$E282,COLUMN(REFERENCEMENT_ISOLANT[[#Headers],[FABRICANT / TITULAIRE / DISTRIBUTEUR]])))=0,"",INDIRECT(NOM_FR&amp;ADDRESS('PR-tampon'!$E282,COLUMN(REFERENCEMENT_ISOLANT[[#Headers],[FABRICANT / TITULAIRE / DISTRIBUTEUR]]))))))</f>
        <v/>
      </c>
      <c r="G319" s="3" t="str">
        <f ca="1">IF('PR-tampon'!$E282="","",IF('PR-tampon'!$E282=0,"",IF(INDIRECT(NOM_FR&amp;ADDRESS('PR-tampon'!$E282,COLUMN(REFERENCEMENT_ISOLANT[[#Headers],[TYPE DE DOCUMENT DE REFERENCE]])))=0,"",INDIRECT(NOM_FR&amp;ADDRESS('PR-tampon'!$E282,COLUMN(REFERENCEMENT_ISOLANT[[#Headers],[TYPE DE DOCUMENT DE REFERENCE]]))))))</f>
        <v/>
      </c>
      <c r="H319" s="3" t="str">
        <f ca="1">IF('PR-tampon'!$E282="","",IF('PR-tampon'!$E282=0,"",IF(INDIRECT(NOM_FR&amp;ADDRESS('PR-tampon'!$E282,COLUMN(REFERENCEMENT_ISOLANT[[#Headers],[REF]])))=0,"",INDIRECT(NOM_FR&amp;ADDRESS('PR-tampon'!$E282,COLUMN(REFERENCEMENT_ISOLANT[[#Headers],[REF]]))))))</f>
        <v/>
      </c>
      <c r="I319" s="73" t="str">
        <f ca="1">IF('PR-tampon'!$E282="","",IF('PR-tampon'!$E282=0,"",IF(INDIRECT(NOM_FR&amp;ADDRESS('PR-tampon'!$E282,COLUMN(REFERENCEMENT_ISOLANT[[#Headers],[AVIS LIMITE AU / VALIDITE]])))=0,"",INDIRECT(NOM_FR&amp;ADDRESS('PR-tampon'!$E282,COLUMN(REFERENCEMENT_ISOLANT[[#Headers],[AVIS LIMITE AU / VALIDITE]]))))))</f>
        <v/>
      </c>
      <c r="J319" s="3" t="str">
        <f ca="1">IF('PR-tampon'!$E282="","",IF('PR-tampon'!$E282=0,"",IF(INDIRECT(NOM_FR&amp;ADDRESS('PR-tampon'!$E282,COLUMN(REFERENCEMENT_ISOLANT[[#Headers],[TC/TNC
dans le domaine d''emploi visé]])))=0,"",INDIRECT(NOM_FR&amp;ADDRESS('PR-tampon'!$E282,COLUMN(REFERENCEMENT_ISOLANT[[#Headers],[TC/TNC
dans le domaine d''emploi visé]]))))))</f>
        <v/>
      </c>
      <c r="K319" s="102" t="str">
        <f ca="1">IF('PR-tampon'!$E282="","",IF('PR-tampon'!$E282=0,"",IF(INDIRECT(NOM_FR&amp;ADDRESS('PR-tampon'!$E282,COLUMN(REFERENCEMENT_ISOLANT[[#Headers],[SYNTHESE DES APPLICATIONS VISEES]])))=0,"",INDIRECT(NOM_FR&amp;ADDRESS('PR-tampon'!$E282,COLUMN(REFERENCEMENT_ISOLANT[[#Headers],[SYNTHESE DES APPLICATIONS VISEES]]))))))</f>
        <v/>
      </c>
      <c r="L319" s="75" t="str">
        <f ca="1">IF('PR-tampon'!$E282="","",IF('PR-tampon'!$E282=0,"",IF(INDIRECT(NOM_FR&amp;ADDRESS('PR-tampon'!$E282,COLUMN(REFERENCEMENT_ISOLANT[[#Headers],[CONCATENATION DES OBSERVATIONS]])))=0,"",INDIRECT(NOM_FR&amp;ADDRESS('PR-tampon'!$E282,COLUMN(REFERENCEMENT_ISOLANT[[#Headers],[CONCATENATION DES OBSERVATIONS]]))))))</f>
        <v/>
      </c>
      <c r="M319" s="3" t="str">
        <f ca="1">IF('PR-tampon'!$E282="","",IF('PR-tampon'!$E282=0,"",IF(INDIRECT(NOM_FR&amp;ADDRESS('PR-tampon'!$E282,COLUMN(REFERENCEMENT_ISOLANT[[#Headers],[Hygrométrie des locaux]])))=0,"",INDIRECT(NOM_FR&amp;ADDRESS('PR-tampon'!$E282,COLUMN(REFERENCEMENT_ISOLANT[[#Headers],[Hygrométrie des locaux]]))))))</f>
        <v/>
      </c>
      <c r="N319" s="3" t="str">
        <f ca="1">IF('PR-tampon'!$E282="","",IF('PR-tampon'!$E282=0,"",IF(INDIRECT(NOM_FR&amp;ADDRESS('PR-tampon'!$E282,COLUMN(REFERENCEMENT_ISOLANT[[#Headers],[classement locaux au sens 20.1 P3]])))=0,"",INDIRECT(NOM_FR&amp;ADDRESS('PR-tampon'!$E282,COLUMN(REFERENCEMENT_ISOLANT[[#Headers],[classement locaux au sens 20.1 P3]]))))))</f>
        <v/>
      </c>
      <c r="O319" s="3" t="str">
        <f ca="1">IF('PR-tampon'!$E282="","",IF('PR-tampon'!$E282=0,"",IF(INDIRECT(NOM_FR&amp;ADDRESS('PR-tampon'!$E282,COLUMN(REFERENCEMENT_ISOLANT[[#Headers],[Climat max]])))=0,"",INDIRECT(NOM_FR&amp;ADDRESS('PR-tampon'!$E282,COLUMN(REFERENCEMENT_ISOLANT[[#Headers],[Climat max]]))))))</f>
        <v/>
      </c>
      <c r="P319" s="3" t="str">
        <f ca="1">IF('PR-tampon'!$E282="","",IF('PR-tampon'!$E282=0,"",IF(INDIRECT(NOM_FR&amp;ADDRESS('PR-tampon'!$E282,COLUMN(REFERENCEMENT_ISOLANT[[#Headers],[Locaux climatisés ou raffraichis]])))=0,"",INDIRECT(NOM_FR&amp;ADDRESS('PR-tampon'!$E282,COLUMN(REFERENCEMENT_ISOLANT[[#Headers],[Locaux climatisés ou raffraichis]]))))))</f>
        <v/>
      </c>
    </row>
    <row r="320" spans="1:16" ht="130.15" customHeight="1" x14ac:dyDescent="0.25">
      <c r="A320" s="3" t="e">
        <v>#VALUE!</v>
      </c>
      <c r="B320" s="79" t="str">
        <f ca="1">IF('PR-tampon'!$E283="","",IF('PR-tampon'!$E283=0,"",IF(INDIRECT(NOM_FR&amp;ADDRESS('PR-tampon'!$E283,COLUMN(REFERENCEMENT_ISOLANT[[#Headers],[DATE REFERENCEMENT]])))=0,"",INDIRECT(NOM_FR&amp;ADDRESS('PR-tampon'!$E283,COLUMN(REFERENCEMENT_ISOLANT[[#Headers],[DATE REFERENCEMENT]]))))))</f>
        <v/>
      </c>
      <c r="C320" s="79" t="str">
        <f ca="1">IF('PR-tampon'!$E283="","",IF('PR-tampon'!$E283=0,"",IF(INDIRECT(NOM_FR&amp;ADDRESS('PR-tampon'!$E283,COLUMN(REFERENCEMENT_ISOLANT[[#Headers],[TYPE DE PROCEDE]])))=0,"",INDIRECT(NOM_FR&amp;ADDRESS('PR-tampon'!$E283,COLUMN(REFERENCEMENT_ISOLANT[[#Headers],[TYPE DE PROCEDE]]))))))</f>
        <v/>
      </c>
      <c r="D320" s="79" t="str">
        <f ca="1">IF('PR-tampon'!$E283="","",IF('PR-tampon'!$E283=0,"",IF(INDIRECT(NOM_FR&amp;ADDRESS('PR-tampon'!$E283,COLUMN(REFERENCEMENT_ISOLANT[[#Headers],[MATIERE]])))=0,"",INDIRECT(NOM_FR&amp;ADDRESS('PR-tampon'!$E283,COLUMN(REFERENCEMENT_ISOLANT[[#Headers],[MATIERE]]))))))</f>
        <v/>
      </c>
      <c r="E320" s="3" t="str">
        <f ca="1">IF('PR-tampon'!$E283="","",IF('PR-tampon'!$E283=0,"",IF(INDIRECT(NOM_FR&amp;ADDRESS('PR-tampon'!$E283,COLUMN(REFERENCEMENT_ISOLANT[[#Headers],[NOM COMMERCIAL DU PROCEDE]])))=0,"",INDIRECT(NOM_FR&amp;ADDRESS('PR-tampon'!$E283,COLUMN(REFERENCEMENT_ISOLANT[[#Headers],[NOM COMMERCIAL DU PROCEDE]]))))))</f>
        <v/>
      </c>
      <c r="F320" s="3" t="str">
        <f ca="1">IF('PR-tampon'!$E283="","",IF('PR-tampon'!$E283=0,"",IF(INDIRECT(NOM_FR&amp;ADDRESS('PR-tampon'!$E283,COLUMN(REFERENCEMENT_ISOLANT[[#Headers],[FABRICANT / TITULAIRE / DISTRIBUTEUR]])))=0,"",INDIRECT(NOM_FR&amp;ADDRESS('PR-tampon'!$E283,COLUMN(REFERENCEMENT_ISOLANT[[#Headers],[FABRICANT / TITULAIRE / DISTRIBUTEUR]]))))))</f>
        <v/>
      </c>
      <c r="G320" s="3" t="str">
        <f ca="1">IF('PR-tampon'!$E283="","",IF('PR-tampon'!$E283=0,"",IF(INDIRECT(NOM_FR&amp;ADDRESS('PR-tampon'!$E283,COLUMN(REFERENCEMENT_ISOLANT[[#Headers],[TYPE DE DOCUMENT DE REFERENCE]])))=0,"",INDIRECT(NOM_FR&amp;ADDRESS('PR-tampon'!$E283,COLUMN(REFERENCEMENT_ISOLANT[[#Headers],[TYPE DE DOCUMENT DE REFERENCE]]))))))</f>
        <v/>
      </c>
      <c r="H320" s="3" t="str">
        <f ca="1">IF('PR-tampon'!$E283="","",IF('PR-tampon'!$E283=0,"",IF(INDIRECT(NOM_FR&amp;ADDRESS('PR-tampon'!$E283,COLUMN(REFERENCEMENT_ISOLANT[[#Headers],[REF]])))=0,"",INDIRECT(NOM_FR&amp;ADDRESS('PR-tampon'!$E283,COLUMN(REFERENCEMENT_ISOLANT[[#Headers],[REF]]))))))</f>
        <v/>
      </c>
      <c r="I320" s="73" t="str">
        <f ca="1">IF('PR-tampon'!$E283="","",IF('PR-tampon'!$E283=0,"",IF(INDIRECT(NOM_FR&amp;ADDRESS('PR-tampon'!$E283,COLUMN(REFERENCEMENT_ISOLANT[[#Headers],[AVIS LIMITE AU / VALIDITE]])))=0,"",INDIRECT(NOM_FR&amp;ADDRESS('PR-tampon'!$E283,COLUMN(REFERENCEMENT_ISOLANT[[#Headers],[AVIS LIMITE AU / VALIDITE]]))))))</f>
        <v/>
      </c>
      <c r="J320" s="3" t="str">
        <f ca="1">IF('PR-tampon'!$E283="","",IF('PR-tampon'!$E283=0,"",IF(INDIRECT(NOM_FR&amp;ADDRESS('PR-tampon'!$E283,COLUMN(REFERENCEMENT_ISOLANT[[#Headers],[TC/TNC
dans le domaine d''emploi visé]])))=0,"",INDIRECT(NOM_FR&amp;ADDRESS('PR-tampon'!$E283,COLUMN(REFERENCEMENT_ISOLANT[[#Headers],[TC/TNC
dans le domaine d''emploi visé]]))))))</f>
        <v/>
      </c>
      <c r="K320" s="102" t="str">
        <f ca="1">IF('PR-tampon'!$E283="","",IF('PR-tampon'!$E283=0,"",IF(INDIRECT(NOM_FR&amp;ADDRESS('PR-tampon'!$E283,COLUMN(REFERENCEMENT_ISOLANT[[#Headers],[SYNTHESE DES APPLICATIONS VISEES]])))=0,"",INDIRECT(NOM_FR&amp;ADDRESS('PR-tampon'!$E283,COLUMN(REFERENCEMENT_ISOLANT[[#Headers],[SYNTHESE DES APPLICATIONS VISEES]]))))))</f>
        <v/>
      </c>
      <c r="L320" s="75" t="str">
        <f ca="1">IF('PR-tampon'!$E283="","",IF('PR-tampon'!$E283=0,"",IF(INDIRECT(NOM_FR&amp;ADDRESS('PR-tampon'!$E283,COLUMN(REFERENCEMENT_ISOLANT[[#Headers],[CONCATENATION DES OBSERVATIONS]])))=0,"",INDIRECT(NOM_FR&amp;ADDRESS('PR-tampon'!$E283,COLUMN(REFERENCEMENT_ISOLANT[[#Headers],[CONCATENATION DES OBSERVATIONS]]))))))</f>
        <v/>
      </c>
      <c r="M320" s="3" t="str">
        <f ca="1">IF('PR-tampon'!$E283="","",IF('PR-tampon'!$E283=0,"",IF(INDIRECT(NOM_FR&amp;ADDRESS('PR-tampon'!$E283,COLUMN(REFERENCEMENT_ISOLANT[[#Headers],[Hygrométrie des locaux]])))=0,"",INDIRECT(NOM_FR&amp;ADDRESS('PR-tampon'!$E283,COLUMN(REFERENCEMENT_ISOLANT[[#Headers],[Hygrométrie des locaux]]))))))</f>
        <v/>
      </c>
      <c r="N320" s="3" t="str">
        <f ca="1">IF('PR-tampon'!$E283="","",IF('PR-tampon'!$E283=0,"",IF(INDIRECT(NOM_FR&amp;ADDRESS('PR-tampon'!$E283,COLUMN(REFERENCEMENT_ISOLANT[[#Headers],[classement locaux au sens 20.1 P3]])))=0,"",INDIRECT(NOM_FR&amp;ADDRESS('PR-tampon'!$E283,COLUMN(REFERENCEMENT_ISOLANT[[#Headers],[classement locaux au sens 20.1 P3]]))))))</f>
        <v/>
      </c>
      <c r="O320" s="3" t="str">
        <f ca="1">IF('PR-tampon'!$E283="","",IF('PR-tampon'!$E283=0,"",IF(INDIRECT(NOM_FR&amp;ADDRESS('PR-tampon'!$E283,COLUMN(REFERENCEMENT_ISOLANT[[#Headers],[Climat max]])))=0,"",INDIRECT(NOM_FR&amp;ADDRESS('PR-tampon'!$E283,COLUMN(REFERENCEMENT_ISOLANT[[#Headers],[Climat max]]))))))</f>
        <v/>
      </c>
      <c r="P320" s="3" t="str">
        <f ca="1">IF('PR-tampon'!$E283="","",IF('PR-tampon'!$E283=0,"",IF(INDIRECT(NOM_FR&amp;ADDRESS('PR-tampon'!$E283,COLUMN(REFERENCEMENT_ISOLANT[[#Headers],[Locaux climatisés ou raffraichis]])))=0,"",INDIRECT(NOM_FR&amp;ADDRESS('PR-tampon'!$E283,COLUMN(REFERENCEMENT_ISOLANT[[#Headers],[Locaux climatisés ou raffraichis]]))))))</f>
        <v/>
      </c>
    </row>
    <row r="321" spans="1:16" ht="130.15" customHeight="1" x14ac:dyDescent="0.25">
      <c r="A321" s="3" t="e">
        <v>#VALUE!</v>
      </c>
      <c r="B321" s="79" t="str">
        <f ca="1">IF('PR-tampon'!$E284="","",IF('PR-tampon'!$E284=0,"",IF(INDIRECT(NOM_FR&amp;ADDRESS('PR-tampon'!$E284,COLUMN(REFERENCEMENT_ISOLANT[[#Headers],[DATE REFERENCEMENT]])))=0,"",INDIRECT(NOM_FR&amp;ADDRESS('PR-tampon'!$E284,COLUMN(REFERENCEMENT_ISOLANT[[#Headers],[DATE REFERENCEMENT]]))))))</f>
        <v/>
      </c>
      <c r="C321" s="79" t="str">
        <f ca="1">IF('PR-tampon'!$E284="","",IF('PR-tampon'!$E284=0,"",IF(INDIRECT(NOM_FR&amp;ADDRESS('PR-tampon'!$E284,COLUMN(REFERENCEMENT_ISOLANT[[#Headers],[TYPE DE PROCEDE]])))=0,"",INDIRECT(NOM_FR&amp;ADDRESS('PR-tampon'!$E284,COLUMN(REFERENCEMENT_ISOLANT[[#Headers],[TYPE DE PROCEDE]]))))))</f>
        <v/>
      </c>
      <c r="D321" s="79" t="str">
        <f ca="1">IF('PR-tampon'!$E284="","",IF('PR-tampon'!$E284=0,"",IF(INDIRECT(NOM_FR&amp;ADDRESS('PR-tampon'!$E284,COLUMN(REFERENCEMENT_ISOLANT[[#Headers],[MATIERE]])))=0,"",INDIRECT(NOM_FR&amp;ADDRESS('PR-tampon'!$E284,COLUMN(REFERENCEMENT_ISOLANT[[#Headers],[MATIERE]]))))))</f>
        <v/>
      </c>
      <c r="E321" s="3" t="str">
        <f ca="1">IF('PR-tampon'!$E284="","",IF('PR-tampon'!$E284=0,"",IF(INDIRECT(NOM_FR&amp;ADDRESS('PR-tampon'!$E284,COLUMN(REFERENCEMENT_ISOLANT[[#Headers],[NOM COMMERCIAL DU PROCEDE]])))=0,"",INDIRECT(NOM_FR&amp;ADDRESS('PR-tampon'!$E284,COLUMN(REFERENCEMENT_ISOLANT[[#Headers],[NOM COMMERCIAL DU PROCEDE]]))))))</f>
        <v/>
      </c>
      <c r="F321" s="3" t="str">
        <f ca="1">IF('PR-tampon'!$E284="","",IF('PR-tampon'!$E284=0,"",IF(INDIRECT(NOM_FR&amp;ADDRESS('PR-tampon'!$E284,COLUMN(REFERENCEMENT_ISOLANT[[#Headers],[FABRICANT / TITULAIRE / DISTRIBUTEUR]])))=0,"",INDIRECT(NOM_FR&amp;ADDRESS('PR-tampon'!$E284,COLUMN(REFERENCEMENT_ISOLANT[[#Headers],[FABRICANT / TITULAIRE / DISTRIBUTEUR]]))))))</f>
        <v/>
      </c>
      <c r="G321" s="3" t="str">
        <f ca="1">IF('PR-tampon'!$E284="","",IF('PR-tampon'!$E284=0,"",IF(INDIRECT(NOM_FR&amp;ADDRESS('PR-tampon'!$E284,COLUMN(REFERENCEMENT_ISOLANT[[#Headers],[TYPE DE DOCUMENT DE REFERENCE]])))=0,"",INDIRECT(NOM_FR&amp;ADDRESS('PR-tampon'!$E284,COLUMN(REFERENCEMENT_ISOLANT[[#Headers],[TYPE DE DOCUMENT DE REFERENCE]]))))))</f>
        <v/>
      </c>
      <c r="H321" s="3" t="str">
        <f ca="1">IF('PR-tampon'!$E284="","",IF('PR-tampon'!$E284=0,"",IF(INDIRECT(NOM_FR&amp;ADDRESS('PR-tampon'!$E284,COLUMN(REFERENCEMENT_ISOLANT[[#Headers],[REF]])))=0,"",INDIRECT(NOM_FR&amp;ADDRESS('PR-tampon'!$E284,COLUMN(REFERENCEMENT_ISOLANT[[#Headers],[REF]]))))))</f>
        <v/>
      </c>
      <c r="I321" s="73" t="str">
        <f ca="1">IF('PR-tampon'!$E284="","",IF('PR-tampon'!$E284=0,"",IF(INDIRECT(NOM_FR&amp;ADDRESS('PR-tampon'!$E284,COLUMN(REFERENCEMENT_ISOLANT[[#Headers],[AVIS LIMITE AU / VALIDITE]])))=0,"",INDIRECT(NOM_FR&amp;ADDRESS('PR-tampon'!$E284,COLUMN(REFERENCEMENT_ISOLANT[[#Headers],[AVIS LIMITE AU / VALIDITE]]))))))</f>
        <v/>
      </c>
      <c r="J321" s="3" t="str">
        <f ca="1">IF('PR-tampon'!$E284="","",IF('PR-tampon'!$E284=0,"",IF(INDIRECT(NOM_FR&amp;ADDRESS('PR-tampon'!$E284,COLUMN(REFERENCEMENT_ISOLANT[[#Headers],[TC/TNC
dans le domaine d''emploi visé]])))=0,"",INDIRECT(NOM_FR&amp;ADDRESS('PR-tampon'!$E284,COLUMN(REFERENCEMENT_ISOLANT[[#Headers],[TC/TNC
dans le domaine d''emploi visé]]))))))</f>
        <v/>
      </c>
      <c r="K321" s="102" t="str">
        <f ca="1">IF('PR-tampon'!$E284="","",IF('PR-tampon'!$E284=0,"",IF(INDIRECT(NOM_FR&amp;ADDRESS('PR-tampon'!$E284,COLUMN(REFERENCEMENT_ISOLANT[[#Headers],[SYNTHESE DES APPLICATIONS VISEES]])))=0,"",INDIRECT(NOM_FR&amp;ADDRESS('PR-tampon'!$E284,COLUMN(REFERENCEMENT_ISOLANT[[#Headers],[SYNTHESE DES APPLICATIONS VISEES]]))))))</f>
        <v/>
      </c>
      <c r="L321" s="75" t="str">
        <f ca="1">IF('PR-tampon'!$E284="","",IF('PR-tampon'!$E284=0,"",IF(INDIRECT(NOM_FR&amp;ADDRESS('PR-tampon'!$E284,COLUMN(REFERENCEMENT_ISOLANT[[#Headers],[CONCATENATION DES OBSERVATIONS]])))=0,"",INDIRECT(NOM_FR&amp;ADDRESS('PR-tampon'!$E284,COLUMN(REFERENCEMENT_ISOLANT[[#Headers],[CONCATENATION DES OBSERVATIONS]]))))))</f>
        <v/>
      </c>
      <c r="M321" s="3" t="str">
        <f ca="1">IF('PR-tampon'!$E284="","",IF('PR-tampon'!$E284=0,"",IF(INDIRECT(NOM_FR&amp;ADDRESS('PR-tampon'!$E284,COLUMN(REFERENCEMENT_ISOLANT[[#Headers],[Hygrométrie des locaux]])))=0,"",INDIRECT(NOM_FR&amp;ADDRESS('PR-tampon'!$E284,COLUMN(REFERENCEMENT_ISOLANT[[#Headers],[Hygrométrie des locaux]]))))))</f>
        <v/>
      </c>
      <c r="N321" s="3" t="str">
        <f ca="1">IF('PR-tampon'!$E284="","",IF('PR-tampon'!$E284=0,"",IF(INDIRECT(NOM_FR&amp;ADDRESS('PR-tampon'!$E284,COLUMN(REFERENCEMENT_ISOLANT[[#Headers],[classement locaux au sens 20.1 P3]])))=0,"",INDIRECT(NOM_FR&amp;ADDRESS('PR-tampon'!$E284,COLUMN(REFERENCEMENT_ISOLANT[[#Headers],[classement locaux au sens 20.1 P3]]))))))</f>
        <v/>
      </c>
      <c r="O321" s="3" t="str">
        <f ca="1">IF('PR-tampon'!$E284="","",IF('PR-tampon'!$E284=0,"",IF(INDIRECT(NOM_FR&amp;ADDRESS('PR-tampon'!$E284,COLUMN(REFERENCEMENT_ISOLANT[[#Headers],[Climat max]])))=0,"",INDIRECT(NOM_FR&amp;ADDRESS('PR-tampon'!$E284,COLUMN(REFERENCEMENT_ISOLANT[[#Headers],[Climat max]]))))))</f>
        <v/>
      </c>
      <c r="P321" s="3" t="str">
        <f ca="1">IF('PR-tampon'!$E284="","",IF('PR-tampon'!$E284=0,"",IF(INDIRECT(NOM_FR&amp;ADDRESS('PR-tampon'!$E284,COLUMN(REFERENCEMENT_ISOLANT[[#Headers],[Locaux climatisés ou raffraichis]])))=0,"",INDIRECT(NOM_FR&amp;ADDRESS('PR-tampon'!$E284,COLUMN(REFERENCEMENT_ISOLANT[[#Headers],[Locaux climatisés ou raffraichis]]))))))</f>
        <v/>
      </c>
    </row>
    <row r="322" spans="1:16" ht="130.15" customHeight="1" x14ac:dyDescent="0.25">
      <c r="A322" s="3" t="e">
        <v>#VALUE!</v>
      </c>
      <c r="B322" s="79" t="str">
        <f ca="1">IF('PR-tampon'!$E285="","",IF('PR-tampon'!$E285=0,"",IF(INDIRECT(NOM_FR&amp;ADDRESS('PR-tampon'!$E285,COLUMN(REFERENCEMENT_ISOLANT[[#Headers],[DATE REFERENCEMENT]])))=0,"",INDIRECT(NOM_FR&amp;ADDRESS('PR-tampon'!$E285,COLUMN(REFERENCEMENT_ISOLANT[[#Headers],[DATE REFERENCEMENT]]))))))</f>
        <v/>
      </c>
      <c r="C322" s="79" t="str">
        <f ca="1">IF('PR-tampon'!$E285="","",IF('PR-tampon'!$E285=0,"",IF(INDIRECT(NOM_FR&amp;ADDRESS('PR-tampon'!$E285,COLUMN(REFERENCEMENT_ISOLANT[[#Headers],[TYPE DE PROCEDE]])))=0,"",INDIRECT(NOM_FR&amp;ADDRESS('PR-tampon'!$E285,COLUMN(REFERENCEMENT_ISOLANT[[#Headers],[TYPE DE PROCEDE]]))))))</f>
        <v/>
      </c>
      <c r="D322" s="79" t="str">
        <f ca="1">IF('PR-tampon'!$E285="","",IF('PR-tampon'!$E285=0,"",IF(INDIRECT(NOM_FR&amp;ADDRESS('PR-tampon'!$E285,COLUMN(REFERENCEMENT_ISOLANT[[#Headers],[MATIERE]])))=0,"",INDIRECT(NOM_FR&amp;ADDRESS('PR-tampon'!$E285,COLUMN(REFERENCEMENT_ISOLANT[[#Headers],[MATIERE]]))))))</f>
        <v/>
      </c>
      <c r="E322" s="3" t="str">
        <f ca="1">IF('PR-tampon'!$E285="","",IF('PR-tampon'!$E285=0,"",IF(INDIRECT(NOM_FR&amp;ADDRESS('PR-tampon'!$E285,COLUMN(REFERENCEMENT_ISOLANT[[#Headers],[NOM COMMERCIAL DU PROCEDE]])))=0,"",INDIRECT(NOM_FR&amp;ADDRESS('PR-tampon'!$E285,COLUMN(REFERENCEMENT_ISOLANT[[#Headers],[NOM COMMERCIAL DU PROCEDE]]))))))</f>
        <v/>
      </c>
      <c r="F322" s="3" t="str">
        <f ca="1">IF('PR-tampon'!$E285="","",IF('PR-tampon'!$E285=0,"",IF(INDIRECT(NOM_FR&amp;ADDRESS('PR-tampon'!$E285,COLUMN(REFERENCEMENT_ISOLANT[[#Headers],[FABRICANT / TITULAIRE / DISTRIBUTEUR]])))=0,"",INDIRECT(NOM_FR&amp;ADDRESS('PR-tampon'!$E285,COLUMN(REFERENCEMENT_ISOLANT[[#Headers],[FABRICANT / TITULAIRE / DISTRIBUTEUR]]))))))</f>
        <v/>
      </c>
      <c r="G322" s="3" t="str">
        <f ca="1">IF('PR-tampon'!$E285="","",IF('PR-tampon'!$E285=0,"",IF(INDIRECT(NOM_FR&amp;ADDRESS('PR-tampon'!$E285,COLUMN(REFERENCEMENT_ISOLANT[[#Headers],[TYPE DE DOCUMENT DE REFERENCE]])))=0,"",INDIRECT(NOM_FR&amp;ADDRESS('PR-tampon'!$E285,COLUMN(REFERENCEMENT_ISOLANT[[#Headers],[TYPE DE DOCUMENT DE REFERENCE]]))))))</f>
        <v/>
      </c>
      <c r="H322" s="3" t="str">
        <f ca="1">IF('PR-tampon'!$E285="","",IF('PR-tampon'!$E285=0,"",IF(INDIRECT(NOM_FR&amp;ADDRESS('PR-tampon'!$E285,COLUMN(REFERENCEMENT_ISOLANT[[#Headers],[REF]])))=0,"",INDIRECT(NOM_FR&amp;ADDRESS('PR-tampon'!$E285,COLUMN(REFERENCEMENT_ISOLANT[[#Headers],[REF]]))))))</f>
        <v/>
      </c>
      <c r="I322" s="73" t="str">
        <f ca="1">IF('PR-tampon'!$E285="","",IF('PR-tampon'!$E285=0,"",IF(INDIRECT(NOM_FR&amp;ADDRESS('PR-tampon'!$E285,COLUMN(REFERENCEMENT_ISOLANT[[#Headers],[AVIS LIMITE AU / VALIDITE]])))=0,"",INDIRECT(NOM_FR&amp;ADDRESS('PR-tampon'!$E285,COLUMN(REFERENCEMENT_ISOLANT[[#Headers],[AVIS LIMITE AU / VALIDITE]]))))))</f>
        <v/>
      </c>
      <c r="J322" s="3" t="str">
        <f ca="1">IF('PR-tampon'!$E285="","",IF('PR-tampon'!$E285=0,"",IF(INDIRECT(NOM_FR&amp;ADDRESS('PR-tampon'!$E285,COLUMN(REFERENCEMENT_ISOLANT[[#Headers],[TC/TNC
dans le domaine d''emploi visé]])))=0,"",INDIRECT(NOM_FR&amp;ADDRESS('PR-tampon'!$E285,COLUMN(REFERENCEMENT_ISOLANT[[#Headers],[TC/TNC
dans le domaine d''emploi visé]]))))))</f>
        <v/>
      </c>
      <c r="K322" s="102" t="str">
        <f ca="1">IF('PR-tampon'!$E285="","",IF('PR-tampon'!$E285=0,"",IF(INDIRECT(NOM_FR&amp;ADDRESS('PR-tampon'!$E285,COLUMN(REFERENCEMENT_ISOLANT[[#Headers],[SYNTHESE DES APPLICATIONS VISEES]])))=0,"",INDIRECT(NOM_FR&amp;ADDRESS('PR-tampon'!$E285,COLUMN(REFERENCEMENT_ISOLANT[[#Headers],[SYNTHESE DES APPLICATIONS VISEES]]))))))</f>
        <v/>
      </c>
      <c r="L322" s="75" t="str">
        <f ca="1">IF('PR-tampon'!$E285="","",IF('PR-tampon'!$E285=0,"",IF(INDIRECT(NOM_FR&amp;ADDRESS('PR-tampon'!$E285,COLUMN(REFERENCEMENT_ISOLANT[[#Headers],[CONCATENATION DES OBSERVATIONS]])))=0,"",INDIRECT(NOM_FR&amp;ADDRESS('PR-tampon'!$E285,COLUMN(REFERENCEMENT_ISOLANT[[#Headers],[CONCATENATION DES OBSERVATIONS]]))))))</f>
        <v/>
      </c>
      <c r="M322" s="3" t="str">
        <f ca="1">IF('PR-tampon'!$E285="","",IF('PR-tampon'!$E285=0,"",IF(INDIRECT(NOM_FR&amp;ADDRESS('PR-tampon'!$E285,COLUMN(REFERENCEMENT_ISOLANT[[#Headers],[Hygrométrie des locaux]])))=0,"",INDIRECT(NOM_FR&amp;ADDRESS('PR-tampon'!$E285,COLUMN(REFERENCEMENT_ISOLANT[[#Headers],[Hygrométrie des locaux]]))))))</f>
        <v/>
      </c>
      <c r="N322" s="3" t="str">
        <f ca="1">IF('PR-tampon'!$E285="","",IF('PR-tampon'!$E285=0,"",IF(INDIRECT(NOM_FR&amp;ADDRESS('PR-tampon'!$E285,COLUMN(REFERENCEMENT_ISOLANT[[#Headers],[classement locaux au sens 20.1 P3]])))=0,"",INDIRECT(NOM_FR&amp;ADDRESS('PR-tampon'!$E285,COLUMN(REFERENCEMENT_ISOLANT[[#Headers],[classement locaux au sens 20.1 P3]]))))))</f>
        <v/>
      </c>
      <c r="O322" s="3" t="str">
        <f ca="1">IF('PR-tampon'!$E285="","",IF('PR-tampon'!$E285=0,"",IF(INDIRECT(NOM_FR&amp;ADDRESS('PR-tampon'!$E285,COLUMN(REFERENCEMENT_ISOLANT[[#Headers],[Climat max]])))=0,"",INDIRECT(NOM_FR&amp;ADDRESS('PR-tampon'!$E285,COLUMN(REFERENCEMENT_ISOLANT[[#Headers],[Climat max]]))))))</f>
        <v/>
      </c>
      <c r="P322" s="3" t="str">
        <f ca="1">IF('PR-tampon'!$E285="","",IF('PR-tampon'!$E285=0,"",IF(INDIRECT(NOM_FR&amp;ADDRESS('PR-tampon'!$E285,COLUMN(REFERENCEMENT_ISOLANT[[#Headers],[Locaux climatisés ou raffraichis]])))=0,"",INDIRECT(NOM_FR&amp;ADDRESS('PR-tampon'!$E285,COLUMN(REFERENCEMENT_ISOLANT[[#Headers],[Locaux climatisés ou raffraichis]]))))))</f>
        <v/>
      </c>
    </row>
    <row r="323" spans="1:16" ht="130.15" customHeight="1" x14ac:dyDescent="0.25">
      <c r="A323" s="3" t="e">
        <v>#VALUE!</v>
      </c>
      <c r="B323" s="79" t="str">
        <f ca="1">IF('PR-tampon'!$E286="","",IF('PR-tampon'!$E286=0,"",IF(INDIRECT(NOM_FR&amp;ADDRESS('PR-tampon'!$E286,COLUMN(REFERENCEMENT_ISOLANT[[#Headers],[DATE REFERENCEMENT]])))=0,"",INDIRECT(NOM_FR&amp;ADDRESS('PR-tampon'!$E286,COLUMN(REFERENCEMENT_ISOLANT[[#Headers],[DATE REFERENCEMENT]]))))))</f>
        <v/>
      </c>
      <c r="C323" s="79" t="str">
        <f ca="1">IF('PR-tampon'!$E286="","",IF('PR-tampon'!$E286=0,"",IF(INDIRECT(NOM_FR&amp;ADDRESS('PR-tampon'!$E286,COLUMN(REFERENCEMENT_ISOLANT[[#Headers],[TYPE DE PROCEDE]])))=0,"",INDIRECT(NOM_FR&amp;ADDRESS('PR-tampon'!$E286,COLUMN(REFERENCEMENT_ISOLANT[[#Headers],[TYPE DE PROCEDE]]))))))</f>
        <v/>
      </c>
      <c r="D323" s="79" t="str">
        <f ca="1">IF('PR-tampon'!$E286="","",IF('PR-tampon'!$E286=0,"",IF(INDIRECT(NOM_FR&amp;ADDRESS('PR-tampon'!$E286,COLUMN(REFERENCEMENT_ISOLANT[[#Headers],[MATIERE]])))=0,"",INDIRECT(NOM_FR&amp;ADDRESS('PR-tampon'!$E286,COLUMN(REFERENCEMENT_ISOLANT[[#Headers],[MATIERE]]))))))</f>
        <v/>
      </c>
      <c r="E323" s="3" t="str">
        <f ca="1">IF('PR-tampon'!$E286="","",IF('PR-tampon'!$E286=0,"",IF(INDIRECT(NOM_FR&amp;ADDRESS('PR-tampon'!$E286,COLUMN(REFERENCEMENT_ISOLANT[[#Headers],[NOM COMMERCIAL DU PROCEDE]])))=0,"",INDIRECT(NOM_FR&amp;ADDRESS('PR-tampon'!$E286,COLUMN(REFERENCEMENT_ISOLANT[[#Headers],[NOM COMMERCIAL DU PROCEDE]]))))))</f>
        <v/>
      </c>
      <c r="F323" s="3" t="str">
        <f ca="1">IF('PR-tampon'!$E286="","",IF('PR-tampon'!$E286=0,"",IF(INDIRECT(NOM_FR&amp;ADDRESS('PR-tampon'!$E286,COLUMN(REFERENCEMENT_ISOLANT[[#Headers],[FABRICANT / TITULAIRE / DISTRIBUTEUR]])))=0,"",INDIRECT(NOM_FR&amp;ADDRESS('PR-tampon'!$E286,COLUMN(REFERENCEMENT_ISOLANT[[#Headers],[FABRICANT / TITULAIRE / DISTRIBUTEUR]]))))))</f>
        <v/>
      </c>
      <c r="G323" s="3" t="str">
        <f ca="1">IF('PR-tampon'!$E286="","",IF('PR-tampon'!$E286=0,"",IF(INDIRECT(NOM_FR&amp;ADDRESS('PR-tampon'!$E286,COLUMN(REFERENCEMENT_ISOLANT[[#Headers],[TYPE DE DOCUMENT DE REFERENCE]])))=0,"",INDIRECT(NOM_FR&amp;ADDRESS('PR-tampon'!$E286,COLUMN(REFERENCEMENT_ISOLANT[[#Headers],[TYPE DE DOCUMENT DE REFERENCE]]))))))</f>
        <v/>
      </c>
      <c r="H323" s="3" t="str">
        <f ca="1">IF('PR-tampon'!$E286="","",IF('PR-tampon'!$E286=0,"",IF(INDIRECT(NOM_FR&amp;ADDRESS('PR-tampon'!$E286,COLUMN(REFERENCEMENT_ISOLANT[[#Headers],[REF]])))=0,"",INDIRECT(NOM_FR&amp;ADDRESS('PR-tampon'!$E286,COLUMN(REFERENCEMENT_ISOLANT[[#Headers],[REF]]))))))</f>
        <v/>
      </c>
      <c r="I323" s="73" t="str">
        <f ca="1">IF('PR-tampon'!$E286="","",IF('PR-tampon'!$E286=0,"",IF(INDIRECT(NOM_FR&amp;ADDRESS('PR-tampon'!$E286,COLUMN(REFERENCEMENT_ISOLANT[[#Headers],[AVIS LIMITE AU / VALIDITE]])))=0,"",INDIRECT(NOM_FR&amp;ADDRESS('PR-tampon'!$E286,COLUMN(REFERENCEMENT_ISOLANT[[#Headers],[AVIS LIMITE AU / VALIDITE]]))))))</f>
        <v/>
      </c>
      <c r="J323" s="3" t="str">
        <f ca="1">IF('PR-tampon'!$E286="","",IF('PR-tampon'!$E286=0,"",IF(INDIRECT(NOM_FR&amp;ADDRESS('PR-tampon'!$E286,COLUMN(REFERENCEMENT_ISOLANT[[#Headers],[TC/TNC
dans le domaine d''emploi visé]])))=0,"",INDIRECT(NOM_FR&amp;ADDRESS('PR-tampon'!$E286,COLUMN(REFERENCEMENT_ISOLANT[[#Headers],[TC/TNC
dans le domaine d''emploi visé]]))))))</f>
        <v/>
      </c>
      <c r="K323" s="102" t="str">
        <f ca="1">IF('PR-tampon'!$E286="","",IF('PR-tampon'!$E286=0,"",IF(INDIRECT(NOM_FR&amp;ADDRESS('PR-tampon'!$E286,COLUMN(REFERENCEMENT_ISOLANT[[#Headers],[SYNTHESE DES APPLICATIONS VISEES]])))=0,"",INDIRECT(NOM_FR&amp;ADDRESS('PR-tampon'!$E286,COLUMN(REFERENCEMENT_ISOLANT[[#Headers],[SYNTHESE DES APPLICATIONS VISEES]]))))))</f>
        <v/>
      </c>
      <c r="L323" s="75" t="str">
        <f ca="1">IF('PR-tampon'!$E286="","",IF('PR-tampon'!$E286=0,"",IF(INDIRECT(NOM_FR&amp;ADDRESS('PR-tampon'!$E286,COLUMN(REFERENCEMENT_ISOLANT[[#Headers],[CONCATENATION DES OBSERVATIONS]])))=0,"",INDIRECT(NOM_FR&amp;ADDRESS('PR-tampon'!$E286,COLUMN(REFERENCEMENT_ISOLANT[[#Headers],[CONCATENATION DES OBSERVATIONS]]))))))</f>
        <v/>
      </c>
      <c r="M323" s="3" t="str">
        <f ca="1">IF('PR-tampon'!$E286="","",IF('PR-tampon'!$E286=0,"",IF(INDIRECT(NOM_FR&amp;ADDRESS('PR-tampon'!$E286,COLUMN(REFERENCEMENT_ISOLANT[[#Headers],[Hygrométrie des locaux]])))=0,"",INDIRECT(NOM_FR&amp;ADDRESS('PR-tampon'!$E286,COLUMN(REFERENCEMENT_ISOLANT[[#Headers],[Hygrométrie des locaux]]))))))</f>
        <v/>
      </c>
      <c r="N323" s="3" t="str">
        <f ca="1">IF('PR-tampon'!$E286="","",IF('PR-tampon'!$E286=0,"",IF(INDIRECT(NOM_FR&amp;ADDRESS('PR-tampon'!$E286,COLUMN(REFERENCEMENT_ISOLANT[[#Headers],[classement locaux au sens 20.1 P3]])))=0,"",INDIRECT(NOM_FR&amp;ADDRESS('PR-tampon'!$E286,COLUMN(REFERENCEMENT_ISOLANT[[#Headers],[classement locaux au sens 20.1 P3]]))))))</f>
        <v/>
      </c>
      <c r="O323" s="3" t="str">
        <f ca="1">IF('PR-tampon'!$E286="","",IF('PR-tampon'!$E286=0,"",IF(INDIRECT(NOM_FR&amp;ADDRESS('PR-tampon'!$E286,COLUMN(REFERENCEMENT_ISOLANT[[#Headers],[Climat max]])))=0,"",INDIRECT(NOM_FR&amp;ADDRESS('PR-tampon'!$E286,COLUMN(REFERENCEMENT_ISOLANT[[#Headers],[Climat max]]))))))</f>
        <v/>
      </c>
      <c r="P323" s="3" t="str">
        <f ca="1">IF('PR-tampon'!$E286="","",IF('PR-tampon'!$E286=0,"",IF(INDIRECT(NOM_FR&amp;ADDRESS('PR-tampon'!$E286,COLUMN(REFERENCEMENT_ISOLANT[[#Headers],[Locaux climatisés ou raffraichis]])))=0,"",INDIRECT(NOM_FR&amp;ADDRESS('PR-tampon'!$E286,COLUMN(REFERENCEMENT_ISOLANT[[#Headers],[Locaux climatisés ou raffraichis]]))))))</f>
        <v/>
      </c>
    </row>
    <row r="324" spans="1:16" ht="130.15" customHeight="1" x14ac:dyDescent="0.25">
      <c r="A324" s="3" t="e">
        <v>#VALUE!</v>
      </c>
      <c r="B324" s="79" t="str">
        <f ca="1">IF('PR-tampon'!$E287="","",IF('PR-tampon'!$E287=0,"",IF(INDIRECT(NOM_FR&amp;ADDRESS('PR-tampon'!$E287,COLUMN(REFERENCEMENT_ISOLANT[[#Headers],[DATE REFERENCEMENT]])))=0,"",INDIRECT(NOM_FR&amp;ADDRESS('PR-tampon'!$E287,COLUMN(REFERENCEMENT_ISOLANT[[#Headers],[DATE REFERENCEMENT]]))))))</f>
        <v/>
      </c>
      <c r="C324" s="79" t="str">
        <f ca="1">IF('PR-tampon'!$E287="","",IF('PR-tampon'!$E287=0,"",IF(INDIRECT(NOM_FR&amp;ADDRESS('PR-tampon'!$E287,COLUMN(REFERENCEMENT_ISOLANT[[#Headers],[TYPE DE PROCEDE]])))=0,"",INDIRECT(NOM_FR&amp;ADDRESS('PR-tampon'!$E287,COLUMN(REFERENCEMENT_ISOLANT[[#Headers],[TYPE DE PROCEDE]]))))))</f>
        <v/>
      </c>
      <c r="D324" s="79" t="str">
        <f ca="1">IF('PR-tampon'!$E287="","",IF('PR-tampon'!$E287=0,"",IF(INDIRECT(NOM_FR&amp;ADDRESS('PR-tampon'!$E287,COLUMN(REFERENCEMENT_ISOLANT[[#Headers],[MATIERE]])))=0,"",INDIRECT(NOM_FR&amp;ADDRESS('PR-tampon'!$E287,COLUMN(REFERENCEMENT_ISOLANT[[#Headers],[MATIERE]]))))))</f>
        <v/>
      </c>
      <c r="E324" s="3" t="str">
        <f ca="1">IF('PR-tampon'!$E287="","",IF('PR-tampon'!$E287=0,"",IF(INDIRECT(NOM_FR&amp;ADDRESS('PR-tampon'!$E287,COLUMN(REFERENCEMENT_ISOLANT[[#Headers],[NOM COMMERCIAL DU PROCEDE]])))=0,"",INDIRECT(NOM_FR&amp;ADDRESS('PR-tampon'!$E287,COLUMN(REFERENCEMENT_ISOLANT[[#Headers],[NOM COMMERCIAL DU PROCEDE]]))))))</f>
        <v/>
      </c>
      <c r="F324" s="3" t="str">
        <f ca="1">IF('PR-tampon'!$E287="","",IF('PR-tampon'!$E287=0,"",IF(INDIRECT(NOM_FR&amp;ADDRESS('PR-tampon'!$E287,COLUMN(REFERENCEMENT_ISOLANT[[#Headers],[FABRICANT / TITULAIRE / DISTRIBUTEUR]])))=0,"",INDIRECT(NOM_FR&amp;ADDRESS('PR-tampon'!$E287,COLUMN(REFERENCEMENT_ISOLANT[[#Headers],[FABRICANT / TITULAIRE / DISTRIBUTEUR]]))))))</f>
        <v/>
      </c>
      <c r="G324" s="3" t="str">
        <f ca="1">IF('PR-tampon'!$E287="","",IF('PR-tampon'!$E287=0,"",IF(INDIRECT(NOM_FR&amp;ADDRESS('PR-tampon'!$E287,COLUMN(REFERENCEMENT_ISOLANT[[#Headers],[TYPE DE DOCUMENT DE REFERENCE]])))=0,"",INDIRECT(NOM_FR&amp;ADDRESS('PR-tampon'!$E287,COLUMN(REFERENCEMENT_ISOLANT[[#Headers],[TYPE DE DOCUMENT DE REFERENCE]]))))))</f>
        <v/>
      </c>
      <c r="H324" s="3" t="str">
        <f ca="1">IF('PR-tampon'!$E287="","",IF('PR-tampon'!$E287=0,"",IF(INDIRECT(NOM_FR&amp;ADDRESS('PR-tampon'!$E287,COLUMN(REFERENCEMENT_ISOLANT[[#Headers],[REF]])))=0,"",INDIRECT(NOM_FR&amp;ADDRESS('PR-tampon'!$E287,COLUMN(REFERENCEMENT_ISOLANT[[#Headers],[REF]]))))))</f>
        <v/>
      </c>
      <c r="I324" s="73" t="str">
        <f ca="1">IF('PR-tampon'!$E287="","",IF('PR-tampon'!$E287=0,"",IF(INDIRECT(NOM_FR&amp;ADDRESS('PR-tampon'!$E287,COLUMN(REFERENCEMENT_ISOLANT[[#Headers],[AVIS LIMITE AU / VALIDITE]])))=0,"",INDIRECT(NOM_FR&amp;ADDRESS('PR-tampon'!$E287,COLUMN(REFERENCEMENT_ISOLANT[[#Headers],[AVIS LIMITE AU / VALIDITE]]))))))</f>
        <v/>
      </c>
      <c r="J324" s="3" t="str">
        <f ca="1">IF('PR-tampon'!$E287="","",IF('PR-tampon'!$E287=0,"",IF(INDIRECT(NOM_FR&amp;ADDRESS('PR-tampon'!$E287,COLUMN(REFERENCEMENT_ISOLANT[[#Headers],[TC/TNC
dans le domaine d''emploi visé]])))=0,"",INDIRECT(NOM_FR&amp;ADDRESS('PR-tampon'!$E287,COLUMN(REFERENCEMENT_ISOLANT[[#Headers],[TC/TNC
dans le domaine d''emploi visé]]))))))</f>
        <v/>
      </c>
      <c r="K324" s="102" t="str">
        <f ca="1">IF('PR-tampon'!$E287="","",IF('PR-tampon'!$E287=0,"",IF(INDIRECT(NOM_FR&amp;ADDRESS('PR-tampon'!$E287,COLUMN(REFERENCEMENT_ISOLANT[[#Headers],[SYNTHESE DES APPLICATIONS VISEES]])))=0,"",INDIRECT(NOM_FR&amp;ADDRESS('PR-tampon'!$E287,COLUMN(REFERENCEMENT_ISOLANT[[#Headers],[SYNTHESE DES APPLICATIONS VISEES]]))))))</f>
        <v/>
      </c>
      <c r="L324" s="75" t="str">
        <f ca="1">IF('PR-tampon'!$E287="","",IF('PR-tampon'!$E287=0,"",IF(INDIRECT(NOM_FR&amp;ADDRESS('PR-tampon'!$E287,COLUMN(REFERENCEMENT_ISOLANT[[#Headers],[CONCATENATION DES OBSERVATIONS]])))=0,"",INDIRECT(NOM_FR&amp;ADDRESS('PR-tampon'!$E287,COLUMN(REFERENCEMENT_ISOLANT[[#Headers],[CONCATENATION DES OBSERVATIONS]]))))))</f>
        <v/>
      </c>
      <c r="M324" s="3" t="str">
        <f ca="1">IF('PR-tampon'!$E287="","",IF('PR-tampon'!$E287=0,"",IF(INDIRECT(NOM_FR&amp;ADDRESS('PR-tampon'!$E287,COLUMN(REFERENCEMENT_ISOLANT[[#Headers],[Hygrométrie des locaux]])))=0,"",INDIRECT(NOM_FR&amp;ADDRESS('PR-tampon'!$E287,COLUMN(REFERENCEMENT_ISOLANT[[#Headers],[Hygrométrie des locaux]]))))))</f>
        <v/>
      </c>
      <c r="N324" s="3" t="str">
        <f ca="1">IF('PR-tampon'!$E287="","",IF('PR-tampon'!$E287=0,"",IF(INDIRECT(NOM_FR&amp;ADDRESS('PR-tampon'!$E287,COLUMN(REFERENCEMENT_ISOLANT[[#Headers],[classement locaux au sens 20.1 P3]])))=0,"",INDIRECT(NOM_FR&amp;ADDRESS('PR-tampon'!$E287,COLUMN(REFERENCEMENT_ISOLANT[[#Headers],[classement locaux au sens 20.1 P3]]))))))</f>
        <v/>
      </c>
      <c r="O324" s="3" t="str">
        <f ca="1">IF('PR-tampon'!$E287="","",IF('PR-tampon'!$E287=0,"",IF(INDIRECT(NOM_FR&amp;ADDRESS('PR-tampon'!$E287,COLUMN(REFERENCEMENT_ISOLANT[[#Headers],[Climat max]])))=0,"",INDIRECT(NOM_FR&amp;ADDRESS('PR-tampon'!$E287,COLUMN(REFERENCEMENT_ISOLANT[[#Headers],[Climat max]]))))))</f>
        <v/>
      </c>
      <c r="P324" s="3" t="str">
        <f ca="1">IF('PR-tampon'!$E287="","",IF('PR-tampon'!$E287=0,"",IF(INDIRECT(NOM_FR&amp;ADDRESS('PR-tampon'!$E287,COLUMN(REFERENCEMENT_ISOLANT[[#Headers],[Locaux climatisés ou raffraichis]])))=0,"",INDIRECT(NOM_FR&amp;ADDRESS('PR-tampon'!$E287,COLUMN(REFERENCEMENT_ISOLANT[[#Headers],[Locaux climatisés ou raffraichis]]))))))</f>
        <v/>
      </c>
    </row>
    <row r="325" spans="1:16" ht="130.15" customHeight="1" x14ac:dyDescent="0.25">
      <c r="A325" s="3" t="e">
        <v>#VALUE!</v>
      </c>
      <c r="B325" s="79" t="str">
        <f ca="1">IF('PR-tampon'!$E288="","",IF('PR-tampon'!$E288=0,"",IF(INDIRECT(NOM_FR&amp;ADDRESS('PR-tampon'!$E288,COLUMN(REFERENCEMENT_ISOLANT[[#Headers],[DATE REFERENCEMENT]])))=0,"",INDIRECT(NOM_FR&amp;ADDRESS('PR-tampon'!$E288,COLUMN(REFERENCEMENT_ISOLANT[[#Headers],[DATE REFERENCEMENT]]))))))</f>
        <v/>
      </c>
      <c r="C325" s="79" t="str">
        <f ca="1">IF('PR-tampon'!$E288="","",IF('PR-tampon'!$E288=0,"",IF(INDIRECT(NOM_FR&amp;ADDRESS('PR-tampon'!$E288,COLUMN(REFERENCEMENT_ISOLANT[[#Headers],[TYPE DE PROCEDE]])))=0,"",INDIRECT(NOM_FR&amp;ADDRESS('PR-tampon'!$E288,COLUMN(REFERENCEMENT_ISOLANT[[#Headers],[TYPE DE PROCEDE]]))))))</f>
        <v/>
      </c>
      <c r="D325" s="79" t="str">
        <f ca="1">IF('PR-tampon'!$E288="","",IF('PR-tampon'!$E288=0,"",IF(INDIRECT(NOM_FR&amp;ADDRESS('PR-tampon'!$E288,COLUMN(REFERENCEMENT_ISOLANT[[#Headers],[MATIERE]])))=0,"",INDIRECT(NOM_FR&amp;ADDRESS('PR-tampon'!$E288,COLUMN(REFERENCEMENT_ISOLANT[[#Headers],[MATIERE]]))))))</f>
        <v/>
      </c>
      <c r="E325" s="3" t="str">
        <f ca="1">IF('PR-tampon'!$E288="","",IF('PR-tampon'!$E288=0,"",IF(INDIRECT(NOM_FR&amp;ADDRESS('PR-tampon'!$E288,COLUMN(REFERENCEMENT_ISOLANT[[#Headers],[NOM COMMERCIAL DU PROCEDE]])))=0,"",INDIRECT(NOM_FR&amp;ADDRESS('PR-tampon'!$E288,COLUMN(REFERENCEMENT_ISOLANT[[#Headers],[NOM COMMERCIAL DU PROCEDE]]))))))</f>
        <v/>
      </c>
      <c r="F325" s="3" t="str">
        <f ca="1">IF('PR-tampon'!$E288="","",IF('PR-tampon'!$E288=0,"",IF(INDIRECT(NOM_FR&amp;ADDRESS('PR-tampon'!$E288,COLUMN(REFERENCEMENT_ISOLANT[[#Headers],[FABRICANT / TITULAIRE / DISTRIBUTEUR]])))=0,"",INDIRECT(NOM_FR&amp;ADDRESS('PR-tampon'!$E288,COLUMN(REFERENCEMENT_ISOLANT[[#Headers],[FABRICANT / TITULAIRE / DISTRIBUTEUR]]))))))</f>
        <v/>
      </c>
      <c r="G325" s="3" t="str">
        <f ca="1">IF('PR-tampon'!$E288="","",IF('PR-tampon'!$E288=0,"",IF(INDIRECT(NOM_FR&amp;ADDRESS('PR-tampon'!$E288,COLUMN(REFERENCEMENT_ISOLANT[[#Headers],[TYPE DE DOCUMENT DE REFERENCE]])))=0,"",INDIRECT(NOM_FR&amp;ADDRESS('PR-tampon'!$E288,COLUMN(REFERENCEMENT_ISOLANT[[#Headers],[TYPE DE DOCUMENT DE REFERENCE]]))))))</f>
        <v/>
      </c>
      <c r="H325" s="3" t="str">
        <f ca="1">IF('PR-tampon'!$E288="","",IF('PR-tampon'!$E288=0,"",IF(INDIRECT(NOM_FR&amp;ADDRESS('PR-tampon'!$E288,COLUMN(REFERENCEMENT_ISOLANT[[#Headers],[REF]])))=0,"",INDIRECT(NOM_FR&amp;ADDRESS('PR-tampon'!$E288,COLUMN(REFERENCEMENT_ISOLANT[[#Headers],[REF]]))))))</f>
        <v/>
      </c>
      <c r="I325" s="73" t="str">
        <f ca="1">IF('PR-tampon'!$E288="","",IF('PR-tampon'!$E288=0,"",IF(INDIRECT(NOM_FR&amp;ADDRESS('PR-tampon'!$E288,COLUMN(REFERENCEMENT_ISOLANT[[#Headers],[AVIS LIMITE AU / VALIDITE]])))=0,"",INDIRECT(NOM_FR&amp;ADDRESS('PR-tampon'!$E288,COLUMN(REFERENCEMENT_ISOLANT[[#Headers],[AVIS LIMITE AU / VALIDITE]]))))))</f>
        <v/>
      </c>
      <c r="J325" s="3" t="str">
        <f ca="1">IF('PR-tampon'!$E288="","",IF('PR-tampon'!$E288=0,"",IF(INDIRECT(NOM_FR&amp;ADDRESS('PR-tampon'!$E288,COLUMN(REFERENCEMENT_ISOLANT[[#Headers],[TC/TNC
dans le domaine d''emploi visé]])))=0,"",INDIRECT(NOM_FR&amp;ADDRESS('PR-tampon'!$E288,COLUMN(REFERENCEMENT_ISOLANT[[#Headers],[TC/TNC
dans le domaine d''emploi visé]]))))))</f>
        <v/>
      </c>
      <c r="K325" s="102" t="str">
        <f ca="1">IF('PR-tampon'!$E288="","",IF('PR-tampon'!$E288=0,"",IF(INDIRECT(NOM_FR&amp;ADDRESS('PR-tampon'!$E288,COLUMN(REFERENCEMENT_ISOLANT[[#Headers],[SYNTHESE DES APPLICATIONS VISEES]])))=0,"",INDIRECT(NOM_FR&amp;ADDRESS('PR-tampon'!$E288,COLUMN(REFERENCEMENT_ISOLANT[[#Headers],[SYNTHESE DES APPLICATIONS VISEES]]))))))</f>
        <v/>
      </c>
      <c r="L325" s="75" t="str">
        <f ca="1">IF('PR-tampon'!$E288="","",IF('PR-tampon'!$E288=0,"",IF(INDIRECT(NOM_FR&amp;ADDRESS('PR-tampon'!$E288,COLUMN(REFERENCEMENT_ISOLANT[[#Headers],[CONCATENATION DES OBSERVATIONS]])))=0,"",INDIRECT(NOM_FR&amp;ADDRESS('PR-tampon'!$E288,COLUMN(REFERENCEMENT_ISOLANT[[#Headers],[CONCATENATION DES OBSERVATIONS]]))))))</f>
        <v/>
      </c>
      <c r="M325" s="3" t="str">
        <f ca="1">IF('PR-tampon'!$E288="","",IF('PR-tampon'!$E288=0,"",IF(INDIRECT(NOM_FR&amp;ADDRESS('PR-tampon'!$E288,COLUMN(REFERENCEMENT_ISOLANT[[#Headers],[Hygrométrie des locaux]])))=0,"",INDIRECT(NOM_FR&amp;ADDRESS('PR-tampon'!$E288,COLUMN(REFERENCEMENT_ISOLANT[[#Headers],[Hygrométrie des locaux]]))))))</f>
        <v/>
      </c>
      <c r="N325" s="3" t="str">
        <f ca="1">IF('PR-tampon'!$E288="","",IF('PR-tampon'!$E288=0,"",IF(INDIRECT(NOM_FR&amp;ADDRESS('PR-tampon'!$E288,COLUMN(REFERENCEMENT_ISOLANT[[#Headers],[classement locaux au sens 20.1 P3]])))=0,"",INDIRECT(NOM_FR&amp;ADDRESS('PR-tampon'!$E288,COLUMN(REFERENCEMENT_ISOLANT[[#Headers],[classement locaux au sens 20.1 P3]]))))))</f>
        <v/>
      </c>
      <c r="O325" s="3" t="str">
        <f ca="1">IF('PR-tampon'!$E288="","",IF('PR-tampon'!$E288=0,"",IF(INDIRECT(NOM_FR&amp;ADDRESS('PR-tampon'!$E288,COLUMN(REFERENCEMENT_ISOLANT[[#Headers],[Climat max]])))=0,"",INDIRECT(NOM_FR&amp;ADDRESS('PR-tampon'!$E288,COLUMN(REFERENCEMENT_ISOLANT[[#Headers],[Climat max]]))))))</f>
        <v/>
      </c>
      <c r="P325" s="3" t="str">
        <f ca="1">IF('PR-tampon'!$E288="","",IF('PR-tampon'!$E288=0,"",IF(INDIRECT(NOM_FR&amp;ADDRESS('PR-tampon'!$E288,COLUMN(REFERENCEMENT_ISOLANT[[#Headers],[Locaux climatisés ou raffraichis]])))=0,"",INDIRECT(NOM_FR&amp;ADDRESS('PR-tampon'!$E288,COLUMN(REFERENCEMENT_ISOLANT[[#Headers],[Locaux climatisés ou raffraichis]]))))))</f>
        <v/>
      </c>
    </row>
    <row r="326" spans="1:16" ht="130.15" customHeight="1" x14ac:dyDescent="0.25">
      <c r="A326" s="3" t="e">
        <v>#VALUE!</v>
      </c>
      <c r="B326" s="79" t="str">
        <f ca="1">IF('PR-tampon'!$E289="","",IF('PR-tampon'!$E289=0,"",IF(INDIRECT(NOM_FR&amp;ADDRESS('PR-tampon'!$E289,COLUMN(REFERENCEMENT_ISOLANT[[#Headers],[DATE REFERENCEMENT]])))=0,"",INDIRECT(NOM_FR&amp;ADDRESS('PR-tampon'!$E289,COLUMN(REFERENCEMENT_ISOLANT[[#Headers],[DATE REFERENCEMENT]]))))))</f>
        <v/>
      </c>
      <c r="C326" s="79" t="str">
        <f ca="1">IF('PR-tampon'!$E289="","",IF('PR-tampon'!$E289=0,"",IF(INDIRECT(NOM_FR&amp;ADDRESS('PR-tampon'!$E289,COLUMN(REFERENCEMENT_ISOLANT[[#Headers],[TYPE DE PROCEDE]])))=0,"",INDIRECT(NOM_FR&amp;ADDRESS('PR-tampon'!$E289,COLUMN(REFERENCEMENT_ISOLANT[[#Headers],[TYPE DE PROCEDE]]))))))</f>
        <v/>
      </c>
      <c r="D326" s="79" t="str">
        <f ca="1">IF('PR-tampon'!$E289="","",IF('PR-tampon'!$E289=0,"",IF(INDIRECT(NOM_FR&amp;ADDRESS('PR-tampon'!$E289,COLUMN(REFERENCEMENT_ISOLANT[[#Headers],[MATIERE]])))=0,"",INDIRECT(NOM_FR&amp;ADDRESS('PR-tampon'!$E289,COLUMN(REFERENCEMENT_ISOLANT[[#Headers],[MATIERE]]))))))</f>
        <v/>
      </c>
      <c r="E326" s="3" t="str">
        <f ca="1">IF('PR-tampon'!$E289="","",IF('PR-tampon'!$E289=0,"",IF(INDIRECT(NOM_FR&amp;ADDRESS('PR-tampon'!$E289,COLUMN(REFERENCEMENT_ISOLANT[[#Headers],[NOM COMMERCIAL DU PROCEDE]])))=0,"",INDIRECT(NOM_FR&amp;ADDRESS('PR-tampon'!$E289,COLUMN(REFERENCEMENT_ISOLANT[[#Headers],[NOM COMMERCIAL DU PROCEDE]]))))))</f>
        <v/>
      </c>
      <c r="F326" s="3" t="str">
        <f ca="1">IF('PR-tampon'!$E289="","",IF('PR-tampon'!$E289=0,"",IF(INDIRECT(NOM_FR&amp;ADDRESS('PR-tampon'!$E289,COLUMN(REFERENCEMENT_ISOLANT[[#Headers],[FABRICANT / TITULAIRE / DISTRIBUTEUR]])))=0,"",INDIRECT(NOM_FR&amp;ADDRESS('PR-tampon'!$E289,COLUMN(REFERENCEMENT_ISOLANT[[#Headers],[FABRICANT / TITULAIRE / DISTRIBUTEUR]]))))))</f>
        <v/>
      </c>
      <c r="G326" s="3" t="str">
        <f ca="1">IF('PR-tampon'!$E289="","",IF('PR-tampon'!$E289=0,"",IF(INDIRECT(NOM_FR&amp;ADDRESS('PR-tampon'!$E289,COLUMN(REFERENCEMENT_ISOLANT[[#Headers],[TYPE DE DOCUMENT DE REFERENCE]])))=0,"",INDIRECT(NOM_FR&amp;ADDRESS('PR-tampon'!$E289,COLUMN(REFERENCEMENT_ISOLANT[[#Headers],[TYPE DE DOCUMENT DE REFERENCE]]))))))</f>
        <v/>
      </c>
      <c r="H326" s="3" t="str">
        <f ca="1">IF('PR-tampon'!$E289="","",IF('PR-tampon'!$E289=0,"",IF(INDIRECT(NOM_FR&amp;ADDRESS('PR-tampon'!$E289,COLUMN(REFERENCEMENT_ISOLANT[[#Headers],[REF]])))=0,"",INDIRECT(NOM_FR&amp;ADDRESS('PR-tampon'!$E289,COLUMN(REFERENCEMENT_ISOLANT[[#Headers],[REF]]))))))</f>
        <v/>
      </c>
      <c r="I326" s="73" t="str">
        <f ca="1">IF('PR-tampon'!$E289="","",IF('PR-tampon'!$E289=0,"",IF(INDIRECT(NOM_FR&amp;ADDRESS('PR-tampon'!$E289,COLUMN(REFERENCEMENT_ISOLANT[[#Headers],[AVIS LIMITE AU / VALIDITE]])))=0,"",INDIRECT(NOM_FR&amp;ADDRESS('PR-tampon'!$E289,COLUMN(REFERENCEMENT_ISOLANT[[#Headers],[AVIS LIMITE AU / VALIDITE]]))))))</f>
        <v/>
      </c>
      <c r="J326" s="3" t="str">
        <f ca="1">IF('PR-tampon'!$E289="","",IF('PR-tampon'!$E289=0,"",IF(INDIRECT(NOM_FR&amp;ADDRESS('PR-tampon'!$E289,COLUMN(REFERENCEMENT_ISOLANT[[#Headers],[TC/TNC
dans le domaine d''emploi visé]])))=0,"",INDIRECT(NOM_FR&amp;ADDRESS('PR-tampon'!$E289,COLUMN(REFERENCEMENT_ISOLANT[[#Headers],[TC/TNC
dans le domaine d''emploi visé]]))))))</f>
        <v/>
      </c>
      <c r="K326" s="102" t="str">
        <f ca="1">IF('PR-tampon'!$E289="","",IF('PR-tampon'!$E289=0,"",IF(INDIRECT(NOM_FR&amp;ADDRESS('PR-tampon'!$E289,COLUMN(REFERENCEMENT_ISOLANT[[#Headers],[SYNTHESE DES APPLICATIONS VISEES]])))=0,"",INDIRECT(NOM_FR&amp;ADDRESS('PR-tampon'!$E289,COLUMN(REFERENCEMENT_ISOLANT[[#Headers],[SYNTHESE DES APPLICATIONS VISEES]]))))))</f>
        <v/>
      </c>
      <c r="L326" s="75" t="str">
        <f ca="1">IF('PR-tampon'!$E289="","",IF('PR-tampon'!$E289=0,"",IF(INDIRECT(NOM_FR&amp;ADDRESS('PR-tampon'!$E289,COLUMN(REFERENCEMENT_ISOLANT[[#Headers],[CONCATENATION DES OBSERVATIONS]])))=0,"",INDIRECT(NOM_FR&amp;ADDRESS('PR-tampon'!$E289,COLUMN(REFERENCEMENT_ISOLANT[[#Headers],[CONCATENATION DES OBSERVATIONS]]))))))</f>
        <v/>
      </c>
      <c r="M326" s="3" t="str">
        <f ca="1">IF('PR-tampon'!$E289="","",IF('PR-tampon'!$E289=0,"",IF(INDIRECT(NOM_FR&amp;ADDRESS('PR-tampon'!$E289,COLUMN(REFERENCEMENT_ISOLANT[[#Headers],[Hygrométrie des locaux]])))=0,"",INDIRECT(NOM_FR&amp;ADDRESS('PR-tampon'!$E289,COLUMN(REFERENCEMENT_ISOLANT[[#Headers],[Hygrométrie des locaux]]))))))</f>
        <v/>
      </c>
      <c r="N326" s="3" t="str">
        <f ca="1">IF('PR-tampon'!$E289="","",IF('PR-tampon'!$E289=0,"",IF(INDIRECT(NOM_FR&amp;ADDRESS('PR-tampon'!$E289,COLUMN(REFERENCEMENT_ISOLANT[[#Headers],[classement locaux au sens 20.1 P3]])))=0,"",INDIRECT(NOM_FR&amp;ADDRESS('PR-tampon'!$E289,COLUMN(REFERENCEMENT_ISOLANT[[#Headers],[classement locaux au sens 20.1 P3]]))))))</f>
        <v/>
      </c>
      <c r="O326" s="3" t="str">
        <f ca="1">IF('PR-tampon'!$E289="","",IF('PR-tampon'!$E289=0,"",IF(INDIRECT(NOM_FR&amp;ADDRESS('PR-tampon'!$E289,COLUMN(REFERENCEMENT_ISOLANT[[#Headers],[Climat max]])))=0,"",INDIRECT(NOM_FR&amp;ADDRESS('PR-tampon'!$E289,COLUMN(REFERENCEMENT_ISOLANT[[#Headers],[Climat max]]))))))</f>
        <v/>
      </c>
      <c r="P326" s="3" t="str">
        <f ca="1">IF('PR-tampon'!$E289="","",IF('PR-tampon'!$E289=0,"",IF(INDIRECT(NOM_FR&amp;ADDRESS('PR-tampon'!$E289,COLUMN(REFERENCEMENT_ISOLANT[[#Headers],[Locaux climatisés ou raffraichis]])))=0,"",INDIRECT(NOM_FR&amp;ADDRESS('PR-tampon'!$E289,COLUMN(REFERENCEMENT_ISOLANT[[#Headers],[Locaux climatisés ou raffraichis]]))))))</f>
        <v/>
      </c>
    </row>
    <row r="327" spans="1:16" ht="130.15" customHeight="1" x14ac:dyDescent="0.25">
      <c r="A327" s="3" t="e">
        <v>#VALUE!</v>
      </c>
      <c r="B327" s="79" t="str">
        <f ca="1">IF('PR-tampon'!$E290="","",IF('PR-tampon'!$E290=0,"",IF(INDIRECT(NOM_FR&amp;ADDRESS('PR-tampon'!$E290,COLUMN(REFERENCEMENT_ISOLANT[[#Headers],[DATE REFERENCEMENT]])))=0,"",INDIRECT(NOM_FR&amp;ADDRESS('PR-tampon'!$E290,COLUMN(REFERENCEMENT_ISOLANT[[#Headers],[DATE REFERENCEMENT]]))))))</f>
        <v/>
      </c>
      <c r="C327" s="79" t="str">
        <f ca="1">IF('PR-tampon'!$E290="","",IF('PR-tampon'!$E290=0,"",IF(INDIRECT(NOM_FR&amp;ADDRESS('PR-tampon'!$E290,COLUMN(REFERENCEMENT_ISOLANT[[#Headers],[TYPE DE PROCEDE]])))=0,"",INDIRECT(NOM_FR&amp;ADDRESS('PR-tampon'!$E290,COLUMN(REFERENCEMENT_ISOLANT[[#Headers],[TYPE DE PROCEDE]]))))))</f>
        <v/>
      </c>
      <c r="D327" s="79" t="str">
        <f ca="1">IF('PR-tampon'!$E290="","",IF('PR-tampon'!$E290=0,"",IF(INDIRECT(NOM_FR&amp;ADDRESS('PR-tampon'!$E290,COLUMN(REFERENCEMENT_ISOLANT[[#Headers],[MATIERE]])))=0,"",INDIRECT(NOM_FR&amp;ADDRESS('PR-tampon'!$E290,COLUMN(REFERENCEMENT_ISOLANT[[#Headers],[MATIERE]]))))))</f>
        <v/>
      </c>
      <c r="E327" s="3" t="str">
        <f ca="1">IF('PR-tampon'!$E290="","",IF('PR-tampon'!$E290=0,"",IF(INDIRECT(NOM_FR&amp;ADDRESS('PR-tampon'!$E290,COLUMN(REFERENCEMENT_ISOLANT[[#Headers],[NOM COMMERCIAL DU PROCEDE]])))=0,"",INDIRECT(NOM_FR&amp;ADDRESS('PR-tampon'!$E290,COLUMN(REFERENCEMENT_ISOLANT[[#Headers],[NOM COMMERCIAL DU PROCEDE]]))))))</f>
        <v/>
      </c>
      <c r="F327" s="3" t="str">
        <f ca="1">IF('PR-tampon'!$E290="","",IF('PR-tampon'!$E290=0,"",IF(INDIRECT(NOM_FR&amp;ADDRESS('PR-tampon'!$E290,COLUMN(REFERENCEMENT_ISOLANT[[#Headers],[FABRICANT / TITULAIRE / DISTRIBUTEUR]])))=0,"",INDIRECT(NOM_FR&amp;ADDRESS('PR-tampon'!$E290,COLUMN(REFERENCEMENT_ISOLANT[[#Headers],[FABRICANT / TITULAIRE / DISTRIBUTEUR]]))))))</f>
        <v/>
      </c>
      <c r="G327" s="3" t="str">
        <f ca="1">IF('PR-tampon'!$E290="","",IF('PR-tampon'!$E290=0,"",IF(INDIRECT(NOM_FR&amp;ADDRESS('PR-tampon'!$E290,COLUMN(REFERENCEMENT_ISOLANT[[#Headers],[TYPE DE DOCUMENT DE REFERENCE]])))=0,"",INDIRECT(NOM_FR&amp;ADDRESS('PR-tampon'!$E290,COLUMN(REFERENCEMENT_ISOLANT[[#Headers],[TYPE DE DOCUMENT DE REFERENCE]]))))))</f>
        <v/>
      </c>
      <c r="H327" s="3" t="str">
        <f ca="1">IF('PR-tampon'!$E290="","",IF('PR-tampon'!$E290=0,"",IF(INDIRECT(NOM_FR&amp;ADDRESS('PR-tampon'!$E290,COLUMN(REFERENCEMENT_ISOLANT[[#Headers],[REF]])))=0,"",INDIRECT(NOM_FR&amp;ADDRESS('PR-tampon'!$E290,COLUMN(REFERENCEMENT_ISOLANT[[#Headers],[REF]]))))))</f>
        <v/>
      </c>
      <c r="I327" s="73" t="str">
        <f ca="1">IF('PR-tampon'!$E290="","",IF('PR-tampon'!$E290=0,"",IF(INDIRECT(NOM_FR&amp;ADDRESS('PR-tampon'!$E290,COLUMN(REFERENCEMENT_ISOLANT[[#Headers],[AVIS LIMITE AU / VALIDITE]])))=0,"",INDIRECT(NOM_FR&amp;ADDRESS('PR-tampon'!$E290,COLUMN(REFERENCEMENT_ISOLANT[[#Headers],[AVIS LIMITE AU / VALIDITE]]))))))</f>
        <v/>
      </c>
      <c r="J327" s="3" t="str">
        <f ca="1">IF('PR-tampon'!$E290="","",IF('PR-tampon'!$E290=0,"",IF(INDIRECT(NOM_FR&amp;ADDRESS('PR-tampon'!$E290,COLUMN(REFERENCEMENT_ISOLANT[[#Headers],[TC/TNC
dans le domaine d''emploi visé]])))=0,"",INDIRECT(NOM_FR&amp;ADDRESS('PR-tampon'!$E290,COLUMN(REFERENCEMENT_ISOLANT[[#Headers],[TC/TNC
dans le domaine d''emploi visé]]))))))</f>
        <v/>
      </c>
      <c r="K327" s="102" t="str">
        <f ca="1">IF('PR-tampon'!$E290="","",IF('PR-tampon'!$E290=0,"",IF(INDIRECT(NOM_FR&amp;ADDRESS('PR-tampon'!$E290,COLUMN(REFERENCEMENT_ISOLANT[[#Headers],[SYNTHESE DES APPLICATIONS VISEES]])))=0,"",INDIRECT(NOM_FR&amp;ADDRESS('PR-tampon'!$E290,COLUMN(REFERENCEMENT_ISOLANT[[#Headers],[SYNTHESE DES APPLICATIONS VISEES]]))))))</f>
        <v/>
      </c>
      <c r="L327" s="75" t="str">
        <f ca="1">IF('PR-tampon'!$E290="","",IF('PR-tampon'!$E290=0,"",IF(INDIRECT(NOM_FR&amp;ADDRESS('PR-tampon'!$E290,COLUMN(REFERENCEMENT_ISOLANT[[#Headers],[CONCATENATION DES OBSERVATIONS]])))=0,"",INDIRECT(NOM_FR&amp;ADDRESS('PR-tampon'!$E290,COLUMN(REFERENCEMENT_ISOLANT[[#Headers],[CONCATENATION DES OBSERVATIONS]]))))))</f>
        <v/>
      </c>
      <c r="M327" s="3" t="str">
        <f ca="1">IF('PR-tampon'!$E290="","",IF('PR-tampon'!$E290=0,"",IF(INDIRECT(NOM_FR&amp;ADDRESS('PR-tampon'!$E290,COLUMN(REFERENCEMENT_ISOLANT[[#Headers],[Hygrométrie des locaux]])))=0,"",INDIRECT(NOM_FR&amp;ADDRESS('PR-tampon'!$E290,COLUMN(REFERENCEMENT_ISOLANT[[#Headers],[Hygrométrie des locaux]]))))))</f>
        <v/>
      </c>
      <c r="N327" s="3" t="str">
        <f ca="1">IF('PR-tampon'!$E290="","",IF('PR-tampon'!$E290=0,"",IF(INDIRECT(NOM_FR&amp;ADDRESS('PR-tampon'!$E290,COLUMN(REFERENCEMENT_ISOLANT[[#Headers],[classement locaux au sens 20.1 P3]])))=0,"",INDIRECT(NOM_FR&amp;ADDRESS('PR-tampon'!$E290,COLUMN(REFERENCEMENT_ISOLANT[[#Headers],[classement locaux au sens 20.1 P3]]))))))</f>
        <v/>
      </c>
      <c r="O327" s="3" t="str">
        <f ca="1">IF('PR-tampon'!$E290="","",IF('PR-tampon'!$E290=0,"",IF(INDIRECT(NOM_FR&amp;ADDRESS('PR-tampon'!$E290,COLUMN(REFERENCEMENT_ISOLANT[[#Headers],[Climat max]])))=0,"",INDIRECT(NOM_FR&amp;ADDRESS('PR-tampon'!$E290,COLUMN(REFERENCEMENT_ISOLANT[[#Headers],[Climat max]]))))))</f>
        <v/>
      </c>
      <c r="P327" s="3" t="str">
        <f ca="1">IF('PR-tampon'!$E290="","",IF('PR-tampon'!$E290=0,"",IF(INDIRECT(NOM_FR&amp;ADDRESS('PR-tampon'!$E290,COLUMN(REFERENCEMENT_ISOLANT[[#Headers],[Locaux climatisés ou raffraichis]])))=0,"",INDIRECT(NOM_FR&amp;ADDRESS('PR-tampon'!$E290,COLUMN(REFERENCEMENT_ISOLANT[[#Headers],[Locaux climatisés ou raffraichis]]))))))</f>
        <v/>
      </c>
    </row>
    <row r="328" spans="1:16" ht="130.15" customHeight="1" x14ac:dyDescent="0.25">
      <c r="A328" s="3" t="e">
        <v>#VALUE!</v>
      </c>
      <c r="B328" s="79" t="str">
        <f ca="1">IF('PR-tampon'!$E291="","",IF('PR-tampon'!$E291=0,"",IF(INDIRECT(NOM_FR&amp;ADDRESS('PR-tampon'!$E291,COLUMN(REFERENCEMENT_ISOLANT[[#Headers],[DATE REFERENCEMENT]])))=0,"",INDIRECT(NOM_FR&amp;ADDRESS('PR-tampon'!$E291,COLUMN(REFERENCEMENT_ISOLANT[[#Headers],[DATE REFERENCEMENT]]))))))</f>
        <v/>
      </c>
      <c r="C328" s="79" t="str">
        <f ca="1">IF('PR-tampon'!$E291="","",IF('PR-tampon'!$E291=0,"",IF(INDIRECT(NOM_FR&amp;ADDRESS('PR-tampon'!$E291,COLUMN(REFERENCEMENT_ISOLANT[[#Headers],[TYPE DE PROCEDE]])))=0,"",INDIRECT(NOM_FR&amp;ADDRESS('PR-tampon'!$E291,COLUMN(REFERENCEMENT_ISOLANT[[#Headers],[TYPE DE PROCEDE]]))))))</f>
        <v/>
      </c>
      <c r="D328" s="79" t="str">
        <f ca="1">IF('PR-tampon'!$E291="","",IF('PR-tampon'!$E291=0,"",IF(INDIRECT(NOM_FR&amp;ADDRESS('PR-tampon'!$E291,COLUMN(REFERENCEMENT_ISOLANT[[#Headers],[MATIERE]])))=0,"",INDIRECT(NOM_FR&amp;ADDRESS('PR-tampon'!$E291,COLUMN(REFERENCEMENT_ISOLANT[[#Headers],[MATIERE]]))))))</f>
        <v/>
      </c>
      <c r="E328" s="3" t="str">
        <f ca="1">IF('PR-tampon'!$E291="","",IF('PR-tampon'!$E291=0,"",IF(INDIRECT(NOM_FR&amp;ADDRESS('PR-tampon'!$E291,COLUMN(REFERENCEMENT_ISOLANT[[#Headers],[NOM COMMERCIAL DU PROCEDE]])))=0,"",INDIRECT(NOM_FR&amp;ADDRESS('PR-tampon'!$E291,COLUMN(REFERENCEMENT_ISOLANT[[#Headers],[NOM COMMERCIAL DU PROCEDE]]))))))</f>
        <v/>
      </c>
      <c r="F328" s="3" t="str">
        <f ca="1">IF('PR-tampon'!$E291="","",IF('PR-tampon'!$E291=0,"",IF(INDIRECT(NOM_FR&amp;ADDRESS('PR-tampon'!$E291,COLUMN(REFERENCEMENT_ISOLANT[[#Headers],[FABRICANT / TITULAIRE / DISTRIBUTEUR]])))=0,"",INDIRECT(NOM_FR&amp;ADDRESS('PR-tampon'!$E291,COLUMN(REFERENCEMENT_ISOLANT[[#Headers],[FABRICANT / TITULAIRE / DISTRIBUTEUR]]))))))</f>
        <v/>
      </c>
      <c r="G328" s="3" t="str">
        <f ca="1">IF('PR-tampon'!$E291="","",IF('PR-tampon'!$E291=0,"",IF(INDIRECT(NOM_FR&amp;ADDRESS('PR-tampon'!$E291,COLUMN(REFERENCEMENT_ISOLANT[[#Headers],[TYPE DE DOCUMENT DE REFERENCE]])))=0,"",INDIRECT(NOM_FR&amp;ADDRESS('PR-tampon'!$E291,COLUMN(REFERENCEMENT_ISOLANT[[#Headers],[TYPE DE DOCUMENT DE REFERENCE]]))))))</f>
        <v/>
      </c>
      <c r="H328" s="3" t="str">
        <f ca="1">IF('PR-tampon'!$E291="","",IF('PR-tampon'!$E291=0,"",IF(INDIRECT(NOM_FR&amp;ADDRESS('PR-tampon'!$E291,COLUMN(REFERENCEMENT_ISOLANT[[#Headers],[REF]])))=0,"",INDIRECT(NOM_FR&amp;ADDRESS('PR-tampon'!$E291,COLUMN(REFERENCEMENT_ISOLANT[[#Headers],[REF]]))))))</f>
        <v/>
      </c>
      <c r="I328" s="73" t="str">
        <f ca="1">IF('PR-tampon'!$E291="","",IF('PR-tampon'!$E291=0,"",IF(INDIRECT(NOM_FR&amp;ADDRESS('PR-tampon'!$E291,COLUMN(REFERENCEMENT_ISOLANT[[#Headers],[AVIS LIMITE AU / VALIDITE]])))=0,"",INDIRECT(NOM_FR&amp;ADDRESS('PR-tampon'!$E291,COLUMN(REFERENCEMENT_ISOLANT[[#Headers],[AVIS LIMITE AU / VALIDITE]]))))))</f>
        <v/>
      </c>
      <c r="J328" s="3" t="str">
        <f ca="1">IF('PR-tampon'!$E291="","",IF('PR-tampon'!$E291=0,"",IF(INDIRECT(NOM_FR&amp;ADDRESS('PR-tampon'!$E291,COLUMN(REFERENCEMENT_ISOLANT[[#Headers],[TC/TNC
dans le domaine d''emploi visé]])))=0,"",INDIRECT(NOM_FR&amp;ADDRESS('PR-tampon'!$E291,COLUMN(REFERENCEMENT_ISOLANT[[#Headers],[TC/TNC
dans le domaine d''emploi visé]]))))))</f>
        <v/>
      </c>
      <c r="K328" s="102" t="str">
        <f ca="1">IF('PR-tampon'!$E291="","",IF('PR-tampon'!$E291=0,"",IF(INDIRECT(NOM_FR&amp;ADDRESS('PR-tampon'!$E291,COLUMN(REFERENCEMENT_ISOLANT[[#Headers],[SYNTHESE DES APPLICATIONS VISEES]])))=0,"",INDIRECT(NOM_FR&amp;ADDRESS('PR-tampon'!$E291,COLUMN(REFERENCEMENT_ISOLANT[[#Headers],[SYNTHESE DES APPLICATIONS VISEES]]))))))</f>
        <v/>
      </c>
      <c r="L328" s="75" t="str">
        <f ca="1">IF('PR-tampon'!$E291="","",IF('PR-tampon'!$E291=0,"",IF(INDIRECT(NOM_FR&amp;ADDRESS('PR-tampon'!$E291,COLUMN(REFERENCEMENT_ISOLANT[[#Headers],[CONCATENATION DES OBSERVATIONS]])))=0,"",INDIRECT(NOM_FR&amp;ADDRESS('PR-tampon'!$E291,COLUMN(REFERENCEMENT_ISOLANT[[#Headers],[CONCATENATION DES OBSERVATIONS]]))))))</f>
        <v/>
      </c>
      <c r="M328" s="3" t="str">
        <f ca="1">IF('PR-tampon'!$E291="","",IF('PR-tampon'!$E291=0,"",IF(INDIRECT(NOM_FR&amp;ADDRESS('PR-tampon'!$E291,COLUMN(REFERENCEMENT_ISOLANT[[#Headers],[Hygrométrie des locaux]])))=0,"",INDIRECT(NOM_FR&amp;ADDRESS('PR-tampon'!$E291,COLUMN(REFERENCEMENT_ISOLANT[[#Headers],[Hygrométrie des locaux]]))))))</f>
        <v/>
      </c>
      <c r="N328" s="3" t="str">
        <f ca="1">IF('PR-tampon'!$E291="","",IF('PR-tampon'!$E291=0,"",IF(INDIRECT(NOM_FR&amp;ADDRESS('PR-tampon'!$E291,COLUMN(REFERENCEMENT_ISOLANT[[#Headers],[classement locaux au sens 20.1 P3]])))=0,"",INDIRECT(NOM_FR&amp;ADDRESS('PR-tampon'!$E291,COLUMN(REFERENCEMENT_ISOLANT[[#Headers],[classement locaux au sens 20.1 P3]]))))))</f>
        <v/>
      </c>
      <c r="O328" s="3" t="str">
        <f ca="1">IF('PR-tampon'!$E291="","",IF('PR-tampon'!$E291=0,"",IF(INDIRECT(NOM_FR&amp;ADDRESS('PR-tampon'!$E291,COLUMN(REFERENCEMENT_ISOLANT[[#Headers],[Climat max]])))=0,"",INDIRECT(NOM_FR&amp;ADDRESS('PR-tampon'!$E291,COLUMN(REFERENCEMENT_ISOLANT[[#Headers],[Climat max]]))))))</f>
        <v/>
      </c>
      <c r="P328" s="3" t="str">
        <f ca="1">IF('PR-tampon'!$E291="","",IF('PR-tampon'!$E291=0,"",IF(INDIRECT(NOM_FR&amp;ADDRESS('PR-tampon'!$E291,COLUMN(REFERENCEMENT_ISOLANT[[#Headers],[Locaux climatisés ou raffraichis]])))=0,"",INDIRECT(NOM_FR&amp;ADDRESS('PR-tampon'!$E291,COLUMN(REFERENCEMENT_ISOLANT[[#Headers],[Locaux climatisés ou raffraichis]]))))))</f>
        <v/>
      </c>
    </row>
    <row r="329" spans="1:16" ht="130.15" customHeight="1" x14ac:dyDescent="0.25">
      <c r="A329" s="3" t="e">
        <v>#VALUE!</v>
      </c>
      <c r="B329" s="79" t="str">
        <f ca="1">IF('PR-tampon'!$E292="","",IF('PR-tampon'!$E292=0,"",IF(INDIRECT(NOM_FR&amp;ADDRESS('PR-tampon'!$E292,COLUMN(REFERENCEMENT_ISOLANT[[#Headers],[DATE REFERENCEMENT]])))=0,"",INDIRECT(NOM_FR&amp;ADDRESS('PR-tampon'!$E292,COLUMN(REFERENCEMENT_ISOLANT[[#Headers],[DATE REFERENCEMENT]]))))))</f>
        <v/>
      </c>
      <c r="C329" s="79" t="str">
        <f ca="1">IF('PR-tampon'!$E292="","",IF('PR-tampon'!$E292=0,"",IF(INDIRECT(NOM_FR&amp;ADDRESS('PR-tampon'!$E292,COLUMN(REFERENCEMENT_ISOLANT[[#Headers],[TYPE DE PROCEDE]])))=0,"",INDIRECT(NOM_FR&amp;ADDRESS('PR-tampon'!$E292,COLUMN(REFERENCEMENT_ISOLANT[[#Headers],[TYPE DE PROCEDE]]))))))</f>
        <v/>
      </c>
      <c r="D329" s="79" t="str">
        <f ca="1">IF('PR-tampon'!$E292="","",IF('PR-tampon'!$E292=0,"",IF(INDIRECT(NOM_FR&amp;ADDRESS('PR-tampon'!$E292,COLUMN(REFERENCEMENT_ISOLANT[[#Headers],[MATIERE]])))=0,"",INDIRECT(NOM_FR&amp;ADDRESS('PR-tampon'!$E292,COLUMN(REFERENCEMENT_ISOLANT[[#Headers],[MATIERE]]))))))</f>
        <v/>
      </c>
      <c r="E329" s="3" t="str">
        <f ca="1">IF('PR-tampon'!$E292="","",IF('PR-tampon'!$E292=0,"",IF(INDIRECT(NOM_FR&amp;ADDRESS('PR-tampon'!$E292,COLUMN(REFERENCEMENT_ISOLANT[[#Headers],[NOM COMMERCIAL DU PROCEDE]])))=0,"",INDIRECT(NOM_FR&amp;ADDRESS('PR-tampon'!$E292,COLUMN(REFERENCEMENT_ISOLANT[[#Headers],[NOM COMMERCIAL DU PROCEDE]]))))))</f>
        <v/>
      </c>
      <c r="F329" s="3" t="str">
        <f ca="1">IF('PR-tampon'!$E292="","",IF('PR-tampon'!$E292=0,"",IF(INDIRECT(NOM_FR&amp;ADDRESS('PR-tampon'!$E292,COLUMN(REFERENCEMENT_ISOLANT[[#Headers],[FABRICANT / TITULAIRE / DISTRIBUTEUR]])))=0,"",INDIRECT(NOM_FR&amp;ADDRESS('PR-tampon'!$E292,COLUMN(REFERENCEMENT_ISOLANT[[#Headers],[FABRICANT / TITULAIRE / DISTRIBUTEUR]]))))))</f>
        <v/>
      </c>
      <c r="G329" s="3" t="str">
        <f ca="1">IF('PR-tampon'!$E292="","",IF('PR-tampon'!$E292=0,"",IF(INDIRECT(NOM_FR&amp;ADDRESS('PR-tampon'!$E292,COLUMN(REFERENCEMENT_ISOLANT[[#Headers],[TYPE DE DOCUMENT DE REFERENCE]])))=0,"",INDIRECT(NOM_FR&amp;ADDRESS('PR-tampon'!$E292,COLUMN(REFERENCEMENT_ISOLANT[[#Headers],[TYPE DE DOCUMENT DE REFERENCE]]))))))</f>
        <v/>
      </c>
      <c r="H329" s="3" t="str">
        <f ca="1">IF('PR-tampon'!$E292="","",IF('PR-tampon'!$E292=0,"",IF(INDIRECT(NOM_FR&amp;ADDRESS('PR-tampon'!$E292,COLUMN(REFERENCEMENT_ISOLANT[[#Headers],[REF]])))=0,"",INDIRECT(NOM_FR&amp;ADDRESS('PR-tampon'!$E292,COLUMN(REFERENCEMENT_ISOLANT[[#Headers],[REF]]))))))</f>
        <v/>
      </c>
      <c r="I329" s="73" t="str">
        <f ca="1">IF('PR-tampon'!$E292="","",IF('PR-tampon'!$E292=0,"",IF(INDIRECT(NOM_FR&amp;ADDRESS('PR-tampon'!$E292,COLUMN(REFERENCEMENT_ISOLANT[[#Headers],[AVIS LIMITE AU / VALIDITE]])))=0,"",INDIRECT(NOM_FR&amp;ADDRESS('PR-tampon'!$E292,COLUMN(REFERENCEMENT_ISOLANT[[#Headers],[AVIS LIMITE AU / VALIDITE]]))))))</f>
        <v/>
      </c>
      <c r="J329" s="3" t="str">
        <f ca="1">IF('PR-tampon'!$E292="","",IF('PR-tampon'!$E292=0,"",IF(INDIRECT(NOM_FR&amp;ADDRESS('PR-tampon'!$E292,COLUMN(REFERENCEMENT_ISOLANT[[#Headers],[TC/TNC
dans le domaine d''emploi visé]])))=0,"",INDIRECT(NOM_FR&amp;ADDRESS('PR-tampon'!$E292,COLUMN(REFERENCEMENT_ISOLANT[[#Headers],[TC/TNC
dans le domaine d''emploi visé]]))))))</f>
        <v/>
      </c>
      <c r="K329" s="102" t="str">
        <f ca="1">IF('PR-tampon'!$E292="","",IF('PR-tampon'!$E292=0,"",IF(INDIRECT(NOM_FR&amp;ADDRESS('PR-tampon'!$E292,COLUMN(REFERENCEMENT_ISOLANT[[#Headers],[SYNTHESE DES APPLICATIONS VISEES]])))=0,"",INDIRECT(NOM_FR&amp;ADDRESS('PR-tampon'!$E292,COLUMN(REFERENCEMENT_ISOLANT[[#Headers],[SYNTHESE DES APPLICATIONS VISEES]]))))))</f>
        <v/>
      </c>
      <c r="L329" s="75" t="str">
        <f ca="1">IF('PR-tampon'!$E292="","",IF('PR-tampon'!$E292=0,"",IF(INDIRECT(NOM_FR&amp;ADDRESS('PR-tampon'!$E292,COLUMN(REFERENCEMENT_ISOLANT[[#Headers],[CONCATENATION DES OBSERVATIONS]])))=0,"",INDIRECT(NOM_FR&amp;ADDRESS('PR-tampon'!$E292,COLUMN(REFERENCEMENT_ISOLANT[[#Headers],[CONCATENATION DES OBSERVATIONS]]))))))</f>
        <v/>
      </c>
      <c r="M329" s="3" t="str">
        <f ca="1">IF('PR-tampon'!$E292="","",IF('PR-tampon'!$E292=0,"",IF(INDIRECT(NOM_FR&amp;ADDRESS('PR-tampon'!$E292,COLUMN(REFERENCEMENT_ISOLANT[[#Headers],[Hygrométrie des locaux]])))=0,"",INDIRECT(NOM_FR&amp;ADDRESS('PR-tampon'!$E292,COLUMN(REFERENCEMENT_ISOLANT[[#Headers],[Hygrométrie des locaux]]))))))</f>
        <v/>
      </c>
      <c r="N329" s="3" t="str">
        <f ca="1">IF('PR-tampon'!$E292="","",IF('PR-tampon'!$E292=0,"",IF(INDIRECT(NOM_FR&amp;ADDRESS('PR-tampon'!$E292,COLUMN(REFERENCEMENT_ISOLANT[[#Headers],[classement locaux au sens 20.1 P3]])))=0,"",INDIRECT(NOM_FR&amp;ADDRESS('PR-tampon'!$E292,COLUMN(REFERENCEMENT_ISOLANT[[#Headers],[classement locaux au sens 20.1 P3]]))))))</f>
        <v/>
      </c>
      <c r="O329" s="3" t="str">
        <f ca="1">IF('PR-tampon'!$E292="","",IF('PR-tampon'!$E292=0,"",IF(INDIRECT(NOM_FR&amp;ADDRESS('PR-tampon'!$E292,COLUMN(REFERENCEMENT_ISOLANT[[#Headers],[Climat max]])))=0,"",INDIRECT(NOM_FR&amp;ADDRESS('PR-tampon'!$E292,COLUMN(REFERENCEMENT_ISOLANT[[#Headers],[Climat max]]))))))</f>
        <v/>
      </c>
      <c r="P329" s="3" t="str">
        <f ca="1">IF('PR-tampon'!$E292="","",IF('PR-tampon'!$E292=0,"",IF(INDIRECT(NOM_FR&amp;ADDRESS('PR-tampon'!$E292,COLUMN(REFERENCEMENT_ISOLANT[[#Headers],[Locaux climatisés ou raffraichis]])))=0,"",INDIRECT(NOM_FR&amp;ADDRESS('PR-tampon'!$E292,COLUMN(REFERENCEMENT_ISOLANT[[#Headers],[Locaux climatisés ou raffraichis]]))))))</f>
        <v/>
      </c>
    </row>
    <row r="330" spans="1:16" ht="130.15" customHeight="1" x14ac:dyDescent="0.25">
      <c r="A330" s="3" t="e">
        <v>#VALUE!</v>
      </c>
      <c r="B330" s="79" t="str">
        <f ca="1">IF('PR-tampon'!$E293="","",IF('PR-tampon'!$E293=0,"",IF(INDIRECT(NOM_FR&amp;ADDRESS('PR-tampon'!$E293,COLUMN(REFERENCEMENT_ISOLANT[[#Headers],[DATE REFERENCEMENT]])))=0,"",INDIRECT(NOM_FR&amp;ADDRESS('PR-tampon'!$E293,COLUMN(REFERENCEMENT_ISOLANT[[#Headers],[DATE REFERENCEMENT]]))))))</f>
        <v/>
      </c>
      <c r="C330" s="79" t="str">
        <f ca="1">IF('PR-tampon'!$E293="","",IF('PR-tampon'!$E293=0,"",IF(INDIRECT(NOM_FR&amp;ADDRESS('PR-tampon'!$E293,COLUMN(REFERENCEMENT_ISOLANT[[#Headers],[TYPE DE PROCEDE]])))=0,"",INDIRECT(NOM_FR&amp;ADDRESS('PR-tampon'!$E293,COLUMN(REFERENCEMENT_ISOLANT[[#Headers],[TYPE DE PROCEDE]]))))))</f>
        <v/>
      </c>
      <c r="D330" s="79" t="str">
        <f ca="1">IF('PR-tampon'!$E293="","",IF('PR-tampon'!$E293=0,"",IF(INDIRECT(NOM_FR&amp;ADDRESS('PR-tampon'!$E293,COLUMN(REFERENCEMENT_ISOLANT[[#Headers],[MATIERE]])))=0,"",INDIRECT(NOM_FR&amp;ADDRESS('PR-tampon'!$E293,COLUMN(REFERENCEMENT_ISOLANT[[#Headers],[MATIERE]]))))))</f>
        <v/>
      </c>
      <c r="E330" s="3" t="str">
        <f ca="1">IF('PR-tampon'!$E293="","",IF('PR-tampon'!$E293=0,"",IF(INDIRECT(NOM_FR&amp;ADDRESS('PR-tampon'!$E293,COLUMN(REFERENCEMENT_ISOLANT[[#Headers],[NOM COMMERCIAL DU PROCEDE]])))=0,"",INDIRECT(NOM_FR&amp;ADDRESS('PR-tampon'!$E293,COLUMN(REFERENCEMENT_ISOLANT[[#Headers],[NOM COMMERCIAL DU PROCEDE]]))))))</f>
        <v/>
      </c>
      <c r="F330" s="3" t="str">
        <f ca="1">IF('PR-tampon'!$E293="","",IF('PR-tampon'!$E293=0,"",IF(INDIRECT(NOM_FR&amp;ADDRESS('PR-tampon'!$E293,COLUMN(REFERENCEMENT_ISOLANT[[#Headers],[FABRICANT / TITULAIRE / DISTRIBUTEUR]])))=0,"",INDIRECT(NOM_FR&amp;ADDRESS('PR-tampon'!$E293,COLUMN(REFERENCEMENT_ISOLANT[[#Headers],[FABRICANT / TITULAIRE / DISTRIBUTEUR]]))))))</f>
        <v/>
      </c>
      <c r="G330" s="3" t="str">
        <f ca="1">IF('PR-tampon'!$E293="","",IF('PR-tampon'!$E293=0,"",IF(INDIRECT(NOM_FR&amp;ADDRESS('PR-tampon'!$E293,COLUMN(REFERENCEMENT_ISOLANT[[#Headers],[TYPE DE DOCUMENT DE REFERENCE]])))=0,"",INDIRECT(NOM_FR&amp;ADDRESS('PR-tampon'!$E293,COLUMN(REFERENCEMENT_ISOLANT[[#Headers],[TYPE DE DOCUMENT DE REFERENCE]]))))))</f>
        <v/>
      </c>
      <c r="H330" s="3" t="str">
        <f ca="1">IF('PR-tampon'!$E293="","",IF('PR-tampon'!$E293=0,"",IF(INDIRECT(NOM_FR&amp;ADDRESS('PR-tampon'!$E293,COLUMN(REFERENCEMENT_ISOLANT[[#Headers],[REF]])))=0,"",INDIRECT(NOM_FR&amp;ADDRESS('PR-tampon'!$E293,COLUMN(REFERENCEMENT_ISOLANT[[#Headers],[REF]]))))))</f>
        <v/>
      </c>
      <c r="I330" s="73" t="str">
        <f ca="1">IF('PR-tampon'!$E293="","",IF('PR-tampon'!$E293=0,"",IF(INDIRECT(NOM_FR&amp;ADDRESS('PR-tampon'!$E293,COLUMN(REFERENCEMENT_ISOLANT[[#Headers],[AVIS LIMITE AU / VALIDITE]])))=0,"",INDIRECT(NOM_FR&amp;ADDRESS('PR-tampon'!$E293,COLUMN(REFERENCEMENT_ISOLANT[[#Headers],[AVIS LIMITE AU / VALIDITE]]))))))</f>
        <v/>
      </c>
      <c r="J330" s="3" t="str">
        <f ca="1">IF('PR-tampon'!$E293="","",IF('PR-tampon'!$E293=0,"",IF(INDIRECT(NOM_FR&amp;ADDRESS('PR-tampon'!$E293,COLUMN(REFERENCEMENT_ISOLANT[[#Headers],[TC/TNC
dans le domaine d''emploi visé]])))=0,"",INDIRECT(NOM_FR&amp;ADDRESS('PR-tampon'!$E293,COLUMN(REFERENCEMENT_ISOLANT[[#Headers],[TC/TNC
dans le domaine d''emploi visé]]))))))</f>
        <v/>
      </c>
      <c r="K330" s="102" t="str">
        <f ca="1">IF('PR-tampon'!$E293="","",IF('PR-tampon'!$E293=0,"",IF(INDIRECT(NOM_FR&amp;ADDRESS('PR-tampon'!$E293,COLUMN(REFERENCEMENT_ISOLANT[[#Headers],[SYNTHESE DES APPLICATIONS VISEES]])))=0,"",INDIRECT(NOM_FR&amp;ADDRESS('PR-tampon'!$E293,COLUMN(REFERENCEMENT_ISOLANT[[#Headers],[SYNTHESE DES APPLICATIONS VISEES]]))))))</f>
        <v/>
      </c>
      <c r="L330" s="75" t="str">
        <f ca="1">IF('PR-tampon'!$E293="","",IF('PR-tampon'!$E293=0,"",IF(INDIRECT(NOM_FR&amp;ADDRESS('PR-tampon'!$E293,COLUMN(REFERENCEMENT_ISOLANT[[#Headers],[CONCATENATION DES OBSERVATIONS]])))=0,"",INDIRECT(NOM_FR&amp;ADDRESS('PR-tampon'!$E293,COLUMN(REFERENCEMENT_ISOLANT[[#Headers],[CONCATENATION DES OBSERVATIONS]]))))))</f>
        <v/>
      </c>
      <c r="M330" s="3" t="str">
        <f ca="1">IF('PR-tampon'!$E293="","",IF('PR-tampon'!$E293=0,"",IF(INDIRECT(NOM_FR&amp;ADDRESS('PR-tampon'!$E293,COLUMN(REFERENCEMENT_ISOLANT[[#Headers],[Hygrométrie des locaux]])))=0,"",INDIRECT(NOM_FR&amp;ADDRESS('PR-tampon'!$E293,COLUMN(REFERENCEMENT_ISOLANT[[#Headers],[Hygrométrie des locaux]]))))))</f>
        <v/>
      </c>
      <c r="N330" s="3" t="str">
        <f ca="1">IF('PR-tampon'!$E293="","",IF('PR-tampon'!$E293=0,"",IF(INDIRECT(NOM_FR&amp;ADDRESS('PR-tampon'!$E293,COLUMN(REFERENCEMENT_ISOLANT[[#Headers],[classement locaux au sens 20.1 P3]])))=0,"",INDIRECT(NOM_FR&amp;ADDRESS('PR-tampon'!$E293,COLUMN(REFERENCEMENT_ISOLANT[[#Headers],[classement locaux au sens 20.1 P3]]))))))</f>
        <v/>
      </c>
      <c r="O330" s="3" t="str">
        <f ca="1">IF('PR-tampon'!$E293="","",IF('PR-tampon'!$E293=0,"",IF(INDIRECT(NOM_FR&amp;ADDRESS('PR-tampon'!$E293,COLUMN(REFERENCEMENT_ISOLANT[[#Headers],[Climat max]])))=0,"",INDIRECT(NOM_FR&amp;ADDRESS('PR-tampon'!$E293,COLUMN(REFERENCEMENT_ISOLANT[[#Headers],[Climat max]]))))))</f>
        <v/>
      </c>
      <c r="P330" s="3" t="str">
        <f ca="1">IF('PR-tampon'!$E293="","",IF('PR-tampon'!$E293=0,"",IF(INDIRECT(NOM_FR&amp;ADDRESS('PR-tampon'!$E293,COLUMN(REFERENCEMENT_ISOLANT[[#Headers],[Locaux climatisés ou raffraichis]])))=0,"",INDIRECT(NOM_FR&amp;ADDRESS('PR-tampon'!$E293,COLUMN(REFERENCEMENT_ISOLANT[[#Headers],[Locaux climatisés ou raffraichis]]))))))</f>
        <v/>
      </c>
    </row>
    <row r="331" spans="1:16" ht="130.15" customHeight="1" x14ac:dyDescent="0.25">
      <c r="A331" s="3" t="e">
        <v>#VALUE!</v>
      </c>
      <c r="B331" s="79" t="str">
        <f ca="1">IF('PR-tampon'!$E294="","",IF('PR-tampon'!$E294=0,"",IF(INDIRECT(NOM_FR&amp;ADDRESS('PR-tampon'!$E294,COLUMN(REFERENCEMENT_ISOLANT[[#Headers],[DATE REFERENCEMENT]])))=0,"",INDIRECT(NOM_FR&amp;ADDRESS('PR-tampon'!$E294,COLUMN(REFERENCEMENT_ISOLANT[[#Headers],[DATE REFERENCEMENT]]))))))</f>
        <v/>
      </c>
      <c r="C331" s="79" t="str">
        <f ca="1">IF('PR-tampon'!$E294="","",IF('PR-tampon'!$E294=0,"",IF(INDIRECT(NOM_FR&amp;ADDRESS('PR-tampon'!$E294,COLUMN(REFERENCEMENT_ISOLANT[[#Headers],[TYPE DE PROCEDE]])))=0,"",INDIRECT(NOM_FR&amp;ADDRESS('PR-tampon'!$E294,COLUMN(REFERENCEMENT_ISOLANT[[#Headers],[TYPE DE PROCEDE]]))))))</f>
        <v/>
      </c>
      <c r="D331" s="79" t="str">
        <f ca="1">IF('PR-tampon'!$E294="","",IF('PR-tampon'!$E294=0,"",IF(INDIRECT(NOM_FR&amp;ADDRESS('PR-tampon'!$E294,COLUMN(REFERENCEMENT_ISOLANT[[#Headers],[MATIERE]])))=0,"",INDIRECT(NOM_FR&amp;ADDRESS('PR-tampon'!$E294,COLUMN(REFERENCEMENT_ISOLANT[[#Headers],[MATIERE]]))))))</f>
        <v/>
      </c>
      <c r="E331" s="3" t="str">
        <f ca="1">IF('PR-tampon'!$E294="","",IF('PR-tampon'!$E294=0,"",IF(INDIRECT(NOM_FR&amp;ADDRESS('PR-tampon'!$E294,COLUMN(REFERENCEMENT_ISOLANT[[#Headers],[NOM COMMERCIAL DU PROCEDE]])))=0,"",INDIRECT(NOM_FR&amp;ADDRESS('PR-tampon'!$E294,COLUMN(REFERENCEMENT_ISOLANT[[#Headers],[NOM COMMERCIAL DU PROCEDE]]))))))</f>
        <v/>
      </c>
      <c r="F331" s="3" t="str">
        <f ca="1">IF('PR-tampon'!$E294="","",IF('PR-tampon'!$E294=0,"",IF(INDIRECT(NOM_FR&amp;ADDRESS('PR-tampon'!$E294,COLUMN(REFERENCEMENT_ISOLANT[[#Headers],[FABRICANT / TITULAIRE / DISTRIBUTEUR]])))=0,"",INDIRECT(NOM_FR&amp;ADDRESS('PR-tampon'!$E294,COLUMN(REFERENCEMENT_ISOLANT[[#Headers],[FABRICANT / TITULAIRE / DISTRIBUTEUR]]))))))</f>
        <v/>
      </c>
      <c r="G331" s="3" t="str">
        <f ca="1">IF('PR-tampon'!$E294="","",IF('PR-tampon'!$E294=0,"",IF(INDIRECT(NOM_FR&amp;ADDRESS('PR-tampon'!$E294,COLUMN(REFERENCEMENT_ISOLANT[[#Headers],[TYPE DE DOCUMENT DE REFERENCE]])))=0,"",INDIRECT(NOM_FR&amp;ADDRESS('PR-tampon'!$E294,COLUMN(REFERENCEMENT_ISOLANT[[#Headers],[TYPE DE DOCUMENT DE REFERENCE]]))))))</f>
        <v/>
      </c>
      <c r="H331" s="3" t="str">
        <f ca="1">IF('PR-tampon'!$E294="","",IF('PR-tampon'!$E294=0,"",IF(INDIRECT(NOM_FR&amp;ADDRESS('PR-tampon'!$E294,COLUMN(REFERENCEMENT_ISOLANT[[#Headers],[REF]])))=0,"",INDIRECT(NOM_FR&amp;ADDRESS('PR-tampon'!$E294,COLUMN(REFERENCEMENT_ISOLANT[[#Headers],[REF]]))))))</f>
        <v/>
      </c>
      <c r="I331" s="73" t="str">
        <f ca="1">IF('PR-tampon'!$E294="","",IF('PR-tampon'!$E294=0,"",IF(INDIRECT(NOM_FR&amp;ADDRESS('PR-tampon'!$E294,COLUMN(REFERENCEMENT_ISOLANT[[#Headers],[AVIS LIMITE AU / VALIDITE]])))=0,"",INDIRECT(NOM_FR&amp;ADDRESS('PR-tampon'!$E294,COLUMN(REFERENCEMENT_ISOLANT[[#Headers],[AVIS LIMITE AU / VALIDITE]]))))))</f>
        <v/>
      </c>
      <c r="J331" s="3" t="str">
        <f ca="1">IF('PR-tampon'!$E294="","",IF('PR-tampon'!$E294=0,"",IF(INDIRECT(NOM_FR&amp;ADDRESS('PR-tampon'!$E294,COLUMN(REFERENCEMENT_ISOLANT[[#Headers],[TC/TNC
dans le domaine d''emploi visé]])))=0,"",INDIRECT(NOM_FR&amp;ADDRESS('PR-tampon'!$E294,COLUMN(REFERENCEMENT_ISOLANT[[#Headers],[TC/TNC
dans le domaine d''emploi visé]]))))))</f>
        <v/>
      </c>
      <c r="K331" s="102" t="str">
        <f ca="1">IF('PR-tampon'!$E294="","",IF('PR-tampon'!$E294=0,"",IF(INDIRECT(NOM_FR&amp;ADDRESS('PR-tampon'!$E294,COLUMN(REFERENCEMENT_ISOLANT[[#Headers],[SYNTHESE DES APPLICATIONS VISEES]])))=0,"",INDIRECT(NOM_FR&amp;ADDRESS('PR-tampon'!$E294,COLUMN(REFERENCEMENT_ISOLANT[[#Headers],[SYNTHESE DES APPLICATIONS VISEES]]))))))</f>
        <v/>
      </c>
      <c r="L331" s="75" t="str">
        <f ca="1">IF('PR-tampon'!$E294="","",IF('PR-tampon'!$E294=0,"",IF(INDIRECT(NOM_FR&amp;ADDRESS('PR-tampon'!$E294,COLUMN(REFERENCEMENT_ISOLANT[[#Headers],[CONCATENATION DES OBSERVATIONS]])))=0,"",INDIRECT(NOM_FR&amp;ADDRESS('PR-tampon'!$E294,COLUMN(REFERENCEMENT_ISOLANT[[#Headers],[CONCATENATION DES OBSERVATIONS]]))))))</f>
        <v/>
      </c>
      <c r="M331" s="3" t="str">
        <f ca="1">IF('PR-tampon'!$E294="","",IF('PR-tampon'!$E294=0,"",IF(INDIRECT(NOM_FR&amp;ADDRESS('PR-tampon'!$E294,COLUMN(REFERENCEMENT_ISOLANT[[#Headers],[Hygrométrie des locaux]])))=0,"",INDIRECT(NOM_FR&amp;ADDRESS('PR-tampon'!$E294,COLUMN(REFERENCEMENT_ISOLANT[[#Headers],[Hygrométrie des locaux]]))))))</f>
        <v/>
      </c>
      <c r="N331" s="3" t="str">
        <f ca="1">IF('PR-tampon'!$E294="","",IF('PR-tampon'!$E294=0,"",IF(INDIRECT(NOM_FR&amp;ADDRESS('PR-tampon'!$E294,COLUMN(REFERENCEMENT_ISOLANT[[#Headers],[classement locaux au sens 20.1 P3]])))=0,"",INDIRECT(NOM_FR&amp;ADDRESS('PR-tampon'!$E294,COLUMN(REFERENCEMENT_ISOLANT[[#Headers],[classement locaux au sens 20.1 P3]]))))))</f>
        <v/>
      </c>
      <c r="O331" s="3" t="str">
        <f ca="1">IF('PR-tampon'!$E294="","",IF('PR-tampon'!$E294=0,"",IF(INDIRECT(NOM_FR&amp;ADDRESS('PR-tampon'!$E294,COLUMN(REFERENCEMENT_ISOLANT[[#Headers],[Climat max]])))=0,"",INDIRECT(NOM_FR&amp;ADDRESS('PR-tampon'!$E294,COLUMN(REFERENCEMENT_ISOLANT[[#Headers],[Climat max]]))))))</f>
        <v/>
      </c>
      <c r="P331" s="3" t="str">
        <f ca="1">IF('PR-tampon'!$E294="","",IF('PR-tampon'!$E294=0,"",IF(INDIRECT(NOM_FR&amp;ADDRESS('PR-tampon'!$E294,COLUMN(REFERENCEMENT_ISOLANT[[#Headers],[Locaux climatisés ou raffraichis]])))=0,"",INDIRECT(NOM_FR&amp;ADDRESS('PR-tampon'!$E294,COLUMN(REFERENCEMENT_ISOLANT[[#Headers],[Locaux climatisés ou raffraichis]]))))))</f>
        <v/>
      </c>
    </row>
    <row r="332" spans="1:16" ht="130.15" customHeight="1" x14ac:dyDescent="0.25">
      <c r="A332" s="3" t="e">
        <v>#VALUE!</v>
      </c>
      <c r="B332" s="79" t="str">
        <f ca="1">IF('PR-tampon'!$E295="","",IF('PR-tampon'!$E295=0,"",IF(INDIRECT(NOM_FR&amp;ADDRESS('PR-tampon'!$E295,COLUMN(REFERENCEMENT_ISOLANT[[#Headers],[DATE REFERENCEMENT]])))=0,"",INDIRECT(NOM_FR&amp;ADDRESS('PR-tampon'!$E295,COLUMN(REFERENCEMENT_ISOLANT[[#Headers],[DATE REFERENCEMENT]]))))))</f>
        <v/>
      </c>
      <c r="C332" s="79" t="str">
        <f ca="1">IF('PR-tampon'!$E295="","",IF('PR-tampon'!$E295=0,"",IF(INDIRECT(NOM_FR&amp;ADDRESS('PR-tampon'!$E295,COLUMN(REFERENCEMENT_ISOLANT[[#Headers],[TYPE DE PROCEDE]])))=0,"",INDIRECT(NOM_FR&amp;ADDRESS('PR-tampon'!$E295,COLUMN(REFERENCEMENT_ISOLANT[[#Headers],[TYPE DE PROCEDE]]))))))</f>
        <v/>
      </c>
      <c r="D332" s="79" t="str">
        <f ca="1">IF('PR-tampon'!$E295="","",IF('PR-tampon'!$E295=0,"",IF(INDIRECT(NOM_FR&amp;ADDRESS('PR-tampon'!$E295,COLUMN(REFERENCEMENT_ISOLANT[[#Headers],[MATIERE]])))=0,"",INDIRECT(NOM_FR&amp;ADDRESS('PR-tampon'!$E295,COLUMN(REFERENCEMENT_ISOLANT[[#Headers],[MATIERE]]))))))</f>
        <v/>
      </c>
      <c r="E332" s="3" t="str">
        <f ca="1">IF('PR-tampon'!$E295="","",IF('PR-tampon'!$E295=0,"",IF(INDIRECT(NOM_FR&amp;ADDRESS('PR-tampon'!$E295,COLUMN(REFERENCEMENT_ISOLANT[[#Headers],[NOM COMMERCIAL DU PROCEDE]])))=0,"",INDIRECT(NOM_FR&amp;ADDRESS('PR-tampon'!$E295,COLUMN(REFERENCEMENT_ISOLANT[[#Headers],[NOM COMMERCIAL DU PROCEDE]]))))))</f>
        <v/>
      </c>
      <c r="F332" s="3" t="str">
        <f ca="1">IF('PR-tampon'!$E295="","",IF('PR-tampon'!$E295=0,"",IF(INDIRECT(NOM_FR&amp;ADDRESS('PR-tampon'!$E295,COLUMN(REFERENCEMENT_ISOLANT[[#Headers],[FABRICANT / TITULAIRE / DISTRIBUTEUR]])))=0,"",INDIRECT(NOM_FR&amp;ADDRESS('PR-tampon'!$E295,COLUMN(REFERENCEMENT_ISOLANT[[#Headers],[FABRICANT / TITULAIRE / DISTRIBUTEUR]]))))))</f>
        <v/>
      </c>
      <c r="G332" s="3" t="str">
        <f ca="1">IF('PR-tampon'!$E295="","",IF('PR-tampon'!$E295=0,"",IF(INDIRECT(NOM_FR&amp;ADDRESS('PR-tampon'!$E295,COLUMN(REFERENCEMENT_ISOLANT[[#Headers],[TYPE DE DOCUMENT DE REFERENCE]])))=0,"",INDIRECT(NOM_FR&amp;ADDRESS('PR-tampon'!$E295,COLUMN(REFERENCEMENT_ISOLANT[[#Headers],[TYPE DE DOCUMENT DE REFERENCE]]))))))</f>
        <v/>
      </c>
      <c r="H332" s="3" t="str">
        <f ca="1">IF('PR-tampon'!$E295="","",IF('PR-tampon'!$E295=0,"",IF(INDIRECT(NOM_FR&amp;ADDRESS('PR-tampon'!$E295,COLUMN(REFERENCEMENT_ISOLANT[[#Headers],[REF]])))=0,"",INDIRECT(NOM_FR&amp;ADDRESS('PR-tampon'!$E295,COLUMN(REFERENCEMENT_ISOLANT[[#Headers],[REF]]))))))</f>
        <v/>
      </c>
      <c r="I332" s="73" t="str">
        <f ca="1">IF('PR-tampon'!$E295="","",IF('PR-tampon'!$E295=0,"",IF(INDIRECT(NOM_FR&amp;ADDRESS('PR-tampon'!$E295,COLUMN(REFERENCEMENT_ISOLANT[[#Headers],[AVIS LIMITE AU / VALIDITE]])))=0,"",INDIRECT(NOM_FR&amp;ADDRESS('PR-tampon'!$E295,COLUMN(REFERENCEMENT_ISOLANT[[#Headers],[AVIS LIMITE AU / VALIDITE]]))))))</f>
        <v/>
      </c>
      <c r="J332" s="3" t="str">
        <f ca="1">IF('PR-tampon'!$E295="","",IF('PR-tampon'!$E295=0,"",IF(INDIRECT(NOM_FR&amp;ADDRESS('PR-tampon'!$E295,COLUMN(REFERENCEMENT_ISOLANT[[#Headers],[TC/TNC
dans le domaine d''emploi visé]])))=0,"",INDIRECT(NOM_FR&amp;ADDRESS('PR-tampon'!$E295,COLUMN(REFERENCEMENT_ISOLANT[[#Headers],[TC/TNC
dans le domaine d''emploi visé]]))))))</f>
        <v/>
      </c>
      <c r="K332" s="102" t="str">
        <f ca="1">IF('PR-tampon'!$E295="","",IF('PR-tampon'!$E295=0,"",IF(INDIRECT(NOM_FR&amp;ADDRESS('PR-tampon'!$E295,COLUMN(REFERENCEMENT_ISOLANT[[#Headers],[SYNTHESE DES APPLICATIONS VISEES]])))=0,"",INDIRECT(NOM_FR&amp;ADDRESS('PR-tampon'!$E295,COLUMN(REFERENCEMENT_ISOLANT[[#Headers],[SYNTHESE DES APPLICATIONS VISEES]]))))))</f>
        <v/>
      </c>
      <c r="L332" s="75" t="str">
        <f ca="1">IF('PR-tampon'!$E295="","",IF('PR-tampon'!$E295=0,"",IF(INDIRECT(NOM_FR&amp;ADDRESS('PR-tampon'!$E295,COLUMN(REFERENCEMENT_ISOLANT[[#Headers],[CONCATENATION DES OBSERVATIONS]])))=0,"",INDIRECT(NOM_FR&amp;ADDRESS('PR-tampon'!$E295,COLUMN(REFERENCEMENT_ISOLANT[[#Headers],[CONCATENATION DES OBSERVATIONS]]))))))</f>
        <v/>
      </c>
      <c r="M332" s="3" t="str">
        <f ca="1">IF('PR-tampon'!$E295="","",IF('PR-tampon'!$E295=0,"",IF(INDIRECT(NOM_FR&amp;ADDRESS('PR-tampon'!$E295,COLUMN(REFERENCEMENT_ISOLANT[[#Headers],[Hygrométrie des locaux]])))=0,"",INDIRECT(NOM_FR&amp;ADDRESS('PR-tampon'!$E295,COLUMN(REFERENCEMENT_ISOLANT[[#Headers],[Hygrométrie des locaux]]))))))</f>
        <v/>
      </c>
      <c r="N332" s="3" t="str">
        <f ca="1">IF('PR-tampon'!$E295="","",IF('PR-tampon'!$E295=0,"",IF(INDIRECT(NOM_FR&amp;ADDRESS('PR-tampon'!$E295,COLUMN(REFERENCEMENT_ISOLANT[[#Headers],[classement locaux au sens 20.1 P3]])))=0,"",INDIRECT(NOM_FR&amp;ADDRESS('PR-tampon'!$E295,COLUMN(REFERENCEMENT_ISOLANT[[#Headers],[classement locaux au sens 20.1 P3]]))))))</f>
        <v/>
      </c>
      <c r="O332" s="3" t="str">
        <f ca="1">IF('PR-tampon'!$E295="","",IF('PR-tampon'!$E295=0,"",IF(INDIRECT(NOM_FR&amp;ADDRESS('PR-tampon'!$E295,COLUMN(REFERENCEMENT_ISOLANT[[#Headers],[Climat max]])))=0,"",INDIRECT(NOM_FR&amp;ADDRESS('PR-tampon'!$E295,COLUMN(REFERENCEMENT_ISOLANT[[#Headers],[Climat max]]))))))</f>
        <v/>
      </c>
      <c r="P332" s="3" t="str">
        <f ca="1">IF('PR-tampon'!$E295="","",IF('PR-tampon'!$E295=0,"",IF(INDIRECT(NOM_FR&amp;ADDRESS('PR-tampon'!$E295,COLUMN(REFERENCEMENT_ISOLANT[[#Headers],[Locaux climatisés ou raffraichis]])))=0,"",INDIRECT(NOM_FR&amp;ADDRESS('PR-tampon'!$E295,COLUMN(REFERENCEMENT_ISOLANT[[#Headers],[Locaux climatisés ou raffraichis]]))))))</f>
        <v/>
      </c>
    </row>
    <row r="333" spans="1:16" ht="130.15" customHeight="1" x14ac:dyDescent="0.25">
      <c r="A333" s="3" t="e">
        <v>#VALUE!</v>
      </c>
      <c r="B333" s="79" t="str">
        <f ca="1">IF('PR-tampon'!$E296="","",IF('PR-tampon'!$E296=0,"",IF(INDIRECT(NOM_FR&amp;ADDRESS('PR-tampon'!$E296,COLUMN(REFERENCEMENT_ISOLANT[[#Headers],[DATE REFERENCEMENT]])))=0,"",INDIRECT(NOM_FR&amp;ADDRESS('PR-tampon'!$E296,COLUMN(REFERENCEMENT_ISOLANT[[#Headers],[DATE REFERENCEMENT]]))))))</f>
        <v/>
      </c>
      <c r="C333" s="79" t="str">
        <f ca="1">IF('PR-tampon'!$E296="","",IF('PR-tampon'!$E296=0,"",IF(INDIRECT(NOM_FR&amp;ADDRESS('PR-tampon'!$E296,COLUMN(REFERENCEMENT_ISOLANT[[#Headers],[TYPE DE PROCEDE]])))=0,"",INDIRECT(NOM_FR&amp;ADDRESS('PR-tampon'!$E296,COLUMN(REFERENCEMENT_ISOLANT[[#Headers],[TYPE DE PROCEDE]]))))))</f>
        <v/>
      </c>
      <c r="D333" s="79" t="str">
        <f ca="1">IF('PR-tampon'!$E296="","",IF('PR-tampon'!$E296=0,"",IF(INDIRECT(NOM_FR&amp;ADDRESS('PR-tampon'!$E296,COLUMN(REFERENCEMENT_ISOLANT[[#Headers],[MATIERE]])))=0,"",INDIRECT(NOM_FR&amp;ADDRESS('PR-tampon'!$E296,COLUMN(REFERENCEMENT_ISOLANT[[#Headers],[MATIERE]]))))))</f>
        <v/>
      </c>
      <c r="E333" s="3" t="str">
        <f ca="1">IF('PR-tampon'!$E296="","",IF('PR-tampon'!$E296=0,"",IF(INDIRECT(NOM_FR&amp;ADDRESS('PR-tampon'!$E296,COLUMN(REFERENCEMENT_ISOLANT[[#Headers],[NOM COMMERCIAL DU PROCEDE]])))=0,"",INDIRECT(NOM_FR&amp;ADDRESS('PR-tampon'!$E296,COLUMN(REFERENCEMENT_ISOLANT[[#Headers],[NOM COMMERCIAL DU PROCEDE]]))))))</f>
        <v/>
      </c>
      <c r="F333" s="3" t="str">
        <f ca="1">IF('PR-tampon'!$E296="","",IF('PR-tampon'!$E296=0,"",IF(INDIRECT(NOM_FR&amp;ADDRESS('PR-tampon'!$E296,COLUMN(REFERENCEMENT_ISOLANT[[#Headers],[FABRICANT / TITULAIRE / DISTRIBUTEUR]])))=0,"",INDIRECT(NOM_FR&amp;ADDRESS('PR-tampon'!$E296,COLUMN(REFERENCEMENT_ISOLANT[[#Headers],[FABRICANT / TITULAIRE / DISTRIBUTEUR]]))))))</f>
        <v/>
      </c>
      <c r="G333" s="3" t="str">
        <f ca="1">IF('PR-tampon'!$E296="","",IF('PR-tampon'!$E296=0,"",IF(INDIRECT(NOM_FR&amp;ADDRESS('PR-tampon'!$E296,COLUMN(REFERENCEMENT_ISOLANT[[#Headers],[TYPE DE DOCUMENT DE REFERENCE]])))=0,"",INDIRECT(NOM_FR&amp;ADDRESS('PR-tampon'!$E296,COLUMN(REFERENCEMENT_ISOLANT[[#Headers],[TYPE DE DOCUMENT DE REFERENCE]]))))))</f>
        <v/>
      </c>
      <c r="H333" s="3" t="str">
        <f ca="1">IF('PR-tampon'!$E296="","",IF('PR-tampon'!$E296=0,"",IF(INDIRECT(NOM_FR&amp;ADDRESS('PR-tampon'!$E296,COLUMN(REFERENCEMENT_ISOLANT[[#Headers],[REF]])))=0,"",INDIRECT(NOM_FR&amp;ADDRESS('PR-tampon'!$E296,COLUMN(REFERENCEMENT_ISOLANT[[#Headers],[REF]]))))))</f>
        <v/>
      </c>
      <c r="I333" s="73" t="str">
        <f ca="1">IF('PR-tampon'!$E296="","",IF('PR-tampon'!$E296=0,"",IF(INDIRECT(NOM_FR&amp;ADDRESS('PR-tampon'!$E296,COLUMN(REFERENCEMENT_ISOLANT[[#Headers],[AVIS LIMITE AU / VALIDITE]])))=0,"",INDIRECT(NOM_FR&amp;ADDRESS('PR-tampon'!$E296,COLUMN(REFERENCEMENT_ISOLANT[[#Headers],[AVIS LIMITE AU / VALIDITE]]))))))</f>
        <v/>
      </c>
      <c r="J333" s="3" t="str">
        <f ca="1">IF('PR-tampon'!$E296="","",IF('PR-tampon'!$E296=0,"",IF(INDIRECT(NOM_FR&amp;ADDRESS('PR-tampon'!$E296,COLUMN(REFERENCEMENT_ISOLANT[[#Headers],[TC/TNC
dans le domaine d''emploi visé]])))=0,"",INDIRECT(NOM_FR&amp;ADDRESS('PR-tampon'!$E296,COLUMN(REFERENCEMENT_ISOLANT[[#Headers],[TC/TNC
dans le domaine d''emploi visé]]))))))</f>
        <v/>
      </c>
      <c r="K333" s="102" t="str">
        <f ca="1">IF('PR-tampon'!$E296="","",IF('PR-tampon'!$E296=0,"",IF(INDIRECT(NOM_FR&amp;ADDRESS('PR-tampon'!$E296,COLUMN(REFERENCEMENT_ISOLANT[[#Headers],[SYNTHESE DES APPLICATIONS VISEES]])))=0,"",INDIRECT(NOM_FR&amp;ADDRESS('PR-tampon'!$E296,COLUMN(REFERENCEMENT_ISOLANT[[#Headers],[SYNTHESE DES APPLICATIONS VISEES]]))))))</f>
        <v/>
      </c>
      <c r="L333" s="75" t="str">
        <f ca="1">IF('PR-tampon'!$E296="","",IF('PR-tampon'!$E296=0,"",IF(INDIRECT(NOM_FR&amp;ADDRESS('PR-tampon'!$E296,COLUMN(REFERENCEMENT_ISOLANT[[#Headers],[CONCATENATION DES OBSERVATIONS]])))=0,"",INDIRECT(NOM_FR&amp;ADDRESS('PR-tampon'!$E296,COLUMN(REFERENCEMENT_ISOLANT[[#Headers],[CONCATENATION DES OBSERVATIONS]]))))))</f>
        <v/>
      </c>
      <c r="M333" s="3" t="str">
        <f ca="1">IF('PR-tampon'!$E296="","",IF('PR-tampon'!$E296=0,"",IF(INDIRECT(NOM_FR&amp;ADDRESS('PR-tampon'!$E296,COLUMN(REFERENCEMENT_ISOLANT[[#Headers],[Hygrométrie des locaux]])))=0,"",INDIRECT(NOM_FR&amp;ADDRESS('PR-tampon'!$E296,COLUMN(REFERENCEMENT_ISOLANT[[#Headers],[Hygrométrie des locaux]]))))))</f>
        <v/>
      </c>
      <c r="N333" s="3" t="str">
        <f ca="1">IF('PR-tampon'!$E296="","",IF('PR-tampon'!$E296=0,"",IF(INDIRECT(NOM_FR&amp;ADDRESS('PR-tampon'!$E296,COLUMN(REFERENCEMENT_ISOLANT[[#Headers],[classement locaux au sens 20.1 P3]])))=0,"",INDIRECT(NOM_FR&amp;ADDRESS('PR-tampon'!$E296,COLUMN(REFERENCEMENT_ISOLANT[[#Headers],[classement locaux au sens 20.1 P3]]))))))</f>
        <v/>
      </c>
      <c r="O333" s="3" t="str">
        <f ca="1">IF('PR-tampon'!$E296="","",IF('PR-tampon'!$E296=0,"",IF(INDIRECT(NOM_FR&amp;ADDRESS('PR-tampon'!$E296,COLUMN(REFERENCEMENT_ISOLANT[[#Headers],[Climat max]])))=0,"",INDIRECT(NOM_FR&amp;ADDRESS('PR-tampon'!$E296,COLUMN(REFERENCEMENT_ISOLANT[[#Headers],[Climat max]]))))))</f>
        <v/>
      </c>
      <c r="P333" s="3" t="str">
        <f ca="1">IF('PR-tampon'!$E296="","",IF('PR-tampon'!$E296=0,"",IF(INDIRECT(NOM_FR&amp;ADDRESS('PR-tampon'!$E296,COLUMN(REFERENCEMENT_ISOLANT[[#Headers],[Locaux climatisés ou raffraichis]])))=0,"",INDIRECT(NOM_FR&amp;ADDRESS('PR-tampon'!$E296,COLUMN(REFERENCEMENT_ISOLANT[[#Headers],[Locaux climatisés ou raffraichis]]))))))</f>
        <v/>
      </c>
    </row>
    <row r="334" spans="1:16" ht="130.15" customHeight="1" x14ac:dyDescent="0.25">
      <c r="A334" s="3" t="e">
        <v>#VALUE!</v>
      </c>
      <c r="B334" s="79" t="str">
        <f ca="1">IF('PR-tampon'!$E297="","",IF('PR-tampon'!$E297=0,"",IF(INDIRECT(NOM_FR&amp;ADDRESS('PR-tampon'!$E297,COLUMN(REFERENCEMENT_ISOLANT[[#Headers],[DATE REFERENCEMENT]])))=0,"",INDIRECT(NOM_FR&amp;ADDRESS('PR-tampon'!$E297,COLUMN(REFERENCEMENT_ISOLANT[[#Headers],[DATE REFERENCEMENT]]))))))</f>
        <v/>
      </c>
      <c r="C334" s="79" t="str">
        <f ca="1">IF('PR-tampon'!$E297="","",IF('PR-tampon'!$E297=0,"",IF(INDIRECT(NOM_FR&amp;ADDRESS('PR-tampon'!$E297,COLUMN(REFERENCEMENT_ISOLANT[[#Headers],[TYPE DE PROCEDE]])))=0,"",INDIRECT(NOM_FR&amp;ADDRESS('PR-tampon'!$E297,COLUMN(REFERENCEMENT_ISOLANT[[#Headers],[TYPE DE PROCEDE]]))))))</f>
        <v/>
      </c>
      <c r="D334" s="79" t="str">
        <f ca="1">IF('PR-tampon'!$E297="","",IF('PR-tampon'!$E297=0,"",IF(INDIRECT(NOM_FR&amp;ADDRESS('PR-tampon'!$E297,COLUMN(REFERENCEMENT_ISOLANT[[#Headers],[MATIERE]])))=0,"",INDIRECT(NOM_FR&amp;ADDRESS('PR-tampon'!$E297,COLUMN(REFERENCEMENT_ISOLANT[[#Headers],[MATIERE]]))))))</f>
        <v/>
      </c>
      <c r="E334" s="3" t="str">
        <f ca="1">IF('PR-tampon'!$E297="","",IF('PR-tampon'!$E297=0,"",IF(INDIRECT(NOM_FR&amp;ADDRESS('PR-tampon'!$E297,COLUMN(REFERENCEMENT_ISOLANT[[#Headers],[NOM COMMERCIAL DU PROCEDE]])))=0,"",INDIRECT(NOM_FR&amp;ADDRESS('PR-tampon'!$E297,COLUMN(REFERENCEMENT_ISOLANT[[#Headers],[NOM COMMERCIAL DU PROCEDE]]))))))</f>
        <v/>
      </c>
      <c r="F334" s="3" t="str">
        <f ca="1">IF('PR-tampon'!$E297="","",IF('PR-tampon'!$E297=0,"",IF(INDIRECT(NOM_FR&amp;ADDRESS('PR-tampon'!$E297,COLUMN(REFERENCEMENT_ISOLANT[[#Headers],[FABRICANT / TITULAIRE / DISTRIBUTEUR]])))=0,"",INDIRECT(NOM_FR&amp;ADDRESS('PR-tampon'!$E297,COLUMN(REFERENCEMENT_ISOLANT[[#Headers],[FABRICANT / TITULAIRE / DISTRIBUTEUR]]))))))</f>
        <v/>
      </c>
      <c r="G334" s="3" t="str">
        <f ca="1">IF('PR-tampon'!$E297="","",IF('PR-tampon'!$E297=0,"",IF(INDIRECT(NOM_FR&amp;ADDRESS('PR-tampon'!$E297,COLUMN(REFERENCEMENT_ISOLANT[[#Headers],[TYPE DE DOCUMENT DE REFERENCE]])))=0,"",INDIRECT(NOM_FR&amp;ADDRESS('PR-tampon'!$E297,COLUMN(REFERENCEMENT_ISOLANT[[#Headers],[TYPE DE DOCUMENT DE REFERENCE]]))))))</f>
        <v/>
      </c>
      <c r="H334" s="3" t="str">
        <f ca="1">IF('PR-tampon'!$E297="","",IF('PR-tampon'!$E297=0,"",IF(INDIRECT(NOM_FR&amp;ADDRESS('PR-tampon'!$E297,COLUMN(REFERENCEMENT_ISOLANT[[#Headers],[REF]])))=0,"",INDIRECT(NOM_FR&amp;ADDRESS('PR-tampon'!$E297,COLUMN(REFERENCEMENT_ISOLANT[[#Headers],[REF]]))))))</f>
        <v/>
      </c>
      <c r="I334" s="73" t="str">
        <f ca="1">IF('PR-tampon'!$E297="","",IF('PR-tampon'!$E297=0,"",IF(INDIRECT(NOM_FR&amp;ADDRESS('PR-tampon'!$E297,COLUMN(REFERENCEMENT_ISOLANT[[#Headers],[AVIS LIMITE AU / VALIDITE]])))=0,"",INDIRECT(NOM_FR&amp;ADDRESS('PR-tampon'!$E297,COLUMN(REFERENCEMENT_ISOLANT[[#Headers],[AVIS LIMITE AU / VALIDITE]]))))))</f>
        <v/>
      </c>
      <c r="J334" s="3" t="str">
        <f ca="1">IF('PR-tampon'!$E297="","",IF('PR-tampon'!$E297=0,"",IF(INDIRECT(NOM_FR&amp;ADDRESS('PR-tampon'!$E297,COLUMN(REFERENCEMENT_ISOLANT[[#Headers],[TC/TNC
dans le domaine d''emploi visé]])))=0,"",INDIRECT(NOM_FR&amp;ADDRESS('PR-tampon'!$E297,COLUMN(REFERENCEMENT_ISOLANT[[#Headers],[TC/TNC
dans le domaine d''emploi visé]]))))))</f>
        <v/>
      </c>
      <c r="K334" s="102" t="str">
        <f ca="1">IF('PR-tampon'!$E297="","",IF('PR-tampon'!$E297=0,"",IF(INDIRECT(NOM_FR&amp;ADDRESS('PR-tampon'!$E297,COLUMN(REFERENCEMENT_ISOLANT[[#Headers],[SYNTHESE DES APPLICATIONS VISEES]])))=0,"",INDIRECT(NOM_FR&amp;ADDRESS('PR-tampon'!$E297,COLUMN(REFERENCEMENT_ISOLANT[[#Headers],[SYNTHESE DES APPLICATIONS VISEES]]))))))</f>
        <v/>
      </c>
      <c r="L334" s="75" t="str">
        <f ca="1">IF('PR-tampon'!$E297="","",IF('PR-tampon'!$E297=0,"",IF(INDIRECT(NOM_FR&amp;ADDRESS('PR-tampon'!$E297,COLUMN(REFERENCEMENT_ISOLANT[[#Headers],[CONCATENATION DES OBSERVATIONS]])))=0,"",INDIRECT(NOM_FR&amp;ADDRESS('PR-tampon'!$E297,COLUMN(REFERENCEMENT_ISOLANT[[#Headers],[CONCATENATION DES OBSERVATIONS]]))))))</f>
        <v/>
      </c>
      <c r="M334" s="3" t="str">
        <f ca="1">IF('PR-tampon'!$E297="","",IF('PR-tampon'!$E297=0,"",IF(INDIRECT(NOM_FR&amp;ADDRESS('PR-tampon'!$E297,COLUMN(REFERENCEMENT_ISOLANT[[#Headers],[Hygrométrie des locaux]])))=0,"",INDIRECT(NOM_FR&amp;ADDRESS('PR-tampon'!$E297,COLUMN(REFERENCEMENT_ISOLANT[[#Headers],[Hygrométrie des locaux]]))))))</f>
        <v/>
      </c>
      <c r="N334" s="3" t="str">
        <f ca="1">IF('PR-tampon'!$E297="","",IF('PR-tampon'!$E297=0,"",IF(INDIRECT(NOM_FR&amp;ADDRESS('PR-tampon'!$E297,COLUMN(REFERENCEMENT_ISOLANT[[#Headers],[classement locaux au sens 20.1 P3]])))=0,"",INDIRECT(NOM_FR&amp;ADDRESS('PR-tampon'!$E297,COLUMN(REFERENCEMENT_ISOLANT[[#Headers],[classement locaux au sens 20.1 P3]]))))))</f>
        <v/>
      </c>
      <c r="O334" s="3" t="str">
        <f ca="1">IF('PR-tampon'!$E297="","",IF('PR-tampon'!$E297=0,"",IF(INDIRECT(NOM_FR&amp;ADDRESS('PR-tampon'!$E297,COLUMN(REFERENCEMENT_ISOLANT[[#Headers],[Climat max]])))=0,"",INDIRECT(NOM_FR&amp;ADDRESS('PR-tampon'!$E297,COLUMN(REFERENCEMENT_ISOLANT[[#Headers],[Climat max]]))))))</f>
        <v/>
      </c>
      <c r="P334" s="3" t="str">
        <f ca="1">IF('PR-tampon'!$E297="","",IF('PR-tampon'!$E297=0,"",IF(INDIRECT(NOM_FR&amp;ADDRESS('PR-tampon'!$E297,COLUMN(REFERENCEMENT_ISOLANT[[#Headers],[Locaux climatisés ou raffraichis]])))=0,"",INDIRECT(NOM_FR&amp;ADDRESS('PR-tampon'!$E297,COLUMN(REFERENCEMENT_ISOLANT[[#Headers],[Locaux climatisés ou raffraichis]]))))))</f>
        <v/>
      </c>
    </row>
    <row r="335" spans="1:16" ht="130.15" customHeight="1" x14ac:dyDescent="0.25">
      <c r="A335" s="3" t="e">
        <v>#VALUE!</v>
      </c>
      <c r="B335" s="79" t="str">
        <f ca="1">IF('PR-tampon'!$E298="","",IF('PR-tampon'!$E298=0,"",IF(INDIRECT(NOM_FR&amp;ADDRESS('PR-tampon'!$E298,COLUMN(REFERENCEMENT_ISOLANT[[#Headers],[DATE REFERENCEMENT]])))=0,"",INDIRECT(NOM_FR&amp;ADDRESS('PR-tampon'!$E298,COLUMN(REFERENCEMENT_ISOLANT[[#Headers],[DATE REFERENCEMENT]]))))))</f>
        <v/>
      </c>
      <c r="C335" s="79" t="str">
        <f ca="1">IF('PR-tampon'!$E298="","",IF('PR-tampon'!$E298=0,"",IF(INDIRECT(NOM_FR&amp;ADDRESS('PR-tampon'!$E298,COLUMN(REFERENCEMENT_ISOLANT[[#Headers],[TYPE DE PROCEDE]])))=0,"",INDIRECT(NOM_FR&amp;ADDRESS('PR-tampon'!$E298,COLUMN(REFERENCEMENT_ISOLANT[[#Headers],[TYPE DE PROCEDE]]))))))</f>
        <v/>
      </c>
      <c r="D335" s="79" t="str">
        <f ca="1">IF('PR-tampon'!$E298="","",IF('PR-tampon'!$E298=0,"",IF(INDIRECT(NOM_FR&amp;ADDRESS('PR-tampon'!$E298,COLUMN(REFERENCEMENT_ISOLANT[[#Headers],[MATIERE]])))=0,"",INDIRECT(NOM_FR&amp;ADDRESS('PR-tampon'!$E298,COLUMN(REFERENCEMENT_ISOLANT[[#Headers],[MATIERE]]))))))</f>
        <v/>
      </c>
      <c r="E335" s="3" t="str">
        <f ca="1">IF('PR-tampon'!$E298="","",IF('PR-tampon'!$E298=0,"",IF(INDIRECT(NOM_FR&amp;ADDRESS('PR-tampon'!$E298,COLUMN(REFERENCEMENT_ISOLANT[[#Headers],[NOM COMMERCIAL DU PROCEDE]])))=0,"",INDIRECT(NOM_FR&amp;ADDRESS('PR-tampon'!$E298,COLUMN(REFERENCEMENT_ISOLANT[[#Headers],[NOM COMMERCIAL DU PROCEDE]]))))))</f>
        <v/>
      </c>
      <c r="F335" s="3" t="str">
        <f ca="1">IF('PR-tampon'!$E298="","",IF('PR-tampon'!$E298=0,"",IF(INDIRECT(NOM_FR&amp;ADDRESS('PR-tampon'!$E298,COLUMN(REFERENCEMENT_ISOLANT[[#Headers],[FABRICANT / TITULAIRE / DISTRIBUTEUR]])))=0,"",INDIRECT(NOM_FR&amp;ADDRESS('PR-tampon'!$E298,COLUMN(REFERENCEMENT_ISOLANT[[#Headers],[FABRICANT / TITULAIRE / DISTRIBUTEUR]]))))))</f>
        <v/>
      </c>
      <c r="G335" s="3" t="str">
        <f ca="1">IF('PR-tampon'!$E298="","",IF('PR-tampon'!$E298=0,"",IF(INDIRECT(NOM_FR&amp;ADDRESS('PR-tampon'!$E298,COLUMN(REFERENCEMENT_ISOLANT[[#Headers],[TYPE DE DOCUMENT DE REFERENCE]])))=0,"",INDIRECT(NOM_FR&amp;ADDRESS('PR-tampon'!$E298,COLUMN(REFERENCEMENT_ISOLANT[[#Headers],[TYPE DE DOCUMENT DE REFERENCE]]))))))</f>
        <v/>
      </c>
      <c r="H335" s="3" t="str">
        <f ca="1">IF('PR-tampon'!$E298="","",IF('PR-tampon'!$E298=0,"",IF(INDIRECT(NOM_FR&amp;ADDRESS('PR-tampon'!$E298,COLUMN(REFERENCEMENT_ISOLANT[[#Headers],[REF]])))=0,"",INDIRECT(NOM_FR&amp;ADDRESS('PR-tampon'!$E298,COLUMN(REFERENCEMENT_ISOLANT[[#Headers],[REF]]))))))</f>
        <v/>
      </c>
      <c r="I335" s="73" t="str">
        <f ca="1">IF('PR-tampon'!$E298="","",IF('PR-tampon'!$E298=0,"",IF(INDIRECT(NOM_FR&amp;ADDRESS('PR-tampon'!$E298,COLUMN(REFERENCEMENT_ISOLANT[[#Headers],[AVIS LIMITE AU / VALIDITE]])))=0,"",INDIRECT(NOM_FR&amp;ADDRESS('PR-tampon'!$E298,COLUMN(REFERENCEMENT_ISOLANT[[#Headers],[AVIS LIMITE AU / VALIDITE]]))))))</f>
        <v/>
      </c>
      <c r="J335" s="3" t="str">
        <f ca="1">IF('PR-tampon'!$E298="","",IF('PR-tampon'!$E298=0,"",IF(INDIRECT(NOM_FR&amp;ADDRESS('PR-tampon'!$E298,COLUMN(REFERENCEMENT_ISOLANT[[#Headers],[TC/TNC
dans le domaine d''emploi visé]])))=0,"",INDIRECT(NOM_FR&amp;ADDRESS('PR-tampon'!$E298,COLUMN(REFERENCEMENT_ISOLANT[[#Headers],[TC/TNC
dans le domaine d''emploi visé]]))))))</f>
        <v/>
      </c>
      <c r="K335" s="102" t="str">
        <f ca="1">IF('PR-tampon'!$E298="","",IF('PR-tampon'!$E298=0,"",IF(INDIRECT(NOM_FR&amp;ADDRESS('PR-tampon'!$E298,COLUMN(REFERENCEMENT_ISOLANT[[#Headers],[SYNTHESE DES APPLICATIONS VISEES]])))=0,"",INDIRECT(NOM_FR&amp;ADDRESS('PR-tampon'!$E298,COLUMN(REFERENCEMENT_ISOLANT[[#Headers],[SYNTHESE DES APPLICATIONS VISEES]]))))))</f>
        <v/>
      </c>
      <c r="L335" s="75" t="str">
        <f ca="1">IF('PR-tampon'!$E298="","",IF('PR-tampon'!$E298=0,"",IF(INDIRECT(NOM_FR&amp;ADDRESS('PR-tampon'!$E298,COLUMN(REFERENCEMENT_ISOLANT[[#Headers],[CONCATENATION DES OBSERVATIONS]])))=0,"",INDIRECT(NOM_FR&amp;ADDRESS('PR-tampon'!$E298,COLUMN(REFERENCEMENT_ISOLANT[[#Headers],[CONCATENATION DES OBSERVATIONS]]))))))</f>
        <v/>
      </c>
      <c r="M335" s="3" t="str">
        <f ca="1">IF('PR-tampon'!$E298="","",IF('PR-tampon'!$E298=0,"",IF(INDIRECT(NOM_FR&amp;ADDRESS('PR-tampon'!$E298,COLUMN(REFERENCEMENT_ISOLANT[[#Headers],[Hygrométrie des locaux]])))=0,"",INDIRECT(NOM_FR&amp;ADDRESS('PR-tampon'!$E298,COLUMN(REFERENCEMENT_ISOLANT[[#Headers],[Hygrométrie des locaux]]))))))</f>
        <v/>
      </c>
      <c r="N335" s="3" t="str">
        <f ca="1">IF('PR-tampon'!$E298="","",IF('PR-tampon'!$E298=0,"",IF(INDIRECT(NOM_FR&amp;ADDRESS('PR-tampon'!$E298,COLUMN(REFERENCEMENT_ISOLANT[[#Headers],[classement locaux au sens 20.1 P3]])))=0,"",INDIRECT(NOM_FR&amp;ADDRESS('PR-tampon'!$E298,COLUMN(REFERENCEMENT_ISOLANT[[#Headers],[classement locaux au sens 20.1 P3]]))))))</f>
        <v/>
      </c>
      <c r="O335" s="3" t="str">
        <f ca="1">IF('PR-tampon'!$E298="","",IF('PR-tampon'!$E298=0,"",IF(INDIRECT(NOM_FR&amp;ADDRESS('PR-tampon'!$E298,COLUMN(REFERENCEMENT_ISOLANT[[#Headers],[Climat max]])))=0,"",INDIRECT(NOM_FR&amp;ADDRESS('PR-tampon'!$E298,COLUMN(REFERENCEMENT_ISOLANT[[#Headers],[Climat max]]))))))</f>
        <v/>
      </c>
      <c r="P335" s="3" t="str">
        <f ca="1">IF('PR-tampon'!$E298="","",IF('PR-tampon'!$E298=0,"",IF(INDIRECT(NOM_FR&amp;ADDRESS('PR-tampon'!$E298,COLUMN(REFERENCEMENT_ISOLANT[[#Headers],[Locaux climatisés ou raffraichis]])))=0,"",INDIRECT(NOM_FR&amp;ADDRESS('PR-tampon'!$E298,COLUMN(REFERENCEMENT_ISOLANT[[#Headers],[Locaux climatisés ou raffraichis]]))))))</f>
        <v/>
      </c>
    </row>
    <row r="336" spans="1:16" ht="130.15" customHeight="1" x14ac:dyDescent="0.25">
      <c r="A336" s="3" t="e">
        <v>#VALUE!</v>
      </c>
      <c r="B336" s="79" t="str">
        <f ca="1">IF('PR-tampon'!$E299="","",IF('PR-tampon'!$E299=0,"",IF(INDIRECT(NOM_FR&amp;ADDRESS('PR-tampon'!$E299,COLUMN(REFERENCEMENT_ISOLANT[[#Headers],[DATE REFERENCEMENT]])))=0,"",INDIRECT(NOM_FR&amp;ADDRESS('PR-tampon'!$E299,COLUMN(REFERENCEMENT_ISOLANT[[#Headers],[DATE REFERENCEMENT]]))))))</f>
        <v/>
      </c>
      <c r="C336" s="79" t="str">
        <f ca="1">IF('PR-tampon'!$E299="","",IF('PR-tampon'!$E299=0,"",IF(INDIRECT(NOM_FR&amp;ADDRESS('PR-tampon'!$E299,COLUMN(REFERENCEMENT_ISOLANT[[#Headers],[TYPE DE PROCEDE]])))=0,"",INDIRECT(NOM_FR&amp;ADDRESS('PR-tampon'!$E299,COLUMN(REFERENCEMENT_ISOLANT[[#Headers],[TYPE DE PROCEDE]]))))))</f>
        <v/>
      </c>
      <c r="D336" s="79" t="str">
        <f ca="1">IF('PR-tampon'!$E299="","",IF('PR-tampon'!$E299=0,"",IF(INDIRECT(NOM_FR&amp;ADDRESS('PR-tampon'!$E299,COLUMN(REFERENCEMENT_ISOLANT[[#Headers],[MATIERE]])))=0,"",INDIRECT(NOM_FR&amp;ADDRESS('PR-tampon'!$E299,COLUMN(REFERENCEMENT_ISOLANT[[#Headers],[MATIERE]]))))))</f>
        <v/>
      </c>
      <c r="E336" s="3" t="str">
        <f ca="1">IF('PR-tampon'!$E299="","",IF('PR-tampon'!$E299=0,"",IF(INDIRECT(NOM_FR&amp;ADDRESS('PR-tampon'!$E299,COLUMN(REFERENCEMENT_ISOLANT[[#Headers],[NOM COMMERCIAL DU PROCEDE]])))=0,"",INDIRECT(NOM_FR&amp;ADDRESS('PR-tampon'!$E299,COLUMN(REFERENCEMENT_ISOLANT[[#Headers],[NOM COMMERCIAL DU PROCEDE]]))))))</f>
        <v/>
      </c>
      <c r="F336" s="3" t="str">
        <f ca="1">IF('PR-tampon'!$E299="","",IF('PR-tampon'!$E299=0,"",IF(INDIRECT(NOM_FR&amp;ADDRESS('PR-tampon'!$E299,COLUMN(REFERENCEMENT_ISOLANT[[#Headers],[FABRICANT / TITULAIRE / DISTRIBUTEUR]])))=0,"",INDIRECT(NOM_FR&amp;ADDRESS('PR-tampon'!$E299,COLUMN(REFERENCEMENT_ISOLANT[[#Headers],[FABRICANT / TITULAIRE / DISTRIBUTEUR]]))))))</f>
        <v/>
      </c>
      <c r="G336" s="3" t="str">
        <f ca="1">IF('PR-tampon'!$E299="","",IF('PR-tampon'!$E299=0,"",IF(INDIRECT(NOM_FR&amp;ADDRESS('PR-tampon'!$E299,COLUMN(REFERENCEMENT_ISOLANT[[#Headers],[TYPE DE DOCUMENT DE REFERENCE]])))=0,"",INDIRECT(NOM_FR&amp;ADDRESS('PR-tampon'!$E299,COLUMN(REFERENCEMENT_ISOLANT[[#Headers],[TYPE DE DOCUMENT DE REFERENCE]]))))))</f>
        <v/>
      </c>
      <c r="H336" s="3" t="str">
        <f ca="1">IF('PR-tampon'!$E299="","",IF('PR-tampon'!$E299=0,"",IF(INDIRECT(NOM_FR&amp;ADDRESS('PR-tampon'!$E299,COLUMN(REFERENCEMENT_ISOLANT[[#Headers],[REF]])))=0,"",INDIRECT(NOM_FR&amp;ADDRESS('PR-tampon'!$E299,COLUMN(REFERENCEMENT_ISOLANT[[#Headers],[REF]]))))))</f>
        <v/>
      </c>
      <c r="I336" s="73" t="str">
        <f ca="1">IF('PR-tampon'!$E299="","",IF('PR-tampon'!$E299=0,"",IF(INDIRECT(NOM_FR&amp;ADDRESS('PR-tampon'!$E299,COLUMN(REFERENCEMENT_ISOLANT[[#Headers],[AVIS LIMITE AU / VALIDITE]])))=0,"",INDIRECT(NOM_FR&amp;ADDRESS('PR-tampon'!$E299,COLUMN(REFERENCEMENT_ISOLANT[[#Headers],[AVIS LIMITE AU / VALIDITE]]))))))</f>
        <v/>
      </c>
      <c r="J336" s="3" t="str">
        <f ca="1">IF('PR-tampon'!$E299="","",IF('PR-tampon'!$E299=0,"",IF(INDIRECT(NOM_FR&amp;ADDRESS('PR-tampon'!$E299,COLUMN(REFERENCEMENT_ISOLANT[[#Headers],[TC/TNC
dans le domaine d''emploi visé]])))=0,"",INDIRECT(NOM_FR&amp;ADDRESS('PR-tampon'!$E299,COLUMN(REFERENCEMENT_ISOLANT[[#Headers],[TC/TNC
dans le domaine d''emploi visé]]))))))</f>
        <v/>
      </c>
      <c r="K336" s="102" t="str">
        <f ca="1">IF('PR-tampon'!$E299="","",IF('PR-tampon'!$E299=0,"",IF(INDIRECT(NOM_FR&amp;ADDRESS('PR-tampon'!$E299,COLUMN(REFERENCEMENT_ISOLANT[[#Headers],[SYNTHESE DES APPLICATIONS VISEES]])))=0,"",INDIRECT(NOM_FR&amp;ADDRESS('PR-tampon'!$E299,COLUMN(REFERENCEMENT_ISOLANT[[#Headers],[SYNTHESE DES APPLICATIONS VISEES]]))))))</f>
        <v/>
      </c>
      <c r="L336" s="75" t="str">
        <f ca="1">IF('PR-tampon'!$E299="","",IF('PR-tampon'!$E299=0,"",IF(INDIRECT(NOM_FR&amp;ADDRESS('PR-tampon'!$E299,COLUMN(REFERENCEMENT_ISOLANT[[#Headers],[CONCATENATION DES OBSERVATIONS]])))=0,"",INDIRECT(NOM_FR&amp;ADDRESS('PR-tampon'!$E299,COLUMN(REFERENCEMENT_ISOLANT[[#Headers],[CONCATENATION DES OBSERVATIONS]]))))))</f>
        <v/>
      </c>
      <c r="M336" s="3" t="str">
        <f ca="1">IF('PR-tampon'!$E299="","",IF('PR-tampon'!$E299=0,"",IF(INDIRECT(NOM_FR&amp;ADDRESS('PR-tampon'!$E299,COLUMN(REFERENCEMENT_ISOLANT[[#Headers],[Hygrométrie des locaux]])))=0,"",INDIRECT(NOM_FR&amp;ADDRESS('PR-tampon'!$E299,COLUMN(REFERENCEMENT_ISOLANT[[#Headers],[Hygrométrie des locaux]]))))))</f>
        <v/>
      </c>
      <c r="N336" s="3" t="str">
        <f ca="1">IF('PR-tampon'!$E299="","",IF('PR-tampon'!$E299=0,"",IF(INDIRECT(NOM_FR&amp;ADDRESS('PR-tampon'!$E299,COLUMN(REFERENCEMENT_ISOLANT[[#Headers],[classement locaux au sens 20.1 P3]])))=0,"",INDIRECT(NOM_FR&amp;ADDRESS('PR-tampon'!$E299,COLUMN(REFERENCEMENT_ISOLANT[[#Headers],[classement locaux au sens 20.1 P3]]))))))</f>
        <v/>
      </c>
      <c r="O336" s="3" t="str">
        <f ca="1">IF('PR-tampon'!$E299="","",IF('PR-tampon'!$E299=0,"",IF(INDIRECT(NOM_FR&amp;ADDRESS('PR-tampon'!$E299,COLUMN(REFERENCEMENT_ISOLANT[[#Headers],[Climat max]])))=0,"",INDIRECT(NOM_FR&amp;ADDRESS('PR-tampon'!$E299,COLUMN(REFERENCEMENT_ISOLANT[[#Headers],[Climat max]]))))))</f>
        <v/>
      </c>
      <c r="P336" s="3" t="str">
        <f ca="1">IF('PR-tampon'!$E299="","",IF('PR-tampon'!$E299=0,"",IF(INDIRECT(NOM_FR&amp;ADDRESS('PR-tampon'!$E299,COLUMN(REFERENCEMENT_ISOLANT[[#Headers],[Locaux climatisés ou raffraichis]])))=0,"",INDIRECT(NOM_FR&amp;ADDRESS('PR-tampon'!$E299,COLUMN(REFERENCEMENT_ISOLANT[[#Headers],[Locaux climatisés ou raffraichis]]))))))</f>
        <v/>
      </c>
    </row>
    <row r="337" spans="1:16" ht="130.15" customHeight="1" x14ac:dyDescent="0.25">
      <c r="A337" s="3" t="e">
        <v>#VALUE!</v>
      </c>
      <c r="B337" s="79" t="str">
        <f ca="1">IF('PR-tampon'!$E300="","",IF('PR-tampon'!$E300=0,"",IF(INDIRECT(NOM_FR&amp;ADDRESS('PR-tampon'!$E300,COLUMN(REFERENCEMENT_ISOLANT[[#Headers],[DATE REFERENCEMENT]])))=0,"",INDIRECT(NOM_FR&amp;ADDRESS('PR-tampon'!$E300,COLUMN(REFERENCEMENT_ISOLANT[[#Headers],[DATE REFERENCEMENT]]))))))</f>
        <v/>
      </c>
      <c r="C337" s="79" t="str">
        <f ca="1">IF('PR-tampon'!$E300="","",IF('PR-tampon'!$E300=0,"",IF(INDIRECT(NOM_FR&amp;ADDRESS('PR-tampon'!$E300,COLUMN(REFERENCEMENT_ISOLANT[[#Headers],[TYPE DE PROCEDE]])))=0,"",INDIRECT(NOM_FR&amp;ADDRESS('PR-tampon'!$E300,COLUMN(REFERENCEMENT_ISOLANT[[#Headers],[TYPE DE PROCEDE]]))))))</f>
        <v/>
      </c>
      <c r="D337" s="79" t="str">
        <f ca="1">IF('PR-tampon'!$E300="","",IF('PR-tampon'!$E300=0,"",IF(INDIRECT(NOM_FR&amp;ADDRESS('PR-tampon'!$E300,COLUMN(REFERENCEMENT_ISOLANT[[#Headers],[MATIERE]])))=0,"",INDIRECT(NOM_FR&amp;ADDRESS('PR-tampon'!$E300,COLUMN(REFERENCEMENT_ISOLANT[[#Headers],[MATIERE]]))))))</f>
        <v/>
      </c>
      <c r="E337" s="3" t="str">
        <f ca="1">IF('PR-tampon'!$E300="","",IF('PR-tampon'!$E300=0,"",IF(INDIRECT(NOM_FR&amp;ADDRESS('PR-tampon'!$E300,COLUMN(REFERENCEMENT_ISOLANT[[#Headers],[NOM COMMERCIAL DU PROCEDE]])))=0,"",INDIRECT(NOM_FR&amp;ADDRESS('PR-tampon'!$E300,COLUMN(REFERENCEMENT_ISOLANT[[#Headers],[NOM COMMERCIAL DU PROCEDE]]))))))</f>
        <v/>
      </c>
      <c r="F337" s="3" t="str">
        <f ca="1">IF('PR-tampon'!$E300="","",IF('PR-tampon'!$E300=0,"",IF(INDIRECT(NOM_FR&amp;ADDRESS('PR-tampon'!$E300,COLUMN(REFERENCEMENT_ISOLANT[[#Headers],[FABRICANT / TITULAIRE / DISTRIBUTEUR]])))=0,"",INDIRECT(NOM_FR&amp;ADDRESS('PR-tampon'!$E300,COLUMN(REFERENCEMENT_ISOLANT[[#Headers],[FABRICANT / TITULAIRE / DISTRIBUTEUR]]))))))</f>
        <v/>
      </c>
      <c r="G337" s="3" t="str">
        <f ca="1">IF('PR-tampon'!$E300="","",IF('PR-tampon'!$E300=0,"",IF(INDIRECT(NOM_FR&amp;ADDRESS('PR-tampon'!$E300,COLUMN(REFERENCEMENT_ISOLANT[[#Headers],[TYPE DE DOCUMENT DE REFERENCE]])))=0,"",INDIRECT(NOM_FR&amp;ADDRESS('PR-tampon'!$E300,COLUMN(REFERENCEMENT_ISOLANT[[#Headers],[TYPE DE DOCUMENT DE REFERENCE]]))))))</f>
        <v/>
      </c>
      <c r="H337" s="3" t="str">
        <f ca="1">IF('PR-tampon'!$E300="","",IF('PR-tampon'!$E300=0,"",IF(INDIRECT(NOM_FR&amp;ADDRESS('PR-tampon'!$E300,COLUMN(REFERENCEMENT_ISOLANT[[#Headers],[REF]])))=0,"",INDIRECT(NOM_FR&amp;ADDRESS('PR-tampon'!$E300,COLUMN(REFERENCEMENT_ISOLANT[[#Headers],[REF]]))))))</f>
        <v/>
      </c>
      <c r="I337" s="73" t="str">
        <f ca="1">IF('PR-tampon'!$E300="","",IF('PR-tampon'!$E300=0,"",IF(INDIRECT(NOM_FR&amp;ADDRESS('PR-tampon'!$E300,COLUMN(REFERENCEMENT_ISOLANT[[#Headers],[AVIS LIMITE AU / VALIDITE]])))=0,"",INDIRECT(NOM_FR&amp;ADDRESS('PR-tampon'!$E300,COLUMN(REFERENCEMENT_ISOLANT[[#Headers],[AVIS LIMITE AU / VALIDITE]]))))))</f>
        <v/>
      </c>
      <c r="J337" s="3" t="str">
        <f ca="1">IF('PR-tampon'!$E300="","",IF('PR-tampon'!$E300=0,"",IF(INDIRECT(NOM_FR&amp;ADDRESS('PR-tampon'!$E300,COLUMN(REFERENCEMENT_ISOLANT[[#Headers],[TC/TNC
dans le domaine d''emploi visé]])))=0,"",INDIRECT(NOM_FR&amp;ADDRESS('PR-tampon'!$E300,COLUMN(REFERENCEMENT_ISOLANT[[#Headers],[TC/TNC
dans le domaine d''emploi visé]]))))))</f>
        <v/>
      </c>
      <c r="K337" s="102" t="str">
        <f ca="1">IF('PR-tampon'!$E300="","",IF('PR-tampon'!$E300=0,"",IF(INDIRECT(NOM_FR&amp;ADDRESS('PR-tampon'!$E300,COLUMN(REFERENCEMENT_ISOLANT[[#Headers],[SYNTHESE DES APPLICATIONS VISEES]])))=0,"",INDIRECT(NOM_FR&amp;ADDRESS('PR-tampon'!$E300,COLUMN(REFERENCEMENT_ISOLANT[[#Headers],[SYNTHESE DES APPLICATIONS VISEES]]))))))</f>
        <v/>
      </c>
      <c r="L337" s="75" t="str">
        <f ca="1">IF('PR-tampon'!$E300="","",IF('PR-tampon'!$E300=0,"",IF(INDIRECT(NOM_FR&amp;ADDRESS('PR-tampon'!$E300,COLUMN(REFERENCEMENT_ISOLANT[[#Headers],[CONCATENATION DES OBSERVATIONS]])))=0,"",INDIRECT(NOM_FR&amp;ADDRESS('PR-tampon'!$E300,COLUMN(REFERENCEMENT_ISOLANT[[#Headers],[CONCATENATION DES OBSERVATIONS]]))))))</f>
        <v/>
      </c>
      <c r="M337" s="3" t="str">
        <f ca="1">IF('PR-tampon'!$E300="","",IF('PR-tampon'!$E300=0,"",IF(INDIRECT(NOM_FR&amp;ADDRESS('PR-tampon'!$E300,COLUMN(REFERENCEMENT_ISOLANT[[#Headers],[Hygrométrie des locaux]])))=0,"",INDIRECT(NOM_FR&amp;ADDRESS('PR-tampon'!$E300,COLUMN(REFERENCEMENT_ISOLANT[[#Headers],[Hygrométrie des locaux]]))))))</f>
        <v/>
      </c>
      <c r="N337" s="3" t="str">
        <f ca="1">IF('PR-tampon'!$E300="","",IF('PR-tampon'!$E300=0,"",IF(INDIRECT(NOM_FR&amp;ADDRESS('PR-tampon'!$E300,COLUMN(REFERENCEMENT_ISOLANT[[#Headers],[classement locaux au sens 20.1 P3]])))=0,"",INDIRECT(NOM_FR&amp;ADDRESS('PR-tampon'!$E300,COLUMN(REFERENCEMENT_ISOLANT[[#Headers],[classement locaux au sens 20.1 P3]]))))))</f>
        <v/>
      </c>
      <c r="O337" s="3" t="str">
        <f ca="1">IF('PR-tampon'!$E300="","",IF('PR-tampon'!$E300=0,"",IF(INDIRECT(NOM_FR&amp;ADDRESS('PR-tampon'!$E300,COLUMN(REFERENCEMENT_ISOLANT[[#Headers],[Climat max]])))=0,"",INDIRECT(NOM_FR&amp;ADDRESS('PR-tampon'!$E300,COLUMN(REFERENCEMENT_ISOLANT[[#Headers],[Climat max]]))))))</f>
        <v/>
      </c>
      <c r="P337" s="3" t="str">
        <f ca="1">IF('PR-tampon'!$E300="","",IF('PR-tampon'!$E300=0,"",IF(INDIRECT(NOM_FR&amp;ADDRESS('PR-tampon'!$E300,COLUMN(REFERENCEMENT_ISOLANT[[#Headers],[Locaux climatisés ou raffraichis]])))=0,"",INDIRECT(NOM_FR&amp;ADDRESS('PR-tampon'!$E300,COLUMN(REFERENCEMENT_ISOLANT[[#Headers],[Locaux climatisés ou raffraichis]]))))))</f>
        <v/>
      </c>
    </row>
    <row r="338" spans="1:16" ht="130.15" customHeight="1" x14ac:dyDescent="0.25">
      <c r="A338" s="3" t="e">
        <v>#VALUE!</v>
      </c>
      <c r="B338" s="79" t="str">
        <f ca="1">IF('PR-tampon'!$E301="","",IF('PR-tampon'!$E301=0,"",IF(INDIRECT(NOM_FR&amp;ADDRESS('PR-tampon'!$E301,COLUMN(REFERENCEMENT_ISOLANT[[#Headers],[DATE REFERENCEMENT]])))=0,"",INDIRECT(NOM_FR&amp;ADDRESS('PR-tampon'!$E301,COLUMN(REFERENCEMENT_ISOLANT[[#Headers],[DATE REFERENCEMENT]]))))))</f>
        <v/>
      </c>
      <c r="C338" s="79" t="str">
        <f ca="1">IF('PR-tampon'!$E301="","",IF('PR-tampon'!$E301=0,"",IF(INDIRECT(NOM_FR&amp;ADDRESS('PR-tampon'!$E301,COLUMN(REFERENCEMENT_ISOLANT[[#Headers],[TYPE DE PROCEDE]])))=0,"",INDIRECT(NOM_FR&amp;ADDRESS('PR-tampon'!$E301,COLUMN(REFERENCEMENT_ISOLANT[[#Headers],[TYPE DE PROCEDE]]))))))</f>
        <v/>
      </c>
      <c r="D338" s="79" t="str">
        <f ca="1">IF('PR-tampon'!$E301="","",IF('PR-tampon'!$E301=0,"",IF(INDIRECT(NOM_FR&amp;ADDRESS('PR-tampon'!$E301,COLUMN(REFERENCEMENT_ISOLANT[[#Headers],[MATIERE]])))=0,"",INDIRECT(NOM_FR&amp;ADDRESS('PR-tampon'!$E301,COLUMN(REFERENCEMENT_ISOLANT[[#Headers],[MATIERE]]))))))</f>
        <v/>
      </c>
      <c r="E338" s="3" t="str">
        <f ca="1">IF('PR-tampon'!$E301="","",IF('PR-tampon'!$E301=0,"",IF(INDIRECT(NOM_FR&amp;ADDRESS('PR-tampon'!$E301,COLUMN(REFERENCEMENT_ISOLANT[[#Headers],[NOM COMMERCIAL DU PROCEDE]])))=0,"",INDIRECT(NOM_FR&amp;ADDRESS('PR-tampon'!$E301,COLUMN(REFERENCEMENT_ISOLANT[[#Headers],[NOM COMMERCIAL DU PROCEDE]]))))))</f>
        <v/>
      </c>
      <c r="F338" s="3" t="str">
        <f ca="1">IF('PR-tampon'!$E301="","",IF('PR-tampon'!$E301=0,"",IF(INDIRECT(NOM_FR&amp;ADDRESS('PR-tampon'!$E301,COLUMN(REFERENCEMENT_ISOLANT[[#Headers],[FABRICANT / TITULAIRE / DISTRIBUTEUR]])))=0,"",INDIRECT(NOM_FR&amp;ADDRESS('PR-tampon'!$E301,COLUMN(REFERENCEMENT_ISOLANT[[#Headers],[FABRICANT / TITULAIRE / DISTRIBUTEUR]]))))))</f>
        <v/>
      </c>
      <c r="G338" s="3" t="str">
        <f ca="1">IF('PR-tampon'!$E301="","",IF('PR-tampon'!$E301=0,"",IF(INDIRECT(NOM_FR&amp;ADDRESS('PR-tampon'!$E301,COLUMN(REFERENCEMENT_ISOLANT[[#Headers],[TYPE DE DOCUMENT DE REFERENCE]])))=0,"",INDIRECT(NOM_FR&amp;ADDRESS('PR-tampon'!$E301,COLUMN(REFERENCEMENT_ISOLANT[[#Headers],[TYPE DE DOCUMENT DE REFERENCE]]))))))</f>
        <v/>
      </c>
      <c r="H338" s="3" t="str">
        <f ca="1">IF('PR-tampon'!$E301="","",IF('PR-tampon'!$E301=0,"",IF(INDIRECT(NOM_FR&amp;ADDRESS('PR-tampon'!$E301,COLUMN(REFERENCEMENT_ISOLANT[[#Headers],[REF]])))=0,"",INDIRECT(NOM_FR&amp;ADDRESS('PR-tampon'!$E301,COLUMN(REFERENCEMENT_ISOLANT[[#Headers],[REF]]))))))</f>
        <v/>
      </c>
      <c r="I338" s="73" t="str">
        <f ca="1">IF('PR-tampon'!$E301="","",IF('PR-tampon'!$E301=0,"",IF(INDIRECT(NOM_FR&amp;ADDRESS('PR-tampon'!$E301,COLUMN(REFERENCEMENT_ISOLANT[[#Headers],[AVIS LIMITE AU / VALIDITE]])))=0,"",INDIRECT(NOM_FR&amp;ADDRESS('PR-tampon'!$E301,COLUMN(REFERENCEMENT_ISOLANT[[#Headers],[AVIS LIMITE AU / VALIDITE]]))))))</f>
        <v/>
      </c>
      <c r="J338" s="3" t="str">
        <f ca="1">IF('PR-tampon'!$E301="","",IF('PR-tampon'!$E301=0,"",IF(INDIRECT(NOM_FR&amp;ADDRESS('PR-tampon'!$E301,COLUMN(REFERENCEMENT_ISOLANT[[#Headers],[TC/TNC
dans le domaine d''emploi visé]])))=0,"",INDIRECT(NOM_FR&amp;ADDRESS('PR-tampon'!$E301,COLUMN(REFERENCEMENT_ISOLANT[[#Headers],[TC/TNC
dans le domaine d''emploi visé]]))))))</f>
        <v/>
      </c>
      <c r="K338" s="102" t="str">
        <f ca="1">IF('PR-tampon'!$E301="","",IF('PR-tampon'!$E301=0,"",IF(INDIRECT(NOM_FR&amp;ADDRESS('PR-tampon'!$E301,COLUMN(REFERENCEMENT_ISOLANT[[#Headers],[SYNTHESE DES APPLICATIONS VISEES]])))=0,"",INDIRECT(NOM_FR&amp;ADDRESS('PR-tampon'!$E301,COLUMN(REFERENCEMENT_ISOLANT[[#Headers],[SYNTHESE DES APPLICATIONS VISEES]]))))))</f>
        <v/>
      </c>
      <c r="L338" s="75" t="str">
        <f ca="1">IF('PR-tampon'!$E301="","",IF('PR-tampon'!$E301=0,"",IF(INDIRECT(NOM_FR&amp;ADDRESS('PR-tampon'!$E301,COLUMN(REFERENCEMENT_ISOLANT[[#Headers],[CONCATENATION DES OBSERVATIONS]])))=0,"",INDIRECT(NOM_FR&amp;ADDRESS('PR-tampon'!$E301,COLUMN(REFERENCEMENT_ISOLANT[[#Headers],[CONCATENATION DES OBSERVATIONS]]))))))</f>
        <v/>
      </c>
      <c r="M338" s="3" t="str">
        <f ca="1">IF('PR-tampon'!$E301="","",IF('PR-tampon'!$E301=0,"",IF(INDIRECT(NOM_FR&amp;ADDRESS('PR-tampon'!$E301,COLUMN(REFERENCEMENT_ISOLANT[[#Headers],[Hygrométrie des locaux]])))=0,"",INDIRECT(NOM_FR&amp;ADDRESS('PR-tampon'!$E301,COLUMN(REFERENCEMENT_ISOLANT[[#Headers],[Hygrométrie des locaux]]))))))</f>
        <v/>
      </c>
      <c r="N338" s="3" t="str">
        <f ca="1">IF('PR-tampon'!$E301="","",IF('PR-tampon'!$E301=0,"",IF(INDIRECT(NOM_FR&amp;ADDRESS('PR-tampon'!$E301,COLUMN(REFERENCEMENT_ISOLANT[[#Headers],[classement locaux au sens 20.1 P3]])))=0,"",INDIRECT(NOM_FR&amp;ADDRESS('PR-tampon'!$E301,COLUMN(REFERENCEMENT_ISOLANT[[#Headers],[classement locaux au sens 20.1 P3]]))))))</f>
        <v/>
      </c>
      <c r="O338" s="3" t="str">
        <f ca="1">IF('PR-tampon'!$E301="","",IF('PR-tampon'!$E301=0,"",IF(INDIRECT(NOM_FR&amp;ADDRESS('PR-tampon'!$E301,COLUMN(REFERENCEMENT_ISOLANT[[#Headers],[Climat max]])))=0,"",INDIRECT(NOM_FR&amp;ADDRESS('PR-tampon'!$E301,COLUMN(REFERENCEMENT_ISOLANT[[#Headers],[Climat max]]))))))</f>
        <v/>
      </c>
      <c r="P338" s="3" t="str">
        <f ca="1">IF('PR-tampon'!$E301="","",IF('PR-tampon'!$E301=0,"",IF(INDIRECT(NOM_FR&amp;ADDRESS('PR-tampon'!$E301,COLUMN(REFERENCEMENT_ISOLANT[[#Headers],[Locaux climatisés ou raffraichis]])))=0,"",INDIRECT(NOM_FR&amp;ADDRESS('PR-tampon'!$E301,COLUMN(REFERENCEMENT_ISOLANT[[#Headers],[Locaux climatisés ou raffraichis]]))))))</f>
        <v/>
      </c>
    </row>
    <row r="339" spans="1:16" ht="130.15" customHeight="1" x14ac:dyDescent="0.25">
      <c r="A339" s="3" t="e">
        <v>#VALUE!</v>
      </c>
      <c r="B339" s="79" t="str">
        <f ca="1">IF('PR-tampon'!$E302="","",IF('PR-tampon'!$E302=0,"",IF(INDIRECT(NOM_FR&amp;ADDRESS('PR-tampon'!$E302,COLUMN(REFERENCEMENT_ISOLANT[[#Headers],[DATE REFERENCEMENT]])))=0,"",INDIRECT(NOM_FR&amp;ADDRESS('PR-tampon'!$E302,COLUMN(REFERENCEMENT_ISOLANT[[#Headers],[DATE REFERENCEMENT]]))))))</f>
        <v/>
      </c>
      <c r="C339" s="79" t="str">
        <f ca="1">IF('PR-tampon'!$E302="","",IF('PR-tampon'!$E302=0,"",IF(INDIRECT(NOM_FR&amp;ADDRESS('PR-tampon'!$E302,COLUMN(REFERENCEMENT_ISOLANT[[#Headers],[TYPE DE PROCEDE]])))=0,"",INDIRECT(NOM_FR&amp;ADDRESS('PR-tampon'!$E302,COLUMN(REFERENCEMENT_ISOLANT[[#Headers],[TYPE DE PROCEDE]]))))))</f>
        <v/>
      </c>
      <c r="D339" s="79" t="str">
        <f ca="1">IF('PR-tampon'!$E302="","",IF('PR-tampon'!$E302=0,"",IF(INDIRECT(NOM_FR&amp;ADDRESS('PR-tampon'!$E302,COLUMN(REFERENCEMENT_ISOLANT[[#Headers],[MATIERE]])))=0,"",INDIRECT(NOM_FR&amp;ADDRESS('PR-tampon'!$E302,COLUMN(REFERENCEMENT_ISOLANT[[#Headers],[MATIERE]]))))))</f>
        <v/>
      </c>
      <c r="E339" s="3" t="str">
        <f ca="1">IF('PR-tampon'!$E302="","",IF('PR-tampon'!$E302=0,"",IF(INDIRECT(NOM_FR&amp;ADDRESS('PR-tampon'!$E302,COLUMN(REFERENCEMENT_ISOLANT[[#Headers],[NOM COMMERCIAL DU PROCEDE]])))=0,"",INDIRECT(NOM_FR&amp;ADDRESS('PR-tampon'!$E302,COLUMN(REFERENCEMENT_ISOLANT[[#Headers],[NOM COMMERCIAL DU PROCEDE]]))))))</f>
        <v/>
      </c>
      <c r="F339" s="3" t="str">
        <f ca="1">IF('PR-tampon'!$E302="","",IF('PR-tampon'!$E302=0,"",IF(INDIRECT(NOM_FR&amp;ADDRESS('PR-tampon'!$E302,COLUMN(REFERENCEMENT_ISOLANT[[#Headers],[FABRICANT / TITULAIRE / DISTRIBUTEUR]])))=0,"",INDIRECT(NOM_FR&amp;ADDRESS('PR-tampon'!$E302,COLUMN(REFERENCEMENT_ISOLANT[[#Headers],[FABRICANT / TITULAIRE / DISTRIBUTEUR]]))))))</f>
        <v/>
      </c>
      <c r="G339" s="3" t="str">
        <f ca="1">IF('PR-tampon'!$E302="","",IF('PR-tampon'!$E302=0,"",IF(INDIRECT(NOM_FR&amp;ADDRESS('PR-tampon'!$E302,COLUMN(REFERENCEMENT_ISOLANT[[#Headers],[TYPE DE DOCUMENT DE REFERENCE]])))=0,"",INDIRECT(NOM_FR&amp;ADDRESS('PR-tampon'!$E302,COLUMN(REFERENCEMENT_ISOLANT[[#Headers],[TYPE DE DOCUMENT DE REFERENCE]]))))))</f>
        <v/>
      </c>
      <c r="H339" s="3" t="str">
        <f ca="1">IF('PR-tampon'!$E302="","",IF('PR-tampon'!$E302=0,"",IF(INDIRECT(NOM_FR&amp;ADDRESS('PR-tampon'!$E302,COLUMN(REFERENCEMENT_ISOLANT[[#Headers],[REF]])))=0,"",INDIRECT(NOM_FR&amp;ADDRESS('PR-tampon'!$E302,COLUMN(REFERENCEMENT_ISOLANT[[#Headers],[REF]]))))))</f>
        <v/>
      </c>
      <c r="I339" s="73" t="str">
        <f ca="1">IF('PR-tampon'!$E302="","",IF('PR-tampon'!$E302=0,"",IF(INDIRECT(NOM_FR&amp;ADDRESS('PR-tampon'!$E302,COLUMN(REFERENCEMENT_ISOLANT[[#Headers],[AVIS LIMITE AU / VALIDITE]])))=0,"",INDIRECT(NOM_FR&amp;ADDRESS('PR-tampon'!$E302,COLUMN(REFERENCEMENT_ISOLANT[[#Headers],[AVIS LIMITE AU / VALIDITE]]))))))</f>
        <v/>
      </c>
      <c r="J339" s="3" t="str">
        <f ca="1">IF('PR-tampon'!$E302="","",IF('PR-tampon'!$E302=0,"",IF(INDIRECT(NOM_FR&amp;ADDRESS('PR-tampon'!$E302,COLUMN(REFERENCEMENT_ISOLANT[[#Headers],[TC/TNC
dans le domaine d''emploi visé]])))=0,"",INDIRECT(NOM_FR&amp;ADDRESS('PR-tampon'!$E302,COLUMN(REFERENCEMENT_ISOLANT[[#Headers],[TC/TNC
dans le domaine d''emploi visé]]))))))</f>
        <v/>
      </c>
      <c r="K339" s="102" t="str">
        <f ca="1">IF('PR-tampon'!$E302="","",IF('PR-tampon'!$E302=0,"",IF(INDIRECT(NOM_FR&amp;ADDRESS('PR-tampon'!$E302,COLUMN(REFERENCEMENT_ISOLANT[[#Headers],[SYNTHESE DES APPLICATIONS VISEES]])))=0,"",INDIRECT(NOM_FR&amp;ADDRESS('PR-tampon'!$E302,COLUMN(REFERENCEMENT_ISOLANT[[#Headers],[SYNTHESE DES APPLICATIONS VISEES]]))))))</f>
        <v/>
      </c>
      <c r="L339" s="75" t="str">
        <f ca="1">IF('PR-tampon'!$E302="","",IF('PR-tampon'!$E302=0,"",IF(INDIRECT(NOM_FR&amp;ADDRESS('PR-tampon'!$E302,COLUMN(REFERENCEMENT_ISOLANT[[#Headers],[CONCATENATION DES OBSERVATIONS]])))=0,"",INDIRECT(NOM_FR&amp;ADDRESS('PR-tampon'!$E302,COLUMN(REFERENCEMENT_ISOLANT[[#Headers],[CONCATENATION DES OBSERVATIONS]]))))))</f>
        <v/>
      </c>
      <c r="M339" s="3" t="str">
        <f ca="1">IF('PR-tampon'!$E302="","",IF('PR-tampon'!$E302=0,"",IF(INDIRECT(NOM_FR&amp;ADDRESS('PR-tampon'!$E302,COLUMN(REFERENCEMENT_ISOLANT[[#Headers],[Hygrométrie des locaux]])))=0,"",INDIRECT(NOM_FR&amp;ADDRESS('PR-tampon'!$E302,COLUMN(REFERENCEMENT_ISOLANT[[#Headers],[Hygrométrie des locaux]]))))))</f>
        <v/>
      </c>
      <c r="N339" s="3" t="str">
        <f ca="1">IF('PR-tampon'!$E302="","",IF('PR-tampon'!$E302=0,"",IF(INDIRECT(NOM_FR&amp;ADDRESS('PR-tampon'!$E302,COLUMN(REFERENCEMENT_ISOLANT[[#Headers],[classement locaux au sens 20.1 P3]])))=0,"",INDIRECT(NOM_FR&amp;ADDRESS('PR-tampon'!$E302,COLUMN(REFERENCEMENT_ISOLANT[[#Headers],[classement locaux au sens 20.1 P3]]))))))</f>
        <v/>
      </c>
      <c r="O339" s="3" t="str">
        <f ca="1">IF('PR-tampon'!$E302="","",IF('PR-tampon'!$E302=0,"",IF(INDIRECT(NOM_FR&amp;ADDRESS('PR-tampon'!$E302,COLUMN(REFERENCEMENT_ISOLANT[[#Headers],[Climat max]])))=0,"",INDIRECT(NOM_FR&amp;ADDRESS('PR-tampon'!$E302,COLUMN(REFERENCEMENT_ISOLANT[[#Headers],[Climat max]]))))))</f>
        <v/>
      </c>
      <c r="P339" s="3" t="str">
        <f ca="1">IF('PR-tampon'!$E302="","",IF('PR-tampon'!$E302=0,"",IF(INDIRECT(NOM_FR&amp;ADDRESS('PR-tampon'!$E302,COLUMN(REFERENCEMENT_ISOLANT[[#Headers],[Locaux climatisés ou raffraichis]])))=0,"",INDIRECT(NOM_FR&amp;ADDRESS('PR-tampon'!$E302,COLUMN(REFERENCEMENT_ISOLANT[[#Headers],[Locaux climatisés ou raffraichis]]))))))</f>
        <v/>
      </c>
    </row>
    <row r="340" spans="1:16" ht="130.15" customHeight="1" x14ac:dyDescent="0.25">
      <c r="A340" s="3" t="e">
        <v>#VALUE!</v>
      </c>
      <c r="B340" s="79" t="str">
        <f ca="1">IF('PR-tampon'!$E303="","",IF('PR-tampon'!$E303=0,"",IF(INDIRECT(NOM_FR&amp;ADDRESS('PR-tampon'!$E303,COLUMN(REFERENCEMENT_ISOLANT[[#Headers],[DATE REFERENCEMENT]])))=0,"",INDIRECT(NOM_FR&amp;ADDRESS('PR-tampon'!$E303,COLUMN(REFERENCEMENT_ISOLANT[[#Headers],[DATE REFERENCEMENT]]))))))</f>
        <v/>
      </c>
      <c r="C340" s="79" t="str">
        <f ca="1">IF('PR-tampon'!$E303="","",IF('PR-tampon'!$E303=0,"",IF(INDIRECT(NOM_FR&amp;ADDRESS('PR-tampon'!$E303,COLUMN(REFERENCEMENT_ISOLANT[[#Headers],[TYPE DE PROCEDE]])))=0,"",INDIRECT(NOM_FR&amp;ADDRESS('PR-tampon'!$E303,COLUMN(REFERENCEMENT_ISOLANT[[#Headers],[TYPE DE PROCEDE]]))))))</f>
        <v/>
      </c>
      <c r="D340" s="79" t="str">
        <f ca="1">IF('PR-tampon'!$E303="","",IF('PR-tampon'!$E303=0,"",IF(INDIRECT(NOM_FR&amp;ADDRESS('PR-tampon'!$E303,COLUMN(REFERENCEMENT_ISOLANT[[#Headers],[MATIERE]])))=0,"",INDIRECT(NOM_FR&amp;ADDRESS('PR-tampon'!$E303,COLUMN(REFERENCEMENT_ISOLANT[[#Headers],[MATIERE]]))))))</f>
        <v/>
      </c>
      <c r="E340" s="3" t="str">
        <f ca="1">IF('PR-tampon'!$E303="","",IF('PR-tampon'!$E303=0,"",IF(INDIRECT(NOM_FR&amp;ADDRESS('PR-tampon'!$E303,COLUMN(REFERENCEMENT_ISOLANT[[#Headers],[NOM COMMERCIAL DU PROCEDE]])))=0,"",INDIRECT(NOM_FR&amp;ADDRESS('PR-tampon'!$E303,COLUMN(REFERENCEMENT_ISOLANT[[#Headers],[NOM COMMERCIAL DU PROCEDE]]))))))</f>
        <v/>
      </c>
      <c r="F340" s="3" t="str">
        <f ca="1">IF('PR-tampon'!$E303="","",IF('PR-tampon'!$E303=0,"",IF(INDIRECT(NOM_FR&amp;ADDRESS('PR-tampon'!$E303,COLUMN(REFERENCEMENT_ISOLANT[[#Headers],[FABRICANT / TITULAIRE / DISTRIBUTEUR]])))=0,"",INDIRECT(NOM_FR&amp;ADDRESS('PR-tampon'!$E303,COLUMN(REFERENCEMENT_ISOLANT[[#Headers],[FABRICANT / TITULAIRE / DISTRIBUTEUR]]))))))</f>
        <v/>
      </c>
      <c r="G340" s="3" t="str">
        <f ca="1">IF('PR-tampon'!$E303="","",IF('PR-tampon'!$E303=0,"",IF(INDIRECT(NOM_FR&amp;ADDRESS('PR-tampon'!$E303,COLUMN(REFERENCEMENT_ISOLANT[[#Headers],[TYPE DE DOCUMENT DE REFERENCE]])))=0,"",INDIRECT(NOM_FR&amp;ADDRESS('PR-tampon'!$E303,COLUMN(REFERENCEMENT_ISOLANT[[#Headers],[TYPE DE DOCUMENT DE REFERENCE]]))))))</f>
        <v/>
      </c>
      <c r="H340" s="3" t="str">
        <f ca="1">IF('PR-tampon'!$E303="","",IF('PR-tampon'!$E303=0,"",IF(INDIRECT(NOM_FR&amp;ADDRESS('PR-tampon'!$E303,COLUMN(REFERENCEMENT_ISOLANT[[#Headers],[REF]])))=0,"",INDIRECT(NOM_FR&amp;ADDRESS('PR-tampon'!$E303,COLUMN(REFERENCEMENT_ISOLANT[[#Headers],[REF]]))))))</f>
        <v/>
      </c>
      <c r="I340" s="73" t="str">
        <f ca="1">IF('PR-tampon'!$E303="","",IF('PR-tampon'!$E303=0,"",IF(INDIRECT(NOM_FR&amp;ADDRESS('PR-tampon'!$E303,COLUMN(REFERENCEMENT_ISOLANT[[#Headers],[AVIS LIMITE AU / VALIDITE]])))=0,"",INDIRECT(NOM_FR&amp;ADDRESS('PR-tampon'!$E303,COLUMN(REFERENCEMENT_ISOLANT[[#Headers],[AVIS LIMITE AU / VALIDITE]]))))))</f>
        <v/>
      </c>
      <c r="J340" s="3" t="str">
        <f ca="1">IF('PR-tampon'!$E303="","",IF('PR-tampon'!$E303=0,"",IF(INDIRECT(NOM_FR&amp;ADDRESS('PR-tampon'!$E303,COLUMN(REFERENCEMENT_ISOLANT[[#Headers],[TC/TNC
dans le domaine d''emploi visé]])))=0,"",INDIRECT(NOM_FR&amp;ADDRESS('PR-tampon'!$E303,COLUMN(REFERENCEMENT_ISOLANT[[#Headers],[TC/TNC
dans le domaine d''emploi visé]]))))))</f>
        <v/>
      </c>
      <c r="K340" s="102" t="str">
        <f ca="1">IF('PR-tampon'!$E303="","",IF('PR-tampon'!$E303=0,"",IF(INDIRECT(NOM_FR&amp;ADDRESS('PR-tampon'!$E303,COLUMN(REFERENCEMENT_ISOLANT[[#Headers],[SYNTHESE DES APPLICATIONS VISEES]])))=0,"",INDIRECT(NOM_FR&amp;ADDRESS('PR-tampon'!$E303,COLUMN(REFERENCEMENT_ISOLANT[[#Headers],[SYNTHESE DES APPLICATIONS VISEES]]))))))</f>
        <v/>
      </c>
      <c r="L340" s="75" t="str">
        <f ca="1">IF('PR-tampon'!$E303="","",IF('PR-tampon'!$E303=0,"",IF(INDIRECT(NOM_FR&amp;ADDRESS('PR-tampon'!$E303,COLUMN(REFERENCEMENT_ISOLANT[[#Headers],[CONCATENATION DES OBSERVATIONS]])))=0,"",INDIRECT(NOM_FR&amp;ADDRESS('PR-tampon'!$E303,COLUMN(REFERENCEMENT_ISOLANT[[#Headers],[CONCATENATION DES OBSERVATIONS]]))))))</f>
        <v/>
      </c>
      <c r="M340" s="3" t="str">
        <f ca="1">IF('PR-tampon'!$E303="","",IF('PR-tampon'!$E303=0,"",IF(INDIRECT(NOM_FR&amp;ADDRESS('PR-tampon'!$E303,COLUMN(REFERENCEMENT_ISOLANT[[#Headers],[Hygrométrie des locaux]])))=0,"",INDIRECT(NOM_FR&amp;ADDRESS('PR-tampon'!$E303,COLUMN(REFERENCEMENT_ISOLANT[[#Headers],[Hygrométrie des locaux]]))))))</f>
        <v/>
      </c>
      <c r="N340" s="3" t="str">
        <f ca="1">IF('PR-tampon'!$E303="","",IF('PR-tampon'!$E303=0,"",IF(INDIRECT(NOM_FR&amp;ADDRESS('PR-tampon'!$E303,COLUMN(REFERENCEMENT_ISOLANT[[#Headers],[classement locaux au sens 20.1 P3]])))=0,"",INDIRECT(NOM_FR&amp;ADDRESS('PR-tampon'!$E303,COLUMN(REFERENCEMENT_ISOLANT[[#Headers],[classement locaux au sens 20.1 P3]]))))))</f>
        <v/>
      </c>
      <c r="O340" s="3" t="str">
        <f ca="1">IF('PR-tampon'!$E303="","",IF('PR-tampon'!$E303=0,"",IF(INDIRECT(NOM_FR&amp;ADDRESS('PR-tampon'!$E303,COLUMN(REFERENCEMENT_ISOLANT[[#Headers],[Climat max]])))=0,"",INDIRECT(NOM_FR&amp;ADDRESS('PR-tampon'!$E303,COLUMN(REFERENCEMENT_ISOLANT[[#Headers],[Climat max]]))))))</f>
        <v/>
      </c>
      <c r="P340" s="3" t="str">
        <f ca="1">IF('PR-tampon'!$E303="","",IF('PR-tampon'!$E303=0,"",IF(INDIRECT(NOM_FR&amp;ADDRESS('PR-tampon'!$E303,COLUMN(REFERENCEMENT_ISOLANT[[#Headers],[Locaux climatisés ou raffraichis]])))=0,"",INDIRECT(NOM_FR&amp;ADDRESS('PR-tampon'!$E303,COLUMN(REFERENCEMENT_ISOLANT[[#Headers],[Locaux climatisés ou raffraichis]]))))))</f>
        <v/>
      </c>
    </row>
    <row r="341" spans="1:16" ht="130.15" customHeight="1" x14ac:dyDescent="0.25">
      <c r="A341" s="3" t="e">
        <v>#VALUE!</v>
      </c>
      <c r="B341" s="79" t="str">
        <f ca="1">IF('PR-tampon'!$E304="","",IF('PR-tampon'!$E304=0,"",IF(INDIRECT(NOM_FR&amp;ADDRESS('PR-tampon'!$E304,COLUMN(REFERENCEMENT_ISOLANT[[#Headers],[DATE REFERENCEMENT]])))=0,"",INDIRECT(NOM_FR&amp;ADDRESS('PR-tampon'!$E304,COLUMN(REFERENCEMENT_ISOLANT[[#Headers],[DATE REFERENCEMENT]]))))))</f>
        <v/>
      </c>
      <c r="C341" s="79" t="str">
        <f ca="1">IF('PR-tampon'!$E304="","",IF('PR-tampon'!$E304=0,"",IF(INDIRECT(NOM_FR&amp;ADDRESS('PR-tampon'!$E304,COLUMN(REFERENCEMENT_ISOLANT[[#Headers],[TYPE DE PROCEDE]])))=0,"",INDIRECT(NOM_FR&amp;ADDRESS('PR-tampon'!$E304,COLUMN(REFERENCEMENT_ISOLANT[[#Headers],[TYPE DE PROCEDE]]))))))</f>
        <v/>
      </c>
      <c r="D341" s="79" t="str">
        <f ca="1">IF('PR-tampon'!$E304="","",IF('PR-tampon'!$E304=0,"",IF(INDIRECT(NOM_FR&amp;ADDRESS('PR-tampon'!$E304,COLUMN(REFERENCEMENT_ISOLANT[[#Headers],[MATIERE]])))=0,"",INDIRECT(NOM_FR&amp;ADDRESS('PR-tampon'!$E304,COLUMN(REFERENCEMENT_ISOLANT[[#Headers],[MATIERE]]))))))</f>
        <v/>
      </c>
      <c r="E341" s="3" t="str">
        <f ca="1">IF('PR-tampon'!$E304="","",IF('PR-tampon'!$E304=0,"",IF(INDIRECT(NOM_FR&amp;ADDRESS('PR-tampon'!$E304,COLUMN(REFERENCEMENT_ISOLANT[[#Headers],[NOM COMMERCIAL DU PROCEDE]])))=0,"",INDIRECT(NOM_FR&amp;ADDRESS('PR-tampon'!$E304,COLUMN(REFERENCEMENT_ISOLANT[[#Headers],[NOM COMMERCIAL DU PROCEDE]]))))))</f>
        <v/>
      </c>
      <c r="F341" s="3" t="str">
        <f ca="1">IF('PR-tampon'!$E304="","",IF('PR-tampon'!$E304=0,"",IF(INDIRECT(NOM_FR&amp;ADDRESS('PR-tampon'!$E304,COLUMN(REFERENCEMENT_ISOLANT[[#Headers],[FABRICANT / TITULAIRE / DISTRIBUTEUR]])))=0,"",INDIRECT(NOM_FR&amp;ADDRESS('PR-tampon'!$E304,COLUMN(REFERENCEMENT_ISOLANT[[#Headers],[FABRICANT / TITULAIRE / DISTRIBUTEUR]]))))))</f>
        <v/>
      </c>
      <c r="G341" s="3" t="str">
        <f ca="1">IF('PR-tampon'!$E304="","",IF('PR-tampon'!$E304=0,"",IF(INDIRECT(NOM_FR&amp;ADDRESS('PR-tampon'!$E304,COLUMN(REFERENCEMENT_ISOLANT[[#Headers],[TYPE DE DOCUMENT DE REFERENCE]])))=0,"",INDIRECT(NOM_FR&amp;ADDRESS('PR-tampon'!$E304,COLUMN(REFERENCEMENT_ISOLANT[[#Headers],[TYPE DE DOCUMENT DE REFERENCE]]))))))</f>
        <v/>
      </c>
      <c r="H341" s="3" t="str">
        <f ca="1">IF('PR-tampon'!$E304="","",IF('PR-tampon'!$E304=0,"",IF(INDIRECT(NOM_FR&amp;ADDRESS('PR-tampon'!$E304,COLUMN(REFERENCEMENT_ISOLANT[[#Headers],[REF]])))=0,"",INDIRECT(NOM_FR&amp;ADDRESS('PR-tampon'!$E304,COLUMN(REFERENCEMENT_ISOLANT[[#Headers],[REF]]))))))</f>
        <v/>
      </c>
      <c r="I341" s="73" t="str">
        <f ca="1">IF('PR-tampon'!$E304="","",IF('PR-tampon'!$E304=0,"",IF(INDIRECT(NOM_FR&amp;ADDRESS('PR-tampon'!$E304,COLUMN(REFERENCEMENT_ISOLANT[[#Headers],[AVIS LIMITE AU / VALIDITE]])))=0,"",INDIRECT(NOM_FR&amp;ADDRESS('PR-tampon'!$E304,COLUMN(REFERENCEMENT_ISOLANT[[#Headers],[AVIS LIMITE AU / VALIDITE]]))))))</f>
        <v/>
      </c>
      <c r="J341" s="3" t="str">
        <f ca="1">IF('PR-tampon'!$E304="","",IF('PR-tampon'!$E304=0,"",IF(INDIRECT(NOM_FR&amp;ADDRESS('PR-tampon'!$E304,COLUMN(REFERENCEMENT_ISOLANT[[#Headers],[TC/TNC
dans le domaine d''emploi visé]])))=0,"",INDIRECT(NOM_FR&amp;ADDRESS('PR-tampon'!$E304,COLUMN(REFERENCEMENT_ISOLANT[[#Headers],[TC/TNC
dans le domaine d''emploi visé]]))))))</f>
        <v/>
      </c>
      <c r="K341" s="102" t="str">
        <f ca="1">IF('PR-tampon'!$E304="","",IF('PR-tampon'!$E304=0,"",IF(INDIRECT(NOM_FR&amp;ADDRESS('PR-tampon'!$E304,COLUMN(REFERENCEMENT_ISOLANT[[#Headers],[SYNTHESE DES APPLICATIONS VISEES]])))=0,"",INDIRECT(NOM_FR&amp;ADDRESS('PR-tampon'!$E304,COLUMN(REFERENCEMENT_ISOLANT[[#Headers],[SYNTHESE DES APPLICATIONS VISEES]]))))))</f>
        <v/>
      </c>
      <c r="L341" s="75" t="str">
        <f ca="1">IF('PR-tampon'!$E304="","",IF('PR-tampon'!$E304=0,"",IF(INDIRECT(NOM_FR&amp;ADDRESS('PR-tampon'!$E304,COLUMN(REFERENCEMENT_ISOLANT[[#Headers],[CONCATENATION DES OBSERVATIONS]])))=0,"",INDIRECT(NOM_FR&amp;ADDRESS('PR-tampon'!$E304,COLUMN(REFERENCEMENT_ISOLANT[[#Headers],[CONCATENATION DES OBSERVATIONS]]))))))</f>
        <v/>
      </c>
      <c r="M341" s="3" t="str">
        <f ca="1">IF('PR-tampon'!$E304="","",IF('PR-tampon'!$E304=0,"",IF(INDIRECT(NOM_FR&amp;ADDRESS('PR-tampon'!$E304,COLUMN(REFERENCEMENT_ISOLANT[[#Headers],[Hygrométrie des locaux]])))=0,"",INDIRECT(NOM_FR&amp;ADDRESS('PR-tampon'!$E304,COLUMN(REFERENCEMENT_ISOLANT[[#Headers],[Hygrométrie des locaux]]))))))</f>
        <v/>
      </c>
      <c r="N341" s="3" t="str">
        <f ca="1">IF('PR-tampon'!$E304="","",IF('PR-tampon'!$E304=0,"",IF(INDIRECT(NOM_FR&amp;ADDRESS('PR-tampon'!$E304,COLUMN(REFERENCEMENT_ISOLANT[[#Headers],[classement locaux au sens 20.1 P3]])))=0,"",INDIRECT(NOM_FR&amp;ADDRESS('PR-tampon'!$E304,COLUMN(REFERENCEMENT_ISOLANT[[#Headers],[classement locaux au sens 20.1 P3]]))))))</f>
        <v/>
      </c>
      <c r="O341" s="3" t="str">
        <f ca="1">IF('PR-tampon'!$E304="","",IF('PR-tampon'!$E304=0,"",IF(INDIRECT(NOM_FR&amp;ADDRESS('PR-tampon'!$E304,COLUMN(REFERENCEMENT_ISOLANT[[#Headers],[Climat max]])))=0,"",INDIRECT(NOM_FR&amp;ADDRESS('PR-tampon'!$E304,COLUMN(REFERENCEMENT_ISOLANT[[#Headers],[Climat max]]))))))</f>
        <v/>
      </c>
      <c r="P341" s="3" t="str">
        <f ca="1">IF('PR-tampon'!$E304="","",IF('PR-tampon'!$E304=0,"",IF(INDIRECT(NOM_FR&amp;ADDRESS('PR-tampon'!$E304,COLUMN(REFERENCEMENT_ISOLANT[[#Headers],[Locaux climatisés ou raffraichis]])))=0,"",INDIRECT(NOM_FR&amp;ADDRESS('PR-tampon'!$E304,COLUMN(REFERENCEMENT_ISOLANT[[#Headers],[Locaux climatisés ou raffraichis]]))))))</f>
        <v/>
      </c>
    </row>
    <row r="342" spans="1:16" ht="130.15" customHeight="1" x14ac:dyDescent="0.25">
      <c r="A342" s="3" t="e">
        <v>#VALUE!</v>
      </c>
      <c r="B342" s="79" t="str">
        <f ca="1">IF('PR-tampon'!$E305="","",IF('PR-tampon'!$E305=0,"",IF(INDIRECT(NOM_FR&amp;ADDRESS('PR-tampon'!$E305,COLUMN(REFERENCEMENT_ISOLANT[[#Headers],[DATE REFERENCEMENT]])))=0,"",INDIRECT(NOM_FR&amp;ADDRESS('PR-tampon'!$E305,COLUMN(REFERENCEMENT_ISOLANT[[#Headers],[DATE REFERENCEMENT]]))))))</f>
        <v/>
      </c>
      <c r="C342" s="79" t="str">
        <f ca="1">IF('PR-tampon'!$E305="","",IF('PR-tampon'!$E305=0,"",IF(INDIRECT(NOM_FR&amp;ADDRESS('PR-tampon'!$E305,COLUMN(REFERENCEMENT_ISOLANT[[#Headers],[TYPE DE PROCEDE]])))=0,"",INDIRECT(NOM_FR&amp;ADDRESS('PR-tampon'!$E305,COLUMN(REFERENCEMENT_ISOLANT[[#Headers],[TYPE DE PROCEDE]]))))))</f>
        <v/>
      </c>
      <c r="D342" s="79" t="str">
        <f ca="1">IF('PR-tampon'!$E305="","",IF('PR-tampon'!$E305=0,"",IF(INDIRECT(NOM_FR&amp;ADDRESS('PR-tampon'!$E305,COLUMN(REFERENCEMENT_ISOLANT[[#Headers],[MATIERE]])))=0,"",INDIRECT(NOM_FR&amp;ADDRESS('PR-tampon'!$E305,COLUMN(REFERENCEMENT_ISOLANT[[#Headers],[MATIERE]]))))))</f>
        <v/>
      </c>
      <c r="E342" s="3" t="str">
        <f ca="1">IF('PR-tampon'!$E305="","",IF('PR-tampon'!$E305=0,"",IF(INDIRECT(NOM_FR&amp;ADDRESS('PR-tampon'!$E305,COLUMN(REFERENCEMENT_ISOLANT[[#Headers],[NOM COMMERCIAL DU PROCEDE]])))=0,"",INDIRECT(NOM_FR&amp;ADDRESS('PR-tampon'!$E305,COLUMN(REFERENCEMENT_ISOLANT[[#Headers],[NOM COMMERCIAL DU PROCEDE]]))))))</f>
        <v/>
      </c>
      <c r="F342" s="3" t="str">
        <f ca="1">IF('PR-tampon'!$E305="","",IF('PR-tampon'!$E305=0,"",IF(INDIRECT(NOM_FR&amp;ADDRESS('PR-tampon'!$E305,COLUMN(REFERENCEMENT_ISOLANT[[#Headers],[FABRICANT / TITULAIRE / DISTRIBUTEUR]])))=0,"",INDIRECT(NOM_FR&amp;ADDRESS('PR-tampon'!$E305,COLUMN(REFERENCEMENT_ISOLANT[[#Headers],[FABRICANT / TITULAIRE / DISTRIBUTEUR]]))))))</f>
        <v/>
      </c>
      <c r="G342" s="3" t="str">
        <f ca="1">IF('PR-tampon'!$E305="","",IF('PR-tampon'!$E305=0,"",IF(INDIRECT(NOM_FR&amp;ADDRESS('PR-tampon'!$E305,COLUMN(REFERENCEMENT_ISOLANT[[#Headers],[TYPE DE DOCUMENT DE REFERENCE]])))=0,"",INDIRECT(NOM_FR&amp;ADDRESS('PR-tampon'!$E305,COLUMN(REFERENCEMENT_ISOLANT[[#Headers],[TYPE DE DOCUMENT DE REFERENCE]]))))))</f>
        <v/>
      </c>
      <c r="H342" s="3" t="str">
        <f ca="1">IF('PR-tampon'!$E305="","",IF('PR-tampon'!$E305=0,"",IF(INDIRECT(NOM_FR&amp;ADDRESS('PR-tampon'!$E305,COLUMN(REFERENCEMENT_ISOLANT[[#Headers],[REF]])))=0,"",INDIRECT(NOM_FR&amp;ADDRESS('PR-tampon'!$E305,COLUMN(REFERENCEMENT_ISOLANT[[#Headers],[REF]]))))))</f>
        <v/>
      </c>
      <c r="I342" s="73" t="str">
        <f ca="1">IF('PR-tampon'!$E305="","",IF('PR-tampon'!$E305=0,"",IF(INDIRECT(NOM_FR&amp;ADDRESS('PR-tampon'!$E305,COLUMN(REFERENCEMENT_ISOLANT[[#Headers],[AVIS LIMITE AU / VALIDITE]])))=0,"",INDIRECT(NOM_FR&amp;ADDRESS('PR-tampon'!$E305,COLUMN(REFERENCEMENT_ISOLANT[[#Headers],[AVIS LIMITE AU / VALIDITE]]))))))</f>
        <v/>
      </c>
      <c r="J342" s="3" t="str">
        <f ca="1">IF('PR-tampon'!$E305="","",IF('PR-tampon'!$E305=0,"",IF(INDIRECT(NOM_FR&amp;ADDRESS('PR-tampon'!$E305,COLUMN(REFERENCEMENT_ISOLANT[[#Headers],[TC/TNC
dans le domaine d''emploi visé]])))=0,"",INDIRECT(NOM_FR&amp;ADDRESS('PR-tampon'!$E305,COLUMN(REFERENCEMENT_ISOLANT[[#Headers],[TC/TNC
dans le domaine d''emploi visé]]))))))</f>
        <v/>
      </c>
      <c r="K342" s="102" t="str">
        <f ca="1">IF('PR-tampon'!$E305="","",IF('PR-tampon'!$E305=0,"",IF(INDIRECT(NOM_FR&amp;ADDRESS('PR-tampon'!$E305,COLUMN(REFERENCEMENT_ISOLANT[[#Headers],[SYNTHESE DES APPLICATIONS VISEES]])))=0,"",INDIRECT(NOM_FR&amp;ADDRESS('PR-tampon'!$E305,COLUMN(REFERENCEMENT_ISOLANT[[#Headers],[SYNTHESE DES APPLICATIONS VISEES]]))))))</f>
        <v/>
      </c>
      <c r="L342" s="75" t="str">
        <f ca="1">IF('PR-tampon'!$E305="","",IF('PR-tampon'!$E305=0,"",IF(INDIRECT(NOM_FR&amp;ADDRESS('PR-tampon'!$E305,COLUMN(REFERENCEMENT_ISOLANT[[#Headers],[CONCATENATION DES OBSERVATIONS]])))=0,"",INDIRECT(NOM_FR&amp;ADDRESS('PR-tampon'!$E305,COLUMN(REFERENCEMENT_ISOLANT[[#Headers],[CONCATENATION DES OBSERVATIONS]]))))))</f>
        <v/>
      </c>
      <c r="M342" s="3" t="str">
        <f ca="1">IF('PR-tampon'!$E305="","",IF('PR-tampon'!$E305=0,"",IF(INDIRECT(NOM_FR&amp;ADDRESS('PR-tampon'!$E305,COLUMN(REFERENCEMENT_ISOLANT[[#Headers],[Hygrométrie des locaux]])))=0,"",INDIRECT(NOM_FR&amp;ADDRESS('PR-tampon'!$E305,COLUMN(REFERENCEMENT_ISOLANT[[#Headers],[Hygrométrie des locaux]]))))))</f>
        <v/>
      </c>
      <c r="N342" s="3" t="str">
        <f ca="1">IF('PR-tampon'!$E305="","",IF('PR-tampon'!$E305=0,"",IF(INDIRECT(NOM_FR&amp;ADDRESS('PR-tampon'!$E305,COLUMN(REFERENCEMENT_ISOLANT[[#Headers],[classement locaux au sens 20.1 P3]])))=0,"",INDIRECT(NOM_FR&amp;ADDRESS('PR-tampon'!$E305,COLUMN(REFERENCEMENT_ISOLANT[[#Headers],[classement locaux au sens 20.1 P3]]))))))</f>
        <v/>
      </c>
      <c r="O342" s="3" t="str">
        <f ca="1">IF('PR-tampon'!$E305="","",IF('PR-tampon'!$E305=0,"",IF(INDIRECT(NOM_FR&amp;ADDRESS('PR-tampon'!$E305,COLUMN(REFERENCEMENT_ISOLANT[[#Headers],[Climat max]])))=0,"",INDIRECT(NOM_FR&amp;ADDRESS('PR-tampon'!$E305,COLUMN(REFERENCEMENT_ISOLANT[[#Headers],[Climat max]]))))))</f>
        <v/>
      </c>
      <c r="P342" s="3" t="str">
        <f ca="1">IF('PR-tampon'!$E305="","",IF('PR-tampon'!$E305=0,"",IF(INDIRECT(NOM_FR&amp;ADDRESS('PR-tampon'!$E305,COLUMN(REFERENCEMENT_ISOLANT[[#Headers],[Locaux climatisés ou raffraichis]])))=0,"",INDIRECT(NOM_FR&amp;ADDRESS('PR-tampon'!$E305,COLUMN(REFERENCEMENT_ISOLANT[[#Headers],[Locaux climatisés ou raffraichis]]))))))</f>
        <v/>
      </c>
    </row>
    <row r="343" spans="1:16" ht="130.15" customHeight="1" x14ac:dyDescent="0.25">
      <c r="A343" s="3" t="e">
        <v>#VALUE!</v>
      </c>
      <c r="B343" s="79" t="str">
        <f ca="1">IF('PR-tampon'!$E306="","",IF('PR-tampon'!$E306=0,"",IF(INDIRECT(NOM_FR&amp;ADDRESS('PR-tampon'!$E306,COLUMN(REFERENCEMENT_ISOLANT[[#Headers],[DATE REFERENCEMENT]])))=0,"",INDIRECT(NOM_FR&amp;ADDRESS('PR-tampon'!$E306,COLUMN(REFERENCEMENT_ISOLANT[[#Headers],[DATE REFERENCEMENT]]))))))</f>
        <v/>
      </c>
      <c r="C343" s="79" t="str">
        <f ca="1">IF('PR-tampon'!$E306="","",IF('PR-tampon'!$E306=0,"",IF(INDIRECT(NOM_FR&amp;ADDRESS('PR-tampon'!$E306,COLUMN(REFERENCEMENT_ISOLANT[[#Headers],[TYPE DE PROCEDE]])))=0,"",INDIRECT(NOM_FR&amp;ADDRESS('PR-tampon'!$E306,COLUMN(REFERENCEMENT_ISOLANT[[#Headers],[TYPE DE PROCEDE]]))))))</f>
        <v/>
      </c>
      <c r="D343" s="79" t="str">
        <f ca="1">IF('PR-tampon'!$E306="","",IF('PR-tampon'!$E306=0,"",IF(INDIRECT(NOM_FR&amp;ADDRESS('PR-tampon'!$E306,COLUMN(REFERENCEMENT_ISOLANT[[#Headers],[MATIERE]])))=0,"",INDIRECT(NOM_FR&amp;ADDRESS('PR-tampon'!$E306,COLUMN(REFERENCEMENT_ISOLANT[[#Headers],[MATIERE]]))))))</f>
        <v/>
      </c>
      <c r="E343" s="3" t="str">
        <f ca="1">IF('PR-tampon'!$E306="","",IF('PR-tampon'!$E306=0,"",IF(INDIRECT(NOM_FR&amp;ADDRESS('PR-tampon'!$E306,COLUMN(REFERENCEMENT_ISOLANT[[#Headers],[NOM COMMERCIAL DU PROCEDE]])))=0,"",INDIRECT(NOM_FR&amp;ADDRESS('PR-tampon'!$E306,COLUMN(REFERENCEMENT_ISOLANT[[#Headers],[NOM COMMERCIAL DU PROCEDE]]))))))</f>
        <v/>
      </c>
      <c r="F343" s="3" t="str">
        <f ca="1">IF('PR-tampon'!$E306="","",IF('PR-tampon'!$E306=0,"",IF(INDIRECT(NOM_FR&amp;ADDRESS('PR-tampon'!$E306,COLUMN(REFERENCEMENT_ISOLANT[[#Headers],[FABRICANT / TITULAIRE / DISTRIBUTEUR]])))=0,"",INDIRECT(NOM_FR&amp;ADDRESS('PR-tampon'!$E306,COLUMN(REFERENCEMENT_ISOLANT[[#Headers],[FABRICANT / TITULAIRE / DISTRIBUTEUR]]))))))</f>
        <v/>
      </c>
      <c r="G343" s="3" t="str">
        <f ca="1">IF('PR-tampon'!$E306="","",IF('PR-tampon'!$E306=0,"",IF(INDIRECT(NOM_FR&amp;ADDRESS('PR-tampon'!$E306,COLUMN(REFERENCEMENT_ISOLANT[[#Headers],[TYPE DE DOCUMENT DE REFERENCE]])))=0,"",INDIRECT(NOM_FR&amp;ADDRESS('PR-tampon'!$E306,COLUMN(REFERENCEMENT_ISOLANT[[#Headers],[TYPE DE DOCUMENT DE REFERENCE]]))))))</f>
        <v/>
      </c>
      <c r="H343" s="3" t="str">
        <f ca="1">IF('PR-tampon'!$E306="","",IF('PR-tampon'!$E306=0,"",IF(INDIRECT(NOM_FR&amp;ADDRESS('PR-tampon'!$E306,COLUMN(REFERENCEMENT_ISOLANT[[#Headers],[REF]])))=0,"",INDIRECT(NOM_FR&amp;ADDRESS('PR-tampon'!$E306,COLUMN(REFERENCEMENT_ISOLANT[[#Headers],[REF]]))))))</f>
        <v/>
      </c>
      <c r="I343" s="73" t="str">
        <f ca="1">IF('PR-tampon'!$E306="","",IF('PR-tampon'!$E306=0,"",IF(INDIRECT(NOM_FR&amp;ADDRESS('PR-tampon'!$E306,COLUMN(REFERENCEMENT_ISOLANT[[#Headers],[AVIS LIMITE AU / VALIDITE]])))=0,"",INDIRECT(NOM_FR&amp;ADDRESS('PR-tampon'!$E306,COLUMN(REFERENCEMENT_ISOLANT[[#Headers],[AVIS LIMITE AU / VALIDITE]]))))))</f>
        <v/>
      </c>
      <c r="J343" s="3" t="str">
        <f ca="1">IF('PR-tampon'!$E306="","",IF('PR-tampon'!$E306=0,"",IF(INDIRECT(NOM_FR&amp;ADDRESS('PR-tampon'!$E306,COLUMN(REFERENCEMENT_ISOLANT[[#Headers],[TC/TNC
dans le domaine d''emploi visé]])))=0,"",INDIRECT(NOM_FR&amp;ADDRESS('PR-tampon'!$E306,COLUMN(REFERENCEMENT_ISOLANT[[#Headers],[TC/TNC
dans le domaine d''emploi visé]]))))))</f>
        <v/>
      </c>
      <c r="K343" s="102" t="str">
        <f ca="1">IF('PR-tampon'!$E306="","",IF('PR-tampon'!$E306=0,"",IF(INDIRECT(NOM_FR&amp;ADDRESS('PR-tampon'!$E306,COLUMN(REFERENCEMENT_ISOLANT[[#Headers],[SYNTHESE DES APPLICATIONS VISEES]])))=0,"",INDIRECT(NOM_FR&amp;ADDRESS('PR-tampon'!$E306,COLUMN(REFERENCEMENT_ISOLANT[[#Headers],[SYNTHESE DES APPLICATIONS VISEES]]))))))</f>
        <v/>
      </c>
      <c r="L343" s="75" t="str">
        <f ca="1">IF('PR-tampon'!$E306="","",IF('PR-tampon'!$E306=0,"",IF(INDIRECT(NOM_FR&amp;ADDRESS('PR-tampon'!$E306,COLUMN(REFERENCEMENT_ISOLANT[[#Headers],[CONCATENATION DES OBSERVATIONS]])))=0,"",INDIRECT(NOM_FR&amp;ADDRESS('PR-tampon'!$E306,COLUMN(REFERENCEMENT_ISOLANT[[#Headers],[CONCATENATION DES OBSERVATIONS]]))))))</f>
        <v/>
      </c>
      <c r="M343" s="3" t="str">
        <f ca="1">IF('PR-tampon'!$E306="","",IF('PR-tampon'!$E306=0,"",IF(INDIRECT(NOM_FR&amp;ADDRESS('PR-tampon'!$E306,COLUMN(REFERENCEMENT_ISOLANT[[#Headers],[Hygrométrie des locaux]])))=0,"",INDIRECT(NOM_FR&amp;ADDRESS('PR-tampon'!$E306,COLUMN(REFERENCEMENT_ISOLANT[[#Headers],[Hygrométrie des locaux]]))))))</f>
        <v/>
      </c>
      <c r="N343" s="3" t="str">
        <f ca="1">IF('PR-tampon'!$E306="","",IF('PR-tampon'!$E306=0,"",IF(INDIRECT(NOM_FR&amp;ADDRESS('PR-tampon'!$E306,COLUMN(REFERENCEMENT_ISOLANT[[#Headers],[classement locaux au sens 20.1 P3]])))=0,"",INDIRECT(NOM_FR&amp;ADDRESS('PR-tampon'!$E306,COLUMN(REFERENCEMENT_ISOLANT[[#Headers],[classement locaux au sens 20.1 P3]]))))))</f>
        <v/>
      </c>
      <c r="O343" s="3" t="str">
        <f ca="1">IF('PR-tampon'!$E306="","",IF('PR-tampon'!$E306=0,"",IF(INDIRECT(NOM_FR&amp;ADDRESS('PR-tampon'!$E306,COLUMN(REFERENCEMENT_ISOLANT[[#Headers],[Climat max]])))=0,"",INDIRECT(NOM_FR&amp;ADDRESS('PR-tampon'!$E306,COLUMN(REFERENCEMENT_ISOLANT[[#Headers],[Climat max]]))))))</f>
        <v/>
      </c>
      <c r="P343" s="3" t="str">
        <f ca="1">IF('PR-tampon'!$E306="","",IF('PR-tampon'!$E306=0,"",IF(INDIRECT(NOM_FR&amp;ADDRESS('PR-tampon'!$E306,COLUMN(REFERENCEMENT_ISOLANT[[#Headers],[Locaux climatisés ou raffraichis]])))=0,"",INDIRECT(NOM_FR&amp;ADDRESS('PR-tampon'!$E306,COLUMN(REFERENCEMENT_ISOLANT[[#Headers],[Locaux climatisés ou raffraichis]]))))))</f>
        <v/>
      </c>
    </row>
    <row r="344" spans="1:16" ht="130.15" customHeight="1" x14ac:dyDescent="0.25">
      <c r="A344" s="3" t="e">
        <v>#VALUE!</v>
      </c>
      <c r="B344" s="79" t="str">
        <f ca="1">IF('PR-tampon'!$E307="","",IF('PR-tampon'!$E307=0,"",IF(INDIRECT(NOM_FR&amp;ADDRESS('PR-tampon'!$E307,COLUMN(REFERENCEMENT_ISOLANT[[#Headers],[DATE REFERENCEMENT]])))=0,"",INDIRECT(NOM_FR&amp;ADDRESS('PR-tampon'!$E307,COLUMN(REFERENCEMENT_ISOLANT[[#Headers],[DATE REFERENCEMENT]]))))))</f>
        <v/>
      </c>
      <c r="C344" s="79" t="str">
        <f ca="1">IF('PR-tampon'!$E307="","",IF('PR-tampon'!$E307=0,"",IF(INDIRECT(NOM_FR&amp;ADDRESS('PR-tampon'!$E307,COLUMN(REFERENCEMENT_ISOLANT[[#Headers],[TYPE DE PROCEDE]])))=0,"",INDIRECT(NOM_FR&amp;ADDRESS('PR-tampon'!$E307,COLUMN(REFERENCEMENT_ISOLANT[[#Headers],[TYPE DE PROCEDE]]))))))</f>
        <v/>
      </c>
      <c r="D344" s="79" t="str">
        <f ca="1">IF('PR-tampon'!$E307="","",IF('PR-tampon'!$E307=0,"",IF(INDIRECT(NOM_FR&amp;ADDRESS('PR-tampon'!$E307,COLUMN(REFERENCEMENT_ISOLANT[[#Headers],[MATIERE]])))=0,"",INDIRECT(NOM_FR&amp;ADDRESS('PR-tampon'!$E307,COLUMN(REFERENCEMENT_ISOLANT[[#Headers],[MATIERE]]))))))</f>
        <v/>
      </c>
      <c r="E344" s="3" t="str">
        <f ca="1">IF('PR-tampon'!$E307="","",IF('PR-tampon'!$E307=0,"",IF(INDIRECT(NOM_FR&amp;ADDRESS('PR-tampon'!$E307,COLUMN(REFERENCEMENT_ISOLANT[[#Headers],[NOM COMMERCIAL DU PROCEDE]])))=0,"",INDIRECT(NOM_FR&amp;ADDRESS('PR-tampon'!$E307,COLUMN(REFERENCEMENT_ISOLANT[[#Headers],[NOM COMMERCIAL DU PROCEDE]]))))))</f>
        <v/>
      </c>
      <c r="F344" s="3" t="str">
        <f ca="1">IF('PR-tampon'!$E307="","",IF('PR-tampon'!$E307=0,"",IF(INDIRECT(NOM_FR&amp;ADDRESS('PR-tampon'!$E307,COLUMN(REFERENCEMENT_ISOLANT[[#Headers],[FABRICANT / TITULAIRE / DISTRIBUTEUR]])))=0,"",INDIRECT(NOM_FR&amp;ADDRESS('PR-tampon'!$E307,COLUMN(REFERENCEMENT_ISOLANT[[#Headers],[FABRICANT / TITULAIRE / DISTRIBUTEUR]]))))))</f>
        <v/>
      </c>
      <c r="G344" s="3" t="str">
        <f ca="1">IF('PR-tampon'!$E307="","",IF('PR-tampon'!$E307=0,"",IF(INDIRECT(NOM_FR&amp;ADDRESS('PR-tampon'!$E307,COLUMN(REFERENCEMENT_ISOLANT[[#Headers],[TYPE DE DOCUMENT DE REFERENCE]])))=0,"",INDIRECT(NOM_FR&amp;ADDRESS('PR-tampon'!$E307,COLUMN(REFERENCEMENT_ISOLANT[[#Headers],[TYPE DE DOCUMENT DE REFERENCE]]))))))</f>
        <v/>
      </c>
      <c r="H344" s="3" t="str">
        <f ca="1">IF('PR-tampon'!$E307="","",IF('PR-tampon'!$E307=0,"",IF(INDIRECT(NOM_FR&amp;ADDRESS('PR-tampon'!$E307,COLUMN(REFERENCEMENT_ISOLANT[[#Headers],[REF]])))=0,"",INDIRECT(NOM_FR&amp;ADDRESS('PR-tampon'!$E307,COLUMN(REFERENCEMENT_ISOLANT[[#Headers],[REF]]))))))</f>
        <v/>
      </c>
      <c r="I344" s="73" t="str">
        <f ca="1">IF('PR-tampon'!$E307="","",IF('PR-tampon'!$E307=0,"",IF(INDIRECT(NOM_FR&amp;ADDRESS('PR-tampon'!$E307,COLUMN(REFERENCEMENT_ISOLANT[[#Headers],[AVIS LIMITE AU / VALIDITE]])))=0,"",INDIRECT(NOM_FR&amp;ADDRESS('PR-tampon'!$E307,COLUMN(REFERENCEMENT_ISOLANT[[#Headers],[AVIS LIMITE AU / VALIDITE]]))))))</f>
        <v/>
      </c>
      <c r="J344" s="3" t="str">
        <f ca="1">IF('PR-tampon'!$E307="","",IF('PR-tampon'!$E307=0,"",IF(INDIRECT(NOM_FR&amp;ADDRESS('PR-tampon'!$E307,COLUMN(REFERENCEMENT_ISOLANT[[#Headers],[TC/TNC
dans le domaine d''emploi visé]])))=0,"",INDIRECT(NOM_FR&amp;ADDRESS('PR-tampon'!$E307,COLUMN(REFERENCEMENT_ISOLANT[[#Headers],[TC/TNC
dans le domaine d''emploi visé]]))))))</f>
        <v/>
      </c>
      <c r="K344" s="102" t="str">
        <f ca="1">IF('PR-tampon'!$E307="","",IF('PR-tampon'!$E307=0,"",IF(INDIRECT(NOM_FR&amp;ADDRESS('PR-tampon'!$E307,COLUMN(REFERENCEMENT_ISOLANT[[#Headers],[SYNTHESE DES APPLICATIONS VISEES]])))=0,"",INDIRECT(NOM_FR&amp;ADDRESS('PR-tampon'!$E307,COLUMN(REFERENCEMENT_ISOLANT[[#Headers],[SYNTHESE DES APPLICATIONS VISEES]]))))))</f>
        <v/>
      </c>
      <c r="L344" s="75" t="str">
        <f ca="1">IF('PR-tampon'!$E307="","",IF('PR-tampon'!$E307=0,"",IF(INDIRECT(NOM_FR&amp;ADDRESS('PR-tampon'!$E307,COLUMN(REFERENCEMENT_ISOLANT[[#Headers],[CONCATENATION DES OBSERVATIONS]])))=0,"",INDIRECT(NOM_FR&amp;ADDRESS('PR-tampon'!$E307,COLUMN(REFERENCEMENT_ISOLANT[[#Headers],[CONCATENATION DES OBSERVATIONS]]))))))</f>
        <v/>
      </c>
      <c r="M344" s="3" t="str">
        <f ca="1">IF('PR-tampon'!$E307="","",IF('PR-tampon'!$E307=0,"",IF(INDIRECT(NOM_FR&amp;ADDRESS('PR-tampon'!$E307,COLUMN(REFERENCEMENT_ISOLANT[[#Headers],[Hygrométrie des locaux]])))=0,"",INDIRECT(NOM_FR&amp;ADDRESS('PR-tampon'!$E307,COLUMN(REFERENCEMENT_ISOLANT[[#Headers],[Hygrométrie des locaux]]))))))</f>
        <v/>
      </c>
      <c r="N344" s="3" t="str">
        <f ca="1">IF('PR-tampon'!$E307="","",IF('PR-tampon'!$E307=0,"",IF(INDIRECT(NOM_FR&amp;ADDRESS('PR-tampon'!$E307,COLUMN(REFERENCEMENT_ISOLANT[[#Headers],[classement locaux au sens 20.1 P3]])))=0,"",INDIRECT(NOM_FR&amp;ADDRESS('PR-tampon'!$E307,COLUMN(REFERENCEMENT_ISOLANT[[#Headers],[classement locaux au sens 20.1 P3]]))))))</f>
        <v/>
      </c>
      <c r="O344" s="3" t="str">
        <f ca="1">IF('PR-tampon'!$E307="","",IF('PR-tampon'!$E307=0,"",IF(INDIRECT(NOM_FR&amp;ADDRESS('PR-tampon'!$E307,COLUMN(REFERENCEMENT_ISOLANT[[#Headers],[Climat max]])))=0,"",INDIRECT(NOM_FR&amp;ADDRESS('PR-tampon'!$E307,COLUMN(REFERENCEMENT_ISOLANT[[#Headers],[Climat max]]))))))</f>
        <v/>
      </c>
      <c r="P344" s="3" t="str">
        <f ca="1">IF('PR-tampon'!$E307="","",IF('PR-tampon'!$E307=0,"",IF(INDIRECT(NOM_FR&amp;ADDRESS('PR-tampon'!$E307,COLUMN(REFERENCEMENT_ISOLANT[[#Headers],[Locaux climatisés ou raffraichis]])))=0,"",INDIRECT(NOM_FR&amp;ADDRESS('PR-tampon'!$E307,COLUMN(REFERENCEMENT_ISOLANT[[#Headers],[Locaux climatisés ou raffraichis]]))))))</f>
        <v/>
      </c>
    </row>
    <row r="345" spans="1:16" ht="130.15" customHeight="1" x14ac:dyDescent="0.25">
      <c r="A345" s="3" t="e">
        <v>#VALUE!</v>
      </c>
      <c r="B345" s="79" t="str">
        <f ca="1">IF('PR-tampon'!$E308="","",IF('PR-tampon'!$E308=0,"",IF(INDIRECT(NOM_FR&amp;ADDRESS('PR-tampon'!$E308,COLUMN(REFERENCEMENT_ISOLANT[[#Headers],[DATE REFERENCEMENT]])))=0,"",INDIRECT(NOM_FR&amp;ADDRESS('PR-tampon'!$E308,COLUMN(REFERENCEMENT_ISOLANT[[#Headers],[DATE REFERENCEMENT]]))))))</f>
        <v/>
      </c>
      <c r="C345" s="79" t="str">
        <f ca="1">IF('PR-tampon'!$E308="","",IF('PR-tampon'!$E308=0,"",IF(INDIRECT(NOM_FR&amp;ADDRESS('PR-tampon'!$E308,COLUMN(REFERENCEMENT_ISOLANT[[#Headers],[TYPE DE PROCEDE]])))=0,"",INDIRECT(NOM_FR&amp;ADDRESS('PR-tampon'!$E308,COLUMN(REFERENCEMENT_ISOLANT[[#Headers],[TYPE DE PROCEDE]]))))))</f>
        <v/>
      </c>
      <c r="D345" s="79" t="str">
        <f ca="1">IF('PR-tampon'!$E308="","",IF('PR-tampon'!$E308=0,"",IF(INDIRECT(NOM_FR&amp;ADDRESS('PR-tampon'!$E308,COLUMN(REFERENCEMENT_ISOLANT[[#Headers],[MATIERE]])))=0,"",INDIRECT(NOM_FR&amp;ADDRESS('PR-tampon'!$E308,COLUMN(REFERENCEMENT_ISOLANT[[#Headers],[MATIERE]]))))))</f>
        <v/>
      </c>
      <c r="E345" s="3" t="str">
        <f ca="1">IF('PR-tampon'!$E308="","",IF('PR-tampon'!$E308=0,"",IF(INDIRECT(NOM_FR&amp;ADDRESS('PR-tampon'!$E308,COLUMN(REFERENCEMENT_ISOLANT[[#Headers],[NOM COMMERCIAL DU PROCEDE]])))=0,"",INDIRECT(NOM_FR&amp;ADDRESS('PR-tampon'!$E308,COLUMN(REFERENCEMENT_ISOLANT[[#Headers],[NOM COMMERCIAL DU PROCEDE]]))))))</f>
        <v/>
      </c>
      <c r="F345" s="3" t="str">
        <f ca="1">IF('PR-tampon'!$E308="","",IF('PR-tampon'!$E308=0,"",IF(INDIRECT(NOM_FR&amp;ADDRESS('PR-tampon'!$E308,COLUMN(REFERENCEMENT_ISOLANT[[#Headers],[FABRICANT / TITULAIRE / DISTRIBUTEUR]])))=0,"",INDIRECT(NOM_FR&amp;ADDRESS('PR-tampon'!$E308,COLUMN(REFERENCEMENT_ISOLANT[[#Headers],[FABRICANT / TITULAIRE / DISTRIBUTEUR]]))))))</f>
        <v/>
      </c>
      <c r="G345" s="3" t="str">
        <f ca="1">IF('PR-tampon'!$E308="","",IF('PR-tampon'!$E308=0,"",IF(INDIRECT(NOM_FR&amp;ADDRESS('PR-tampon'!$E308,COLUMN(REFERENCEMENT_ISOLANT[[#Headers],[TYPE DE DOCUMENT DE REFERENCE]])))=0,"",INDIRECT(NOM_FR&amp;ADDRESS('PR-tampon'!$E308,COLUMN(REFERENCEMENT_ISOLANT[[#Headers],[TYPE DE DOCUMENT DE REFERENCE]]))))))</f>
        <v/>
      </c>
      <c r="H345" s="3" t="str">
        <f ca="1">IF('PR-tampon'!$E308="","",IF('PR-tampon'!$E308=0,"",IF(INDIRECT(NOM_FR&amp;ADDRESS('PR-tampon'!$E308,COLUMN(REFERENCEMENT_ISOLANT[[#Headers],[REF]])))=0,"",INDIRECT(NOM_FR&amp;ADDRESS('PR-tampon'!$E308,COLUMN(REFERENCEMENT_ISOLANT[[#Headers],[REF]]))))))</f>
        <v/>
      </c>
      <c r="I345" s="73" t="str">
        <f ca="1">IF('PR-tampon'!$E308="","",IF('PR-tampon'!$E308=0,"",IF(INDIRECT(NOM_FR&amp;ADDRESS('PR-tampon'!$E308,COLUMN(REFERENCEMENT_ISOLANT[[#Headers],[AVIS LIMITE AU / VALIDITE]])))=0,"",INDIRECT(NOM_FR&amp;ADDRESS('PR-tampon'!$E308,COLUMN(REFERENCEMENT_ISOLANT[[#Headers],[AVIS LIMITE AU / VALIDITE]]))))))</f>
        <v/>
      </c>
      <c r="J345" s="3" t="str">
        <f ca="1">IF('PR-tampon'!$E308="","",IF('PR-tampon'!$E308=0,"",IF(INDIRECT(NOM_FR&amp;ADDRESS('PR-tampon'!$E308,COLUMN(REFERENCEMENT_ISOLANT[[#Headers],[TC/TNC
dans le domaine d''emploi visé]])))=0,"",INDIRECT(NOM_FR&amp;ADDRESS('PR-tampon'!$E308,COLUMN(REFERENCEMENT_ISOLANT[[#Headers],[TC/TNC
dans le domaine d''emploi visé]]))))))</f>
        <v/>
      </c>
      <c r="K345" s="102" t="str">
        <f ca="1">IF('PR-tampon'!$E308="","",IF('PR-tampon'!$E308=0,"",IF(INDIRECT(NOM_FR&amp;ADDRESS('PR-tampon'!$E308,COLUMN(REFERENCEMENT_ISOLANT[[#Headers],[SYNTHESE DES APPLICATIONS VISEES]])))=0,"",INDIRECT(NOM_FR&amp;ADDRESS('PR-tampon'!$E308,COLUMN(REFERENCEMENT_ISOLANT[[#Headers],[SYNTHESE DES APPLICATIONS VISEES]]))))))</f>
        <v/>
      </c>
      <c r="L345" s="75" t="str">
        <f ca="1">IF('PR-tampon'!$E308="","",IF('PR-tampon'!$E308=0,"",IF(INDIRECT(NOM_FR&amp;ADDRESS('PR-tampon'!$E308,COLUMN(REFERENCEMENT_ISOLANT[[#Headers],[CONCATENATION DES OBSERVATIONS]])))=0,"",INDIRECT(NOM_FR&amp;ADDRESS('PR-tampon'!$E308,COLUMN(REFERENCEMENT_ISOLANT[[#Headers],[CONCATENATION DES OBSERVATIONS]]))))))</f>
        <v/>
      </c>
      <c r="M345" s="3" t="str">
        <f ca="1">IF('PR-tampon'!$E308="","",IF('PR-tampon'!$E308=0,"",IF(INDIRECT(NOM_FR&amp;ADDRESS('PR-tampon'!$E308,COLUMN(REFERENCEMENT_ISOLANT[[#Headers],[Hygrométrie des locaux]])))=0,"",INDIRECT(NOM_FR&amp;ADDRESS('PR-tampon'!$E308,COLUMN(REFERENCEMENT_ISOLANT[[#Headers],[Hygrométrie des locaux]]))))))</f>
        <v/>
      </c>
      <c r="N345" s="3" t="str">
        <f ca="1">IF('PR-tampon'!$E308="","",IF('PR-tampon'!$E308=0,"",IF(INDIRECT(NOM_FR&amp;ADDRESS('PR-tampon'!$E308,COLUMN(REFERENCEMENT_ISOLANT[[#Headers],[classement locaux au sens 20.1 P3]])))=0,"",INDIRECT(NOM_FR&amp;ADDRESS('PR-tampon'!$E308,COLUMN(REFERENCEMENT_ISOLANT[[#Headers],[classement locaux au sens 20.1 P3]]))))))</f>
        <v/>
      </c>
      <c r="O345" s="3" t="str">
        <f ca="1">IF('PR-tampon'!$E308="","",IF('PR-tampon'!$E308=0,"",IF(INDIRECT(NOM_FR&amp;ADDRESS('PR-tampon'!$E308,COLUMN(REFERENCEMENT_ISOLANT[[#Headers],[Climat max]])))=0,"",INDIRECT(NOM_FR&amp;ADDRESS('PR-tampon'!$E308,COLUMN(REFERENCEMENT_ISOLANT[[#Headers],[Climat max]]))))))</f>
        <v/>
      </c>
      <c r="P345" s="3" t="str">
        <f ca="1">IF('PR-tampon'!$E308="","",IF('PR-tampon'!$E308=0,"",IF(INDIRECT(NOM_FR&amp;ADDRESS('PR-tampon'!$E308,COLUMN(REFERENCEMENT_ISOLANT[[#Headers],[Locaux climatisés ou raffraichis]])))=0,"",INDIRECT(NOM_FR&amp;ADDRESS('PR-tampon'!$E308,COLUMN(REFERENCEMENT_ISOLANT[[#Headers],[Locaux climatisés ou raffraichis]]))))))</f>
        <v/>
      </c>
    </row>
    <row r="346" spans="1:16" ht="130.15" customHeight="1" x14ac:dyDescent="0.25">
      <c r="A346" s="3" t="e">
        <v>#VALUE!</v>
      </c>
      <c r="B346" s="79" t="str">
        <f ca="1">IF('PR-tampon'!$E309="","",IF('PR-tampon'!$E309=0,"",IF(INDIRECT(NOM_FR&amp;ADDRESS('PR-tampon'!$E309,COLUMN(REFERENCEMENT_ISOLANT[[#Headers],[DATE REFERENCEMENT]])))=0,"",INDIRECT(NOM_FR&amp;ADDRESS('PR-tampon'!$E309,COLUMN(REFERENCEMENT_ISOLANT[[#Headers],[DATE REFERENCEMENT]]))))))</f>
        <v/>
      </c>
      <c r="C346" s="79" t="str">
        <f ca="1">IF('PR-tampon'!$E309="","",IF('PR-tampon'!$E309=0,"",IF(INDIRECT(NOM_FR&amp;ADDRESS('PR-tampon'!$E309,COLUMN(REFERENCEMENT_ISOLANT[[#Headers],[TYPE DE PROCEDE]])))=0,"",INDIRECT(NOM_FR&amp;ADDRESS('PR-tampon'!$E309,COLUMN(REFERENCEMENT_ISOLANT[[#Headers],[TYPE DE PROCEDE]]))))))</f>
        <v/>
      </c>
      <c r="D346" s="79" t="str">
        <f ca="1">IF('PR-tampon'!$E309="","",IF('PR-tampon'!$E309=0,"",IF(INDIRECT(NOM_FR&amp;ADDRESS('PR-tampon'!$E309,COLUMN(REFERENCEMENT_ISOLANT[[#Headers],[MATIERE]])))=0,"",INDIRECT(NOM_FR&amp;ADDRESS('PR-tampon'!$E309,COLUMN(REFERENCEMENT_ISOLANT[[#Headers],[MATIERE]]))))))</f>
        <v/>
      </c>
      <c r="E346" s="3" t="str">
        <f ca="1">IF('PR-tampon'!$E309="","",IF('PR-tampon'!$E309=0,"",IF(INDIRECT(NOM_FR&amp;ADDRESS('PR-tampon'!$E309,COLUMN(REFERENCEMENT_ISOLANT[[#Headers],[NOM COMMERCIAL DU PROCEDE]])))=0,"",INDIRECT(NOM_FR&amp;ADDRESS('PR-tampon'!$E309,COLUMN(REFERENCEMENT_ISOLANT[[#Headers],[NOM COMMERCIAL DU PROCEDE]]))))))</f>
        <v/>
      </c>
      <c r="F346" s="3" t="str">
        <f ca="1">IF('PR-tampon'!$E309="","",IF('PR-tampon'!$E309=0,"",IF(INDIRECT(NOM_FR&amp;ADDRESS('PR-tampon'!$E309,COLUMN(REFERENCEMENT_ISOLANT[[#Headers],[FABRICANT / TITULAIRE / DISTRIBUTEUR]])))=0,"",INDIRECT(NOM_FR&amp;ADDRESS('PR-tampon'!$E309,COLUMN(REFERENCEMENT_ISOLANT[[#Headers],[FABRICANT / TITULAIRE / DISTRIBUTEUR]]))))))</f>
        <v/>
      </c>
      <c r="G346" s="3" t="str">
        <f ca="1">IF('PR-tampon'!$E309="","",IF('PR-tampon'!$E309=0,"",IF(INDIRECT(NOM_FR&amp;ADDRESS('PR-tampon'!$E309,COLUMN(REFERENCEMENT_ISOLANT[[#Headers],[TYPE DE DOCUMENT DE REFERENCE]])))=0,"",INDIRECT(NOM_FR&amp;ADDRESS('PR-tampon'!$E309,COLUMN(REFERENCEMENT_ISOLANT[[#Headers],[TYPE DE DOCUMENT DE REFERENCE]]))))))</f>
        <v/>
      </c>
      <c r="H346" s="3" t="str">
        <f ca="1">IF('PR-tampon'!$E309="","",IF('PR-tampon'!$E309=0,"",IF(INDIRECT(NOM_FR&amp;ADDRESS('PR-tampon'!$E309,COLUMN(REFERENCEMENT_ISOLANT[[#Headers],[REF]])))=0,"",INDIRECT(NOM_FR&amp;ADDRESS('PR-tampon'!$E309,COLUMN(REFERENCEMENT_ISOLANT[[#Headers],[REF]]))))))</f>
        <v/>
      </c>
      <c r="I346" s="73" t="str">
        <f ca="1">IF('PR-tampon'!$E309="","",IF('PR-tampon'!$E309=0,"",IF(INDIRECT(NOM_FR&amp;ADDRESS('PR-tampon'!$E309,COLUMN(REFERENCEMENT_ISOLANT[[#Headers],[AVIS LIMITE AU / VALIDITE]])))=0,"",INDIRECT(NOM_FR&amp;ADDRESS('PR-tampon'!$E309,COLUMN(REFERENCEMENT_ISOLANT[[#Headers],[AVIS LIMITE AU / VALIDITE]]))))))</f>
        <v/>
      </c>
      <c r="J346" s="3" t="str">
        <f ca="1">IF('PR-tampon'!$E309="","",IF('PR-tampon'!$E309=0,"",IF(INDIRECT(NOM_FR&amp;ADDRESS('PR-tampon'!$E309,COLUMN(REFERENCEMENT_ISOLANT[[#Headers],[TC/TNC
dans le domaine d''emploi visé]])))=0,"",INDIRECT(NOM_FR&amp;ADDRESS('PR-tampon'!$E309,COLUMN(REFERENCEMENT_ISOLANT[[#Headers],[TC/TNC
dans le domaine d''emploi visé]]))))))</f>
        <v/>
      </c>
      <c r="K346" s="102" t="str">
        <f ca="1">IF('PR-tampon'!$E309="","",IF('PR-tampon'!$E309=0,"",IF(INDIRECT(NOM_FR&amp;ADDRESS('PR-tampon'!$E309,COLUMN(REFERENCEMENT_ISOLANT[[#Headers],[SYNTHESE DES APPLICATIONS VISEES]])))=0,"",INDIRECT(NOM_FR&amp;ADDRESS('PR-tampon'!$E309,COLUMN(REFERENCEMENT_ISOLANT[[#Headers],[SYNTHESE DES APPLICATIONS VISEES]]))))))</f>
        <v/>
      </c>
      <c r="L346" s="75" t="str">
        <f ca="1">IF('PR-tampon'!$E309="","",IF('PR-tampon'!$E309=0,"",IF(INDIRECT(NOM_FR&amp;ADDRESS('PR-tampon'!$E309,COLUMN(REFERENCEMENT_ISOLANT[[#Headers],[CONCATENATION DES OBSERVATIONS]])))=0,"",INDIRECT(NOM_FR&amp;ADDRESS('PR-tampon'!$E309,COLUMN(REFERENCEMENT_ISOLANT[[#Headers],[CONCATENATION DES OBSERVATIONS]]))))))</f>
        <v/>
      </c>
      <c r="M346" s="3" t="str">
        <f ca="1">IF('PR-tampon'!$E309="","",IF('PR-tampon'!$E309=0,"",IF(INDIRECT(NOM_FR&amp;ADDRESS('PR-tampon'!$E309,COLUMN(REFERENCEMENT_ISOLANT[[#Headers],[Hygrométrie des locaux]])))=0,"",INDIRECT(NOM_FR&amp;ADDRESS('PR-tampon'!$E309,COLUMN(REFERENCEMENT_ISOLANT[[#Headers],[Hygrométrie des locaux]]))))))</f>
        <v/>
      </c>
      <c r="N346" s="3" t="str">
        <f ca="1">IF('PR-tampon'!$E309="","",IF('PR-tampon'!$E309=0,"",IF(INDIRECT(NOM_FR&amp;ADDRESS('PR-tampon'!$E309,COLUMN(REFERENCEMENT_ISOLANT[[#Headers],[classement locaux au sens 20.1 P3]])))=0,"",INDIRECT(NOM_FR&amp;ADDRESS('PR-tampon'!$E309,COLUMN(REFERENCEMENT_ISOLANT[[#Headers],[classement locaux au sens 20.1 P3]]))))))</f>
        <v/>
      </c>
      <c r="O346" s="3" t="str">
        <f ca="1">IF('PR-tampon'!$E309="","",IF('PR-tampon'!$E309=0,"",IF(INDIRECT(NOM_FR&amp;ADDRESS('PR-tampon'!$E309,COLUMN(REFERENCEMENT_ISOLANT[[#Headers],[Climat max]])))=0,"",INDIRECT(NOM_FR&amp;ADDRESS('PR-tampon'!$E309,COLUMN(REFERENCEMENT_ISOLANT[[#Headers],[Climat max]]))))))</f>
        <v/>
      </c>
      <c r="P346" s="3" t="str">
        <f ca="1">IF('PR-tampon'!$E309="","",IF('PR-tampon'!$E309=0,"",IF(INDIRECT(NOM_FR&amp;ADDRESS('PR-tampon'!$E309,COLUMN(REFERENCEMENT_ISOLANT[[#Headers],[Locaux climatisés ou raffraichis]])))=0,"",INDIRECT(NOM_FR&amp;ADDRESS('PR-tampon'!$E309,COLUMN(REFERENCEMENT_ISOLANT[[#Headers],[Locaux climatisés ou raffraichis]]))))))</f>
        <v/>
      </c>
    </row>
    <row r="347" spans="1:16" ht="130.15" customHeight="1" x14ac:dyDescent="0.25">
      <c r="A347" s="3" t="e">
        <v>#VALUE!</v>
      </c>
      <c r="B347" s="79" t="str">
        <f ca="1">IF('PR-tampon'!$E310="","",IF('PR-tampon'!$E310=0,"",IF(INDIRECT(NOM_FR&amp;ADDRESS('PR-tampon'!$E310,COLUMN(REFERENCEMENT_ISOLANT[[#Headers],[DATE REFERENCEMENT]])))=0,"",INDIRECT(NOM_FR&amp;ADDRESS('PR-tampon'!$E310,COLUMN(REFERENCEMENT_ISOLANT[[#Headers],[DATE REFERENCEMENT]]))))))</f>
        <v/>
      </c>
      <c r="C347" s="79" t="str">
        <f ca="1">IF('PR-tampon'!$E310="","",IF('PR-tampon'!$E310=0,"",IF(INDIRECT(NOM_FR&amp;ADDRESS('PR-tampon'!$E310,COLUMN(REFERENCEMENT_ISOLANT[[#Headers],[TYPE DE PROCEDE]])))=0,"",INDIRECT(NOM_FR&amp;ADDRESS('PR-tampon'!$E310,COLUMN(REFERENCEMENT_ISOLANT[[#Headers],[TYPE DE PROCEDE]]))))))</f>
        <v/>
      </c>
      <c r="D347" s="79" t="str">
        <f ca="1">IF('PR-tampon'!$E310="","",IF('PR-tampon'!$E310=0,"",IF(INDIRECT(NOM_FR&amp;ADDRESS('PR-tampon'!$E310,COLUMN(REFERENCEMENT_ISOLANT[[#Headers],[MATIERE]])))=0,"",INDIRECT(NOM_FR&amp;ADDRESS('PR-tampon'!$E310,COLUMN(REFERENCEMENT_ISOLANT[[#Headers],[MATIERE]]))))))</f>
        <v/>
      </c>
      <c r="E347" s="3" t="str">
        <f ca="1">IF('PR-tampon'!$E310="","",IF('PR-tampon'!$E310=0,"",IF(INDIRECT(NOM_FR&amp;ADDRESS('PR-tampon'!$E310,COLUMN(REFERENCEMENT_ISOLANT[[#Headers],[NOM COMMERCIAL DU PROCEDE]])))=0,"",INDIRECT(NOM_FR&amp;ADDRESS('PR-tampon'!$E310,COLUMN(REFERENCEMENT_ISOLANT[[#Headers],[NOM COMMERCIAL DU PROCEDE]]))))))</f>
        <v/>
      </c>
      <c r="F347" s="3" t="str">
        <f ca="1">IF('PR-tampon'!$E310="","",IF('PR-tampon'!$E310=0,"",IF(INDIRECT(NOM_FR&amp;ADDRESS('PR-tampon'!$E310,COLUMN(REFERENCEMENT_ISOLANT[[#Headers],[FABRICANT / TITULAIRE / DISTRIBUTEUR]])))=0,"",INDIRECT(NOM_FR&amp;ADDRESS('PR-tampon'!$E310,COLUMN(REFERENCEMENT_ISOLANT[[#Headers],[FABRICANT / TITULAIRE / DISTRIBUTEUR]]))))))</f>
        <v/>
      </c>
      <c r="G347" s="3" t="str">
        <f ca="1">IF('PR-tampon'!$E310="","",IF('PR-tampon'!$E310=0,"",IF(INDIRECT(NOM_FR&amp;ADDRESS('PR-tampon'!$E310,COLUMN(REFERENCEMENT_ISOLANT[[#Headers],[TYPE DE DOCUMENT DE REFERENCE]])))=0,"",INDIRECT(NOM_FR&amp;ADDRESS('PR-tampon'!$E310,COLUMN(REFERENCEMENT_ISOLANT[[#Headers],[TYPE DE DOCUMENT DE REFERENCE]]))))))</f>
        <v/>
      </c>
      <c r="H347" s="3" t="str">
        <f ca="1">IF('PR-tampon'!$E310="","",IF('PR-tampon'!$E310=0,"",IF(INDIRECT(NOM_FR&amp;ADDRESS('PR-tampon'!$E310,COLUMN(REFERENCEMENT_ISOLANT[[#Headers],[REF]])))=0,"",INDIRECT(NOM_FR&amp;ADDRESS('PR-tampon'!$E310,COLUMN(REFERENCEMENT_ISOLANT[[#Headers],[REF]]))))))</f>
        <v/>
      </c>
      <c r="I347" s="73" t="str">
        <f ca="1">IF('PR-tampon'!$E310="","",IF('PR-tampon'!$E310=0,"",IF(INDIRECT(NOM_FR&amp;ADDRESS('PR-tampon'!$E310,COLUMN(REFERENCEMENT_ISOLANT[[#Headers],[AVIS LIMITE AU / VALIDITE]])))=0,"",INDIRECT(NOM_FR&amp;ADDRESS('PR-tampon'!$E310,COLUMN(REFERENCEMENT_ISOLANT[[#Headers],[AVIS LIMITE AU / VALIDITE]]))))))</f>
        <v/>
      </c>
      <c r="J347" s="3" t="str">
        <f ca="1">IF('PR-tampon'!$E310="","",IF('PR-tampon'!$E310=0,"",IF(INDIRECT(NOM_FR&amp;ADDRESS('PR-tampon'!$E310,COLUMN(REFERENCEMENT_ISOLANT[[#Headers],[TC/TNC
dans le domaine d''emploi visé]])))=0,"",INDIRECT(NOM_FR&amp;ADDRESS('PR-tampon'!$E310,COLUMN(REFERENCEMENT_ISOLANT[[#Headers],[TC/TNC
dans le domaine d''emploi visé]]))))))</f>
        <v/>
      </c>
      <c r="K347" s="102" t="str">
        <f ca="1">IF('PR-tampon'!$E310="","",IF('PR-tampon'!$E310=0,"",IF(INDIRECT(NOM_FR&amp;ADDRESS('PR-tampon'!$E310,COLUMN(REFERENCEMENT_ISOLANT[[#Headers],[SYNTHESE DES APPLICATIONS VISEES]])))=0,"",INDIRECT(NOM_FR&amp;ADDRESS('PR-tampon'!$E310,COLUMN(REFERENCEMENT_ISOLANT[[#Headers],[SYNTHESE DES APPLICATIONS VISEES]]))))))</f>
        <v/>
      </c>
      <c r="L347" s="75" t="str">
        <f ca="1">IF('PR-tampon'!$E310="","",IF('PR-tampon'!$E310=0,"",IF(INDIRECT(NOM_FR&amp;ADDRESS('PR-tampon'!$E310,COLUMN(REFERENCEMENT_ISOLANT[[#Headers],[CONCATENATION DES OBSERVATIONS]])))=0,"",INDIRECT(NOM_FR&amp;ADDRESS('PR-tampon'!$E310,COLUMN(REFERENCEMENT_ISOLANT[[#Headers],[CONCATENATION DES OBSERVATIONS]]))))))</f>
        <v/>
      </c>
      <c r="M347" s="3" t="str">
        <f ca="1">IF('PR-tampon'!$E310="","",IF('PR-tampon'!$E310=0,"",IF(INDIRECT(NOM_FR&amp;ADDRESS('PR-tampon'!$E310,COLUMN(REFERENCEMENT_ISOLANT[[#Headers],[Hygrométrie des locaux]])))=0,"",INDIRECT(NOM_FR&amp;ADDRESS('PR-tampon'!$E310,COLUMN(REFERENCEMENT_ISOLANT[[#Headers],[Hygrométrie des locaux]]))))))</f>
        <v/>
      </c>
      <c r="N347" s="3" t="str">
        <f ca="1">IF('PR-tampon'!$E310="","",IF('PR-tampon'!$E310=0,"",IF(INDIRECT(NOM_FR&amp;ADDRESS('PR-tampon'!$E310,COLUMN(REFERENCEMENT_ISOLANT[[#Headers],[classement locaux au sens 20.1 P3]])))=0,"",INDIRECT(NOM_FR&amp;ADDRESS('PR-tampon'!$E310,COLUMN(REFERENCEMENT_ISOLANT[[#Headers],[classement locaux au sens 20.1 P3]]))))))</f>
        <v/>
      </c>
      <c r="O347" s="3" t="str">
        <f ca="1">IF('PR-tampon'!$E310="","",IF('PR-tampon'!$E310=0,"",IF(INDIRECT(NOM_FR&amp;ADDRESS('PR-tampon'!$E310,COLUMN(REFERENCEMENT_ISOLANT[[#Headers],[Climat max]])))=0,"",INDIRECT(NOM_FR&amp;ADDRESS('PR-tampon'!$E310,COLUMN(REFERENCEMENT_ISOLANT[[#Headers],[Climat max]]))))))</f>
        <v/>
      </c>
      <c r="P347" s="3" t="str">
        <f ca="1">IF('PR-tampon'!$E310="","",IF('PR-tampon'!$E310=0,"",IF(INDIRECT(NOM_FR&amp;ADDRESS('PR-tampon'!$E310,COLUMN(REFERENCEMENT_ISOLANT[[#Headers],[Locaux climatisés ou raffraichis]])))=0,"",INDIRECT(NOM_FR&amp;ADDRESS('PR-tampon'!$E310,COLUMN(REFERENCEMENT_ISOLANT[[#Headers],[Locaux climatisés ou raffraichis]]))))))</f>
        <v/>
      </c>
    </row>
    <row r="348" spans="1:16" ht="130.15" customHeight="1" x14ac:dyDescent="0.25">
      <c r="A348" s="3" t="e">
        <v>#VALUE!</v>
      </c>
      <c r="B348" s="79" t="str">
        <f ca="1">IF('PR-tampon'!$E311="","",IF('PR-tampon'!$E311=0,"",IF(INDIRECT(NOM_FR&amp;ADDRESS('PR-tampon'!$E311,COLUMN(REFERENCEMENT_ISOLANT[[#Headers],[DATE REFERENCEMENT]])))=0,"",INDIRECT(NOM_FR&amp;ADDRESS('PR-tampon'!$E311,COLUMN(REFERENCEMENT_ISOLANT[[#Headers],[DATE REFERENCEMENT]]))))))</f>
        <v/>
      </c>
      <c r="C348" s="79" t="str">
        <f ca="1">IF('PR-tampon'!$E311="","",IF('PR-tampon'!$E311=0,"",IF(INDIRECT(NOM_FR&amp;ADDRESS('PR-tampon'!$E311,COLUMN(REFERENCEMENT_ISOLANT[[#Headers],[TYPE DE PROCEDE]])))=0,"",INDIRECT(NOM_FR&amp;ADDRESS('PR-tampon'!$E311,COLUMN(REFERENCEMENT_ISOLANT[[#Headers],[TYPE DE PROCEDE]]))))))</f>
        <v/>
      </c>
      <c r="D348" s="79" t="str">
        <f ca="1">IF('PR-tampon'!$E311="","",IF('PR-tampon'!$E311=0,"",IF(INDIRECT(NOM_FR&amp;ADDRESS('PR-tampon'!$E311,COLUMN(REFERENCEMENT_ISOLANT[[#Headers],[MATIERE]])))=0,"",INDIRECT(NOM_FR&amp;ADDRESS('PR-tampon'!$E311,COLUMN(REFERENCEMENT_ISOLANT[[#Headers],[MATIERE]]))))))</f>
        <v/>
      </c>
      <c r="E348" s="3" t="str">
        <f ca="1">IF('PR-tampon'!$E311="","",IF('PR-tampon'!$E311=0,"",IF(INDIRECT(NOM_FR&amp;ADDRESS('PR-tampon'!$E311,COLUMN(REFERENCEMENT_ISOLANT[[#Headers],[NOM COMMERCIAL DU PROCEDE]])))=0,"",INDIRECT(NOM_FR&amp;ADDRESS('PR-tampon'!$E311,COLUMN(REFERENCEMENT_ISOLANT[[#Headers],[NOM COMMERCIAL DU PROCEDE]]))))))</f>
        <v/>
      </c>
      <c r="F348" s="3" t="str">
        <f ca="1">IF('PR-tampon'!$E311="","",IF('PR-tampon'!$E311=0,"",IF(INDIRECT(NOM_FR&amp;ADDRESS('PR-tampon'!$E311,COLUMN(REFERENCEMENT_ISOLANT[[#Headers],[FABRICANT / TITULAIRE / DISTRIBUTEUR]])))=0,"",INDIRECT(NOM_FR&amp;ADDRESS('PR-tampon'!$E311,COLUMN(REFERENCEMENT_ISOLANT[[#Headers],[FABRICANT / TITULAIRE / DISTRIBUTEUR]]))))))</f>
        <v/>
      </c>
      <c r="G348" s="3" t="str">
        <f ca="1">IF('PR-tampon'!$E311="","",IF('PR-tampon'!$E311=0,"",IF(INDIRECT(NOM_FR&amp;ADDRESS('PR-tampon'!$E311,COLUMN(REFERENCEMENT_ISOLANT[[#Headers],[TYPE DE DOCUMENT DE REFERENCE]])))=0,"",INDIRECT(NOM_FR&amp;ADDRESS('PR-tampon'!$E311,COLUMN(REFERENCEMENT_ISOLANT[[#Headers],[TYPE DE DOCUMENT DE REFERENCE]]))))))</f>
        <v/>
      </c>
      <c r="H348" s="3" t="str">
        <f ca="1">IF('PR-tampon'!$E311="","",IF('PR-tampon'!$E311=0,"",IF(INDIRECT(NOM_FR&amp;ADDRESS('PR-tampon'!$E311,COLUMN(REFERENCEMENT_ISOLANT[[#Headers],[REF]])))=0,"",INDIRECT(NOM_FR&amp;ADDRESS('PR-tampon'!$E311,COLUMN(REFERENCEMENT_ISOLANT[[#Headers],[REF]]))))))</f>
        <v/>
      </c>
      <c r="I348" s="73" t="str">
        <f ca="1">IF('PR-tampon'!$E311="","",IF('PR-tampon'!$E311=0,"",IF(INDIRECT(NOM_FR&amp;ADDRESS('PR-tampon'!$E311,COLUMN(REFERENCEMENT_ISOLANT[[#Headers],[AVIS LIMITE AU / VALIDITE]])))=0,"",INDIRECT(NOM_FR&amp;ADDRESS('PR-tampon'!$E311,COLUMN(REFERENCEMENT_ISOLANT[[#Headers],[AVIS LIMITE AU / VALIDITE]]))))))</f>
        <v/>
      </c>
      <c r="J348" s="3" t="str">
        <f ca="1">IF('PR-tampon'!$E311="","",IF('PR-tampon'!$E311=0,"",IF(INDIRECT(NOM_FR&amp;ADDRESS('PR-tampon'!$E311,COLUMN(REFERENCEMENT_ISOLANT[[#Headers],[TC/TNC
dans le domaine d''emploi visé]])))=0,"",INDIRECT(NOM_FR&amp;ADDRESS('PR-tampon'!$E311,COLUMN(REFERENCEMENT_ISOLANT[[#Headers],[TC/TNC
dans le domaine d''emploi visé]]))))))</f>
        <v/>
      </c>
      <c r="K348" s="102" t="str">
        <f ca="1">IF('PR-tampon'!$E311="","",IF('PR-tampon'!$E311=0,"",IF(INDIRECT(NOM_FR&amp;ADDRESS('PR-tampon'!$E311,COLUMN(REFERENCEMENT_ISOLANT[[#Headers],[SYNTHESE DES APPLICATIONS VISEES]])))=0,"",INDIRECT(NOM_FR&amp;ADDRESS('PR-tampon'!$E311,COLUMN(REFERENCEMENT_ISOLANT[[#Headers],[SYNTHESE DES APPLICATIONS VISEES]]))))))</f>
        <v/>
      </c>
      <c r="L348" s="75" t="str">
        <f ca="1">IF('PR-tampon'!$E311="","",IF('PR-tampon'!$E311=0,"",IF(INDIRECT(NOM_FR&amp;ADDRESS('PR-tampon'!$E311,COLUMN(REFERENCEMENT_ISOLANT[[#Headers],[CONCATENATION DES OBSERVATIONS]])))=0,"",INDIRECT(NOM_FR&amp;ADDRESS('PR-tampon'!$E311,COLUMN(REFERENCEMENT_ISOLANT[[#Headers],[CONCATENATION DES OBSERVATIONS]]))))))</f>
        <v/>
      </c>
      <c r="M348" s="3" t="str">
        <f ca="1">IF('PR-tampon'!$E311="","",IF('PR-tampon'!$E311=0,"",IF(INDIRECT(NOM_FR&amp;ADDRESS('PR-tampon'!$E311,COLUMN(REFERENCEMENT_ISOLANT[[#Headers],[Hygrométrie des locaux]])))=0,"",INDIRECT(NOM_FR&amp;ADDRESS('PR-tampon'!$E311,COLUMN(REFERENCEMENT_ISOLANT[[#Headers],[Hygrométrie des locaux]]))))))</f>
        <v/>
      </c>
      <c r="N348" s="3" t="str">
        <f ca="1">IF('PR-tampon'!$E311="","",IF('PR-tampon'!$E311=0,"",IF(INDIRECT(NOM_FR&amp;ADDRESS('PR-tampon'!$E311,COLUMN(REFERENCEMENT_ISOLANT[[#Headers],[classement locaux au sens 20.1 P3]])))=0,"",INDIRECT(NOM_FR&amp;ADDRESS('PR-tampon'!$E311,COLUMN(REFERENCEMENT_ISOLANT[[#Headers],[classement locaux au sens 20.1 P3]]))))))</f>
        <v/>
      </c>
      <c r="O348" s="3" t="str">
        <f ca="1">IF('PR-tampon'!$E311="","",IF('PR-tampon'!$E311=0,"",IF(INDIRECT(NOM_FR&amp;ADDRESS('PR-tampon'!$E311,COLUMN(REFERENCEMENT_ISOLANT[[#Headers],[Climat max]])))=0,"",INDIRECT(NOM_FR&amp;ADDRESS('PR-tampon'!$E311,COLUMN(REFERENCEMENT_ISOLANT[[#Headers],[Climat max]]))))))</f>
        <v/>
      </c>
      <c r="P348" s="3" t="str">
        <f ca="1">IF('PR-tampon'!$E311="","",IF('PR-tampon'!$E311=0,"",IF(INDIRECT(NOM_FR&amp;ADDRESS('PR-tampon'!$E311,COLUMN(REFERENCEMENT_ISOLANT[[#Headers],[Locaux climatisés ou raffraichis]])))=0,"",INDIRECT(NOM_FR&amp;ADDRESS('PR-tampon'!$E311,COLUMN(REFERENCEMENT_ISOLANT[[#Headers],[Locaux climatisés ou raffraichis]]))))))</f>
        <v/>
      </c>
    </row>
    <row r="349" spans="1:16" ht="130.15" customHeight="1" x14ac:dyDescent="0.25">
      <c r="A349" s="3" t="e">
        <v>#VALUE!</v>
      </c>
      <c r="B349" s="79" t="str">
        <f ca="1">IF('PR-tampon'!$E312="","",IF('PR-tampon'!$E312=0,"",IF(INDIRECT(NOM_FR&amp;ADDRESS('PR-tampon'!$E312,COLUMN(REFERENCEMENT_ISOLANT[[#Headers],[DATE REFERENCEMENT]])))=0,"",INDIRECT(NOM_FR&amp;ADDRESS('PR-tampon'!$E312,COLUMN(REFERENCEMENT_ISOLANT[[#Headers],[DATE REFERENCEMENT]]))))))</f>
        <v/>
      </c>
      <c r="C349" s="79" t="str">
        <f ca="1">IF('PR-tampon'!$E312="","",IF('PR-tampon'!$E312=0,"",IF(INDIRECT(NOM_FR&amp;ADDRESS('PR-tampon'!$E312,COLUMN(REFERENCEMENT_ISOLANT[[#Headers],[TYPE DE PROCEDE]])))=0,"",INDIRECT(NOM_FR&amp;ADDRESS('PR-tampon'!$E312,COLUMN(REFERENCEMENT_ISOLANT[[#Headers],[TYPE DE PROCEDE]]))))))</f>
        <v/>
      </c>
      <c r="D349" s="79" t="str">
        <f ca="1">IF('PR-tampon'!$E312="","",IF('PR-tampon'!$E312=0,"",IF(INDIRECT(NOM_FR&amp;ADDRESS('PR-tampon'!$E312,COLUMN(REFERENCEMENT_ISOLANT[[#Headers],[MATIERE]])))=0,"",INDIRECT(NOM_FR&amp;ADDRESS('PR-tampon'!$E312,COLUMN(REFERENCEMENT_ISOLANT[[#Headers],[MATIERE]]))))))</f>
        <v/>
      </c>
      <c r="E349" s="3" t="str">
        <f ca="1">IF('PR-tampon'!$E312="","",IF('PR-tampon'!$E312=0,"",IF(INDIRECT(NOM_FR&amp;ADDRESS('PR-tampon'!$E312,COLUMN(REFERENCEMENT_ISOLANT[[#Headers],[NOM COMMERCIAL DU PROCEDE]])))=0,"",INDIRECT(NOM_FR&amp;ADDRESS('PR-tampon'!$E312,COLUMN(REFERENCEMENT_ISOLANT[[#Headers],[NOM COMMERCIAL DU PROCEDE]]))))))</f>
        <v/>
      </c>
      <c r="F349" s="3" t="str">
        <f ca="1">IF('PR-tampon'!$E312="","",IF('PR-tampon'!$E312=0,"",IF(INDIRECT(NOM_FR&amp;ADDRESS('PR-tampon'!$E312,COLUMN(REFERENCEMENT_ISOLANT[[#Headers],[FABRICANT / TITULAIRE / DISTRIBUTEUR]])))=0,"",INDIRECT(NOM_FR&amp;ADDRESS('PR-tampon'!$E312,COLUMN(REFERENCEMENT_ISOLANT[[#Headers],[FABRICANT / TITULAIRE / DISTRIBUTEUR]]))))))</f>
        <v/>
      </c>
      <c r="G349" s="3" t="str">
        <f ca="1">IF('PR-tampon'!$E312="","",IF('PR-tampon'!$E312=0,"",IF(INDIRECT(NOM_FR&amp;ADDRESS('PR-tampon'!$E312,COLUMN(REFERENCEMENT_ISOLANT[[#Headers],[TYPE DE DOCUMENT DE REFERENCE]])))=0,"",INDIRECT(NOM_FR&amp;ADDRESS('PR-tampon'!$E312,COLUMN(REFERENCEMENT_ISOLANT[[#Headers],[TYPE DE DOCUMENT DE REFERENCE]]))))))</f>
        <v/>
      </c>
      <c r="H349" s="3" t="str">
        <f ca="1">IF('PR-tampon'!$E312="","",IF('PR-tampon'!$E312=0,"",IF(INDIRECT(NOM_FR&amp;ADDRESS('PR-tampon'!$E312,COLUMN(REFERENCEMENT_ISOLANT[[#Headers],[REF]])))=0,"",INDIRECT(NOM_FR&amp;ADDRESS('PR-tampon'!$E312,COLUMN(REFERENCEMENT_ISOLANT[[#Headers],[REF]]))))))</f>
        <v/>
      </c>
      <c r="I349" s="73" t="str">
        <f ca="1">IF('PR-tampon'!$E312="","",IF('PR-tampon'!$E312=0,"",IF(INDIRECT(NOM_FR&amp;ADDRESS('PR-tampon'!$E312,COLUMN(REFERENCEMENT_ISOLANT[[#Headers],[AVIS LIMITE AU / VALIDITE]])))=0,"",INDIRECT(NOM_FR&amp;ADDRESS('PR-tampon'!$E312,COLUMN(REFERENCEMENT_ISOLANT[[#Headers],[AVIS LIMITE AU / VALIDITE]]))))))</f>
        <v/>
      </c>
      <c r="J349" s="3" t="str">
        <f ca="1">IF('PR-tampon'!$E312="","",IF('PR-tampon'!$E312=0,"",IF(INDIRECT(NOM_FR&amp;ADDRESS('PR-tampon'!$E312,COLUMN(REFERENCEMENT_ISOLANT[[#Headers],[TC/TNC
dans le domaine d''emploi visé]])))=0,"",INDIRECT(NOM_FR&amp;ADDRESS('PR-tampon'!$E312,COLUMN(REFERENCEMENT_ISOLANT[[#Headers],[TC/TNC
dans le domaine d''emploi visé]]))))))</f>
        <v/>
      </c>
      <c r="K349" s="102" t="str">
        <f ca="1">IF('PR-tampon'!$E312="","",IF('PR-tampon'!$E312=0,"",IF(INDIRECT(NOM_FR&amp;ADDRESS('PR-tampon'!$E312,COLUMN(REFERENCEMENT_ISOLANT[[#Headers],[SYNTHESE DES APPLICATIONS VISEES]])))=0,"",INDIRECT(NOM_FR&amp;ADDRESS('PR-tampon'!$E312,COLUMN(REFERENCEMENT_ISOLANT[[#Headers],[SYNTHESE DES APPLICATIONS VISEES]]))))))</f>
        <v/>
      </c>
      <c r="L349" s="75" t="str">
        <f ca="1">IF('PR-tampon'!$E312="","",IF('PR-tampon'!$E312=0,"",IF(INDIRECT(NOM_FR&amp;ADDRESS('PR-tampon'!$E312,COLUMN(REFERENCEMENT_ISOLANT[[#Headers],[CONCATENATION DES OBSERVATIONS]])))=0,"",INDIRECT(NOM_FR&amp;ADDRESS('PR-tampon'!$E312,COLUMN(REFERENCEMENT_ISOLANT[[#Headers],[CONCATENATION DES OBSERVATIONS]]))))))</f>
        <v/>
      </c>
      <c r="M349" s="3" t="str">
        <f ca="1">IF('PR-tampon'!$E312="","",IF('PR-tampon'!$E312=0,"",IF(INDIRECT(NOM_FR&amp;ADDRESS('PR-tampon'!$E312,COLUMN(REFERENCEMENT_ISOLANT[[#Headers],[Hygrométrie des locaux]])))=0,"",INDIRECT(NOM_FR&amp;ADDRESS('PR-tampon'!$E312,COLUMN(REFERENCEMENT_ISOLANT[[#Headers],[Hygrométrie des locaux]]))))))</f>
        <v/>
      </c>
      <c r="N349" s="3" t="str">
        <f ca="1">IF('PR-tampon'!$E312="","",IF('PR-tampon'!$E312=0,"",IF(INDIRECT(NOM_FR&amp;ADDRESS('PR-tampon'!$E312,COLUMN(REFERENCEMENT_ISOLANT[[#Headers],[classement locaux au sens 20.1 P3]])))=0,"",INDIRECT(NOM_FR&amp;ADDRESS('PR-tampon'!$E312,COLUMN(REFERENCEMENT_ISOLANT[[#Headers],[classement locaux au sens 20.1 P3]]))))))</f>
        <v/>
      </c>
      <c r="O349" s="3" t="str">
        <f ca="1">IF('PR-tampon'!$E312="","",IF('PR-tampon'!$E312=0,"",IF(INDIRECT(NOM_FR&amp;ADDRESS('PR-tampon'!$E312,COLUMN(REFERENCEMENT_ISOLANT[[#Headers],[Climat max]])))=0,"",INDIRECT(NOM_FR&amp;ADDRESS('PR-tampon'!$E312,COLUMN(REFERENCEMENT_ISOLANT[[#Headers],[Climat max]]))))))</f>
        <v/>
      </c>
      <c r="P349" s="3" t="str">
        <f ca="1">IF('PR-tampon'!$E312="","",IF('PR-tampon'!$E312=0,"",IF(INDIRECT(NOM_FR&amp;ADDRESS('PR-tampon'!$E312,COLUMN(REFERENCEMENT_ISOLANT[[#Headers],[Locaux climatisés ou raffraichis]])))=0,"",INDIRECT(NOM_FR&amp;ADDRESS('PR-tampon'!$E312,COLUMN(REFERENCEMENT_ISOLANT[[#Headers],[Locaux climatisés ou raffraichis]]))))))</f>
        <v/>
      </c>
    </row>
    <row r="350" spans="1:16" ht="130.15" customHeight="1" x14ac:dyDescent="0.25">
      <c r="A350" s="3" t="e">
        <v>#VALUE!</v>
      </c>
      <c r="B350" s="79" t="str">
        <f ca="1">IF('PR-tampon'!$E313="","",IF('PR-tampon'!$E313=0,"",IF(INDIRECT(NOM_FR&amp;ADDRESS('PR-tampon'!$E313,COLUMN(REFERENCEMENT_ISOLANT[[#Headers],[DATE REFERENCEMENT]])))=0,"",INDIRECT(NOM_FR&amp;ADDRESS('PR-tampon'!$E313,COLUMN(REFERENCEMENT_ISOLANT[[#Headers],[DATE REFERENCEMENT]]))))))</f>
        <v/>
      </c>
      <c r="C350" s="79" t="str">
        <f ca="1">IF('PR-tampon'!$E313="","",IF('PR-tampon'!$E313=0,"",IF(INDIRECT(NOM_FR&amp;ADDRESS('PR-tampon'!$E313,COLUMN(REFERENCEMENT_ISOLANT[[#Headers],[TYPE DE PROCEDE]])))=0,"",INDIRECT(NOM_FR&amp;ADDRESS('PR-tampon'!$E313,COLUMN(REFERENCEMENT_ISOLANT[[#Headers],[TYPE DE PROCEDE]]))))))</f>
        <v/>
      </c>
      <c r="D350" s="79" t="str">
        <f ca="1">IF('PR-tampon'!$E313="","",IF('PR-tampon'!$E313=0,"",IF(INDIRECT(NOM_FR&amp;ADDRESS('PR-tampon'!$E313,COLUMN(REFERENCEMENT_ISOLANT[[#Headers],[MATIERE]])))=0,"",INDIRECT(NOM_FR&amp;ADDRESS('PR-tampon'!$E313,COLUMN(REFERENCEMENT_ISOLANT[[#Headers],[MATIERE]]))))))</f>
        <v/>
      </c>
      <c r="E350" s="3" t="str">
        <f ca="1">IF('PR-tampon'!$E313="","",IF('PR-tampon'!$E313=0,"",IF(INDIRECT(NOM_FR&amp;ADDRESS('PR-tampon'!$E313,COLUMN(REFERENCEMENT_ISOLANT[[#Headers],[NOM COMMERCIAL DU PROCEDE]])))=0,"",INDIRECT(NOM_FR&amp;ADDRESS('PR-tampon'!$E313,COLUMN(REFERENCEMENT_ISOLANT[[#Headers],[NOM COMMERCIAL DU PROCEDE]]))))))</f>
        <v/>
      </c>
      <c r="F350" s="3" t="str">
        <f ca="1">IF('PR-tampon'!$E313="","",IF('PR-tampon'!$E313=0,"",IF(INDIRECT(NOM_FR&amp;ADDRESS('PR-tampon'!$E313,COLUMN(REFERENCEMENT_ISOLANT[[#Headers],[FABRICANT / TITULAIRE / DISTRIBUTEUR]])))=0,"",INDIRECT(NOM_FR&amp;ADDRESS('PR-tampon'!$E313,COLUMN(REFERENCEMENT_ISOLANT[[#Headers],[FABRICANT / TITULAIRE / DISTRIBUTEUR]]))))))</f>
        <v/>
      </c>
      <c r="G350" s="3" t="str">
        <f ca="1">IF('PR-tampon'!$E313="","",IF('PR-tampon'!$E313=0,"",IF(INDIRECT(NOM_FR&amp;ADDRESS('PR-tampon'!$E313,COLUMN(REFERENCEMENT_ISOLANT[[#Headers],[TYPE DE DOCUMENT DE REFERENCE]])))=0,"",INDIRECT(NOM_FR&amp;ADDRESS('PR-tampon'!$E313,COLUMN(REFERENCEMENT_ISOLANT[[#Headers],[TYPE DE DOCUMENT DE REFERENCE]]))))))</f>
        <v/>
      </c>
      <c r="H350" s="3" t="str">
        <f ca="1">IF('PR-tampon'!$E313="","",IF('PR-tampon'!$E313=0,"",IF(INDIRECT(NOM_FR&amp;ADDRESS('PR-tampon'!$E313,COLUMN(REFERENCEMENT_ISOLANT[[#Headers],[REF]])))=0,"",INDIRECT(NOM_FR&amp;ADDRESS('PR-tampon'!$E313,COLUMN(REFERENCEMENT_ISOLANT[[#Headers],[REF]]))))))</f>
        <v/>
      </c>
      <c r="I350" s="73" t="str">
        <f ca="1">IF('PR-tampon'!$E313="","",IF('PR-tampon'!$E313=0,"",IF(INDIRECT(NOM_FR&amp;ADDRESS('PR-tampon'!$E313,COLUMN(REFERENCEMENT_ISOLANT[[#Headers],[AVIS LIMITE AU / VALIDITE]])))=0,"",INDIRECT(NOM_FR&amp;ADDRESS('PR-tampon'!$E313,COLUMN(REFERENCEMENT_ISOLANT[[#Headers],[AVIS LIMITE AU / VALIDITE]]))))))</f>
        <v/>
      </c>
      <c r="J350" s="3" t="str">
        <f ca="1">IF('PR-tampon'!$E313="","",IF('PR-tampon'!$E313=0,"",IF(INDIRECT(NOM_FR&amp;ADDRESS('PR-tampon'!$E313,COLUMN(REFERENCEMENT_ISOLANT[[#Headers],[TC/TNC
dans le domaine d''emploi visé]])))=0,"",INDIRECT(NOM_FR&amp;ADDRESS('PR-tampon'!$E313,COLUMN(REFERENCEMENT_ISOLANT[[#Headers],[TC/TNC
dans le domaine d''emploi visé]]))))))</f>
        <v/>
      </c>
      <c r="K350" s="102" t="str">
        <f ca="1">IF('PR-tampon'!$E313="","",IF('PR-tampon'!$E313=0,"",IF(INDIRECT(NOM_FR&amp;ADDRESS('PR-tampon'!$E313,COLUMN(REFERENCEMENT_ISOLANT[[#Headers],[SYNTHESE DES APPLICATIONS VISEES]])))=0,"",INDIRECT(NOM_FR&amp;ADDRESS('PR-tampon'!$E313,COLUMN(REFERENCEMENT_ISOLANT[[#Headers],[SYNTHESE DES APPLICATIONS VISEES]]))))))</f>
        <v/>
      </c>
      <c r="L350" s="75" t="str">
        <f ca="1">IF('PR-tampon'!$E313="","",IF('PR-tampon'!$E313=0,"",IF(INDIRECT(NOM_FR&amp;ADDRESS('PR-tampon'!$E313,COLUMN(REFERENCEMENT_ISOLANT[[#Headers],[CONCATENATION DES OBSERVATIONS]])))=0,"",INDIRECT(NOM_FR&amp;ADDRESS('PR-tampon'!$E313,COLUMN(REFERENCEMENT_ISOLANT[[#Headers],[CONCATENATION DES OBSERVATIONS]]))))))</f>
        <v/>
      </c>
      <c r="M350" s="3" t="str">
        <f ca="1">IF('PR-tampon'!$E313="","",IF('PR-tampon'!$E313=0,"",IF(INDIRECT(NOM_FR&amp;ADDRESS('PR-tampon'!$E313,COLUMN(REFERENCEMENT_ISOLANT[[#Headers],[Hygrométrie des locaux]])))=0,"",INDIRECT(NOM_FR&amp;ADDRESS('PR-tampon'!$E313,COLUMN(REFERENCEMENT_ISOLANT[[#Headers],[Hygrométrie des locaux]]))))))</f>
        <v/>
      </c>
      <c r="N350" s="3" t="str">
        <f ca="1">IF('PR-tampon'!$E313="","",IF('PR-tampon'!$E313=0,"",IF(INDIRECT(NOM_FR&amp;ADDRESS('PR-tampon'!$E313,COLUMN(REFERENCEMENT_ISOLANT[[#Headers],[classement locaux au sens 20.1 P3]])))=0,"",INDIRECT(NOM_FR&amp;ADDRESS('PR-tampon'!$E313,COLUMN(REFERENCEMENT_ISOLANT[[#Headers],[classement locaux au sens 20.1 P3]]))))))</f>
        <v/>
      </c>
      <c r="O350" s="3" t="str">
        <f ca="1">IF('PR-tampon'!$E313="","",IF('PR-tampon'!$E313=0,"",IF(INDIRECT(NOM_FR&amp;ADDRESS('PR-tampon'!$E313,COLUMN(REFERENCEMENT_ISOLANT[[#Headers],[Climat max]])))=0,"",INDIRECT(NOM_FR&amp;ADDRESS('PR-tampon'!$E313,COLUMN(REFERENCEMENT_ISOLANT[[#Headers],[Climat max]]))))))</f>
        <v/>
      </c>
      <c r="P350" s="3" t="str">
        <f ca="1">IF('PR-tampon'!$E313="","",IF('PR-tampon'!$E313=0,"",IF(INDIRECT(NOM_FR&amp;ADDRESS('PR-tampon'!$E313,COLUMN(REFERENCEMENT_ISOLANT[[#Headers],[Locaux climatisés ou raffraichis]])))=0,"",INDIRECT(NOM_FR&amp;ADDRESS('PR-tampon'!$E313,COLUMN(REFERENCEMENT_ISOLANT[[#Headers],[Locaux climatisés ou raffraichis]]))))))</f>
        <v/>
      </c>
    </row>
    <row r="351" spans="1:16" ht="130.15" customHeight="1" x14ac:dyDescent="0.25">
      <c r="A351" s="3" t="e">
        <v>#VALUE!</v>
      </c>
      <c r="B351" s="79" t="str">
        <f ca="1">IF('PR-tampon'!$E314="","",IF('PR-tampon'!$E314=0,"",IF(INDIRECT(NOM_FR&amp;ADDRESS('PR-tampon'!$E314,COLUMN(REFERENCEMENT_ISOLANT[[#Headers],[DATE REFERENCEMENT]])))=0,"",INDIRECT(NOM_FR&amp;ADDRESS('PR-tampon'!$E314,COLUMN(REFERENCEMENT_ISOLANT[[#Headers],[DATE REFERENCEMENT]]))))))</f>
        <v/>
      </c>
      <c r="C351" s="79" t="str">
        <f ca="1">IF('PR-tampon'!$E314="","",IF('PR-tampon'!$E314=0,"",IF(INDIRECT(NOM_FR&amp;ADDRESS('PR-tampon'!$E314,COLUMN(REFERENCEMENT_ISOLANT[[#Headers],[TYPE DE PROCEDE]])))=0,"",INDIRECT(NOM_FR&amp;ADDRESS('PR-tampon'!$E314,COLUMN(REFERENCEMENT_ISOLANT[[#Headers],[TYPE DE PROCEDE]]))))))</f>
        <v/>
      </c>
      <c r="D351" s="79" t="str">
        <f ca="1">IF('PR-tampon'!$E314="","",IF('PR-tampon'!$E314=0,"",IF(INDIRECT(NOM_FR&amp;ADDRESS('PR-tampon'!$E314,COLUMN(REFERENCEMENT_ISOLANT[[#Headers],[MATIERE]])))=0,"",INDIRECT(NOM_FR&amp;ADDRESS('PR-tampon'!$E314,COLUMN(REFERENCEMENT_ISOLANT[[#Headers],[MATIERE]]))))))</f>
        <v/>
      </c>
      <c r="E351" s="3" t="str">
        <f ca="1">IF('PR-tampon'!$E314="","",IF('PR-tampon'!$E314=0,"",IF(INDIRECT(NOM_FR&amp;ADDRESS('PR-tampon'!$E314,COLUMN(REFERENCEMENT_ISOLANT[[#Headers],[NOM COMMERCIAL DU PROCEDE]])))=0,"",INDIRECT(NOM_FR&amp;ADDRESS('PR-tampon'!$E314,COLUMN(REFERENCEMENT_ISOLANT[[#Headers],[NOM COMMERCIAL DU PROCEDE]]))))))</f>
        <v/>
      </c>
      <c r="F351" s="3" t="str">
        <f ca="1">IF('PR-tampon'!$E314="","",IF('PR-tampon'!$E314=0,"",IF(INDIRECT(NOM_FR&amp;ADDRESS('PR-tampon'!$E314,COLUMN(REFERENCEMENT_ISOLANT[[#Headers],[FABRICANT / TITULAIRE / DISTRIBUTEUR]])))=0,"",INDIRECT(NOM_FR&amp;ADDRESS('PR-tampon'!$E314,COLUMN(REFERENCEMENT_ISOLANT[[#Headers],[FABRICANT / TITULAIRE / DISTRIBUTEUR]]))))))</f>
        <v/>
      </c>
      <c r="G351" s="3" t="str">
        <f ca="1">IF('PR-tampon'!$E314="","",IF('PR-tampon'!$E314=0,"",IF(INDIRECT(NOM_FR&amp;ADDRESS('PR-tampon'!$E314,COLUMN(REFERENCEMENT_ISOLANT[[#Headers],[TYPE DE DOCUMENT DE REFERENCE]])))=0,"",INDIRECT(NOM_FR&amp;ADDRESS('PR-tampon'!$E314,COLUMN(REFERENCEMENT_ISOLANT[[#Headers],[TYPE DE DOCUMENT DE REFERENCE]]))))))</f>
        <v/>
      </c>
      <c r="H351" s="3" t="str">
        <f ca="1">IF('PR-tampon'!$E314="","",IF('PR-tampon'!$E314=0,"",IF(INDIRECT(NOM_FR&amp;ADDRESS('PR-tampon'!$E314,COLUMN(REFERENCEMENT_ISOLANT[[#Headers],[REF]])))=0,"",INDIRECT(NOM_FR&amp;ADDRESS('PR-tampon'!$E314,COLUMN(REFERENCEMENT_ISOLANT[[#Headers],[REF]]))))))</f>
        <v/>
      </c>
      <c r="I351" s="73" t="str">
        <f ca="1">IF('PR-tampon'!$E314="","",IF('PR-tampon'!$E314=0,"",IF(INDIRECT(NOM_FR&amp;ADDRESS('PR-tampon'!$E314,COLUMN(REFERENCEMENT_ISOLANT[[#Headers],[AVIS LIMITE AU / VALIDITE]])))=0,"",INDIRECT(NOM_FR&amp;ADDRESS('PR-tampon'!$E314,COLUMN(REFERENCEMENT_ISOLANT[[#Headers],[AVIS LIMITE AU / VALIDITE]]))))))</f>
        <v/>
      </c>
      <c r="J351" s="3" t="str">
        <f ca="1">IF('PR-tampon'!$E314="","",IF('PR-tampon'!$E314=0,"",IF(INDIRECT(NOM_FR&amp;ADDRESS('PR-tampon'!$E314,COLUMN(REFERENCEMENT_ISOLANT[[#Headers],[TC/TNC
dans le domaine d''emploi visé]])))=0,"",INDIRECT(NOM_FR&amp;ADDRESS('PR-tampon'!$E314,COLUMN(REFERENCEMENT_ISOLANT[[#Headers],[TC/TNC
dans le domaine d''emploi visé]]))))))</f>
        <v/>
      </c>
      <c r="K351" s="102" t="str">
        <f ca="1">IF('PR-tampon'!$E314="","",IF('PR-tampon'!$E314=0,"",IF(INDIRECT(NOM_FR&amp;ADDRESS('PR-tampon'!$E314,COLUMN(REFERENCEMENT_ISOLANT[[#Headers],[SYNTHESE DES APPLICATIONS VISEES]])))=0,"",INDIRECT(NOM_FR&amp;ADDRESS('PR-tampon'!$E314,COLUMN(REFERENCEMENT_ISOLANT[[#Headers],[SYNTHESE DES APPLICATIONS VISEES]]))))))</f>
        <v/>
      </c>
      <c r="L351" s="75" t="str">
        <f ca="1">IF('PR-tampon'!$E314="","",IF('PR-tampon'!$E314=0,"",IF(INDIRECT(NOM_FR&amp;ADDRESS('PR-tampon'!$E314,COLUMN(REFERENCEMENT_ISOLANT[[#Headers],[CONCATENATION DES OBSERVATIONS]])))=0,"",INDIRECT(NOM_FR&amp;ADDRESS('PR-tampon'!$E314,COLUMN(REFERENCEMENT_ISOLANT[[#Headers],[CONCATENATION DES OBSERVATIONS]]))))))</f>
        <v/>
      </c>
      <c r="M351" s="3" t="str">
        <f ca="1">IF('PR-tampon'!$E314="","",IF('PR-tampon'!$E314=0,"",IF(INDIRECT(NOM_FR&amp;ADDRESS('PR-tampon'!$E314,COLUMN(REFERENCEMENT_ISOLANT[[#Headers],[Hygrométrie des locaux]])))=0,"",INDIRECT(NOM_FR&amp;ADDRESS('PR-tampon'!$E314,COLUMN(REFERENCEMENT_ISOLANT[[#Headers],[Hygrométrie des locaux]]))))))</f>
        <v/>
      </c>
      <c r="N351" s="3" t="str">
        <f ca="1">IF('PR-tampon'!$E314="","",IF('PR-tampon'!$E314=0,"",IF(INDIRECT(NOM_FR&amp;ADDRESS('PR-tampon'!$E314,COLUMN(REFERENCEMENT_ISOLANT[[#Headers],[classement locaux au sens 20.1 P3]])))=0,"",INDIRECT(NOM_FR&amp;ADDRESS('PR-tampon'!$E314,COLUMN(REFERENCEMENT_ISOLANT[[#Headers],[classement locaux au sens 20.1 P3]]))))))</f>
        <v/>
      </c>
      <c r="O351" s="3" t="str">
        <f ca="1">IF('PR-tampon'!$E314="","",IF('PR-tampon'!$E314=0,"",IF(INDIRECT(NOM_FR&amp;ADDRESS('PR-tampon'!$E314,COLUMN(REFERENCEMENT_ISOLANT[[#Headers],[Climat max]])))=0,"",INDIRECT(NOM_FR&amp;ADDRESS('PR-tampon'!$E314,COLUMN(REFERENCEMENT_ISOLANT[[#Headers],[Climat max]]))))))</f>
        <v/>
      </c>
      <c r="P351" s="3" t="str">
        <f ca="1">IF('PR-tampon'!$E314="","",IF('PR-tampon'!$E314=0,"",IF(INDIRECT(NOM_FR&amp;ADDRESS('PR-tampon'!$E314,COLUMN(REFERENCEMENT_ISOLANT[[#Headers],[Locaux climatisés ou raffraichis]])))=0,"",INDIRECT(NOM_FR&amp;ADDRESS('PR-tampon'!$E314,COLUMN(REFERENCEMENT_ISOLANT[[#Headers],[Locaux climatisés ou raffraichis]]))))))</f>
        <v/>
      </c>
    </row>
    <row r="352" spans="1:16" ht="130.15" customHeight="1" x14ac:dyDescent="0.25">
      <c r="A352" s="3" t="e">
        <v>#VALUE!</v>
      </c>
      <c r="B352" s="79" t="str">
        <f ca="1">IF('PR-tampon'!$E315="","",IF('PR-tampon'!$E315=0,"",IF(INDIRECT(NOM_FR&amp;ADDRESS('PR-tampon'!$E315,COLUMN(REFERENCEMENT_ISOLANT[[#Headers],[DATE REFERENCEMENT]])))=0,"",INDIRECT(NOM_FR&amp;ADDRESS('PR-tampon'!$E315,COLUMN(REFERENCEMENT_ISOLANT[[#Headers],[DATE REFERENCEMENT]]))))))</f>
        <v/>
      </c>
      <c r="C352" s="79" t="str">
        <f ca="1">IF('PR-tampon'!$E315="","",IF('PR-tampon'!$E315=0,"",IF(INDIRECT(NOM_FR&amp;ADDRESS('PR-tampon'!$E315,COLUMN(REFERENCEMENT_ISOLANT[[#Headers],[TYPE DE PROCEDE]])))=0,"",INDIRECT(NOM_FR&amp;ADDRESS('PR-tampon'!$E315,COLUMN(REFERENCEMENT_ISOLANT[[#Headers],[TYPE DE PROCEDE]]))))))</f>
        <v/>
      </c>
      <c r="D352" s="79" t="str">
        <f ca="1">IF('PR-tampon'!$E315="","",IF('PR-tampon'!$E315=0,"",IF(INDIRECT(NOM_FR&amp;ADDRESS('PR-tampon'!$E315,COLUMN(REFERENCEMENT_ISOLANT[[#Headers],[MATIERE]])))=0,"",INDIRECT(NOM_FR&amp;ADDRESS('PR-tampon'!$E315,COLUMN(REFERENCEMENT_ISOLANT[[#Headers],[MATIERE]]))))))</f>
        <v/>
      </c>
      <c r="E352" s="3" t="str">
        <f ca="1">IF('PR-tampon'!$E315="","",IF('PR-tampon'!$E315=0,"",IF(INDIRECT(NOM_FR&amp;ADDRESS('PR-tampon'!$E315,COLUMN(REFERENCEMENT_ISOLANT[[#Headers],[NOM COMMERCIAL DU PROCEDE]])))=0,"",INDIRECT(NOM_FR&amp;ADDRESS('PR-tampon'!$E315,COLUMN(REFERENCEMENT_ISOLANT[[#Headers],[NOM COMMERCIAL DU PROCEDE]]))))))</f>
        <v/>
      </c>
      <c r="F352" s="3" t="str">
        <f ca="1">IF('PR-tampon'!$E315="","",IF('PR-tampon'!$E315=0,"",IF(INDIRECT(NOM_FR&amp;ADDRESS('PR-tampon'!$E315,COLUMN(REFERENCEMENT_ISOLANT[[#Headers],[FABRICANT / TITULAIRE / DISTRIBUTEUR]])))=0,"",INDIRECT(NOM_FR&amp;ADDRESS('PR-tampon'!$E315,COLUMN(REFERENCEMENT_ISOLANT[[#Headers],[FABRICANT / TITULAIRE / DISTRIBUTEUR]]))))))</f>
        <v/>
      </c>
      <c r="G352" s="3" t="str">
        <f ca="1">IF('PR-tampon'!$E315="","",IF('PR-tampon'!$E315=0,"",IF(INDIRECT(NOM_FR&amp;ADDRESS('PR-tampon'!$E315,COLUMN(REFERENCEMENT_ISOLANT[[#Headers],[TYPE DE DOCUMENT DE REFERENCE]])))=0,"",INDIRECT(NOM_FR&amp;ADDRESS('PR-tampon'!$E315,COLUMN(REFERENCEMENT_ISOLANT[[#Headers],[TYPE DE DOCUMENT DE REFERENCE]]))))))</f>
        <v/>
      </c>
      <c r="H352" s="3" t="str">
        <f ca="1">IF('PR-tampon'!$E315="","",IF('PR-tampon'!$E315=0,"",IF(INDIRECT(NOM_FR&amp;ADDRESS('PR-tampon'!$E315,COLUMN(REFERENCEMENT_ISOLANT[[#Headers],[REF]])))=0,"",INDIRECT(NOM_FR&amp;ADDRESS('PR-tampon'!$E315,COLUMN(REFERENCEMENT_ISOLANT[[#Headers],[REF]]))))))</f>
        <v/>
      </c>
      <c r="I352" s="73" t="str">
        <f ca="1">IF('PR-tampon'!$E315="","",IF('PR-tampon'!$E315=0,"",IF(INDIRECT(NOM_FR&amp;ADDRESS('PR-tampon'!$E315,COLUMN(REFERENCEMENT_ISOLANT[[#Headers],[AVIS LIMITE AU / VALIDITE]])))=0,"",INDIRECT(NOM_FR&amp;ADDRESS('PR-tampon'!$E315,COLUMN(REFERENCEMENT_ISOLANT[[#Headers],[AVIS LIMITE AU / VALIDITE]]))))))</f>
        <v/>
      </c>
      <c r="J352" s="3" t="str">
        <f ca="1">IF('PR-tampon'!$E315="","",IF('PR-tampon'!$E315=0,"",IF(INDIRECT(NOM_FR&amp;ADDRESS('PR-tampon'!$E315,COLUMN(REFERENCEMENT_ISOLANT[[#Headers],[TC/TNC
dans le domaine d''emploi visé]])))=0,"",INDIRECT(NOM_FR&amp;ADDRESS('PR-tampon'!$E315,COLUMN(REFERENCEMENT_ISOLANT[[#Headers],[TC/TNC
dans le domaine d''emploi visé]]))))))</f>
        <v/>
      </c>
      <c r="K352" s="102" t="str">
        <f ca="1">IF('PR-tampon'!$E315="","",IF('PR-tampon'!$E315=0,"",IF(INDIRECT(NOM_FR&amp;ADDRESS('PR-tampon'!$E315,COLUMN(REFERENCEMENT_ISOLANT[[#Headers],[SYNTHESE DES APPLICATIONS VISEES]])))=0,"",INDIRECT(NOM_FR&amp;ADDRESS('PR-tampon'!$E315,COLUMN(REFERENCEMENT_ISOLANT[[#Headers],[SYNTHESE DES APPLICATIONS VISEES]]))))))</f>
        <v/>
      </c>
      <c r="L352" s="75" t="str">
        <f ca="1">IF('PR-tampon'!$E315="","",IF('PR-tampon'!$E315=0,"",IF(INDIRECT(NOM_FR&amp;ADDRESS('PR-tampon'!$E315,COLUMN(REFERENCEMENT_ISOLANT[[#Headers],[CONCATENATION DES OBSERVATIONS]])))=0,"",INDIRECT(NOM_FR&amp;ADDRESS('PR-tampon'!$E315,COLUMN(REFERENCEMENT_ISOLANT[[#Headers],[CONCATENATION DES OBSERVATIONS]]))))))</f>
        <v/>
      </c>
      <c r="M352" s="3" t="str">
        <f ca="1">IF('PR-tampon'!$E315="","",IF('PR-tampon'!$E315=0,"",IF(INDIRECT(NOM_FR&amp;ADDRESS('PR-tampon'!$E315,COLUMN(REFERENCEMENT_ISOLANT[[#Headers],[Hygrométrie des locaux]])))=0,"",INDIRECT(NOM_FR&amp;ADDRESS('PR-tampon'!$E315,COLUMN(REFERENCEMENT_ISOLANT[[#Headers],[Hygrométrie des locaux]]))))))</f>
        <v/>
      </c>
      <c r="N352" s="3" t="str">
        <f ca="1">IF('PR-tampon'!$E315="","",IF('PR-tampon'!$E315=0,"",IF(INDIRECT(NOM_FR&amp;ADDRESS('PR-tampon'!$E315,COLUMN(REFERENCEMENT_ISOLANT[[#Headers],[classement locaux au sens 20.1 P3]])))=0,"",INDIRECT(NOM_FR&amp;ADDRESS('PR-tampon'!$E315,COLUMN(REFERENCEMENT_ISOLANT[[#Headers],[classement locaux au sens 20.1 P3]]))))))</f>
        <v/>
      </c>
      <c r="O352" s="3" t="str">
        <f ca="1">IF('PR-tampon'!$E315="","",IF('PR-tampon'!$E315=0,"",IF(INDIRECT(NOM_FR&amp;ADDRESS('PR-tampon'!$E315,COLUMN(REFERENCEMENT_ISOLANT[[#Headers],[Climat max]])))=0,"",INDIRECT(NOM_FR&amp;ADDRESS('PR-tampon'!$E315,COLUMN(REFERENCEMENT_ISOLANT[[#Headers],[Climat max]]))))))</f>
        <v/>
      </c>
      <c r="P352" s="3" t="str">
        <f ca="1">IF('PR-tampon'!$E315="","",IF('PR-tampon'!$E315=0,"",IF(INDIRECT(NOM_FR&amp;ADDRESS('PR-tampon'!$E315,COLUMN(REFERENCEMENT_ISOLANT[[#Headers],[Locaux climatisés ou raffraichis]])))=0,"",INDIRECT(NOM_FR&amp;ADDRESS('PR-tampon'!$E315,COLUMN(REFERENCEMENT_ISOLANT[[#Headers],[Locaux climatisés ou raffraichis]]))))))</f>
        <v/>
      </c>
    </row>
    <row r="353" spans="1:16" ht="130.15" customHeight="1" x14ac:dyDescent="0.25">
      <c r="A353" s="3" t="e">
        <v>#VALUE!</v>
      </c>
      <c r="B353" s="79" t="str">
        <f ca="1">IF('PR-tampon'!$E316="","",IF('PR-tampon'!$E316=0,"",IF(INDIRECT(NOM_FR&amp;ADDRESS('PR-tampon'!$E316,COLUMN(REFERENCEMENT_ISOLANT[[#Headers],[DATE REFERENCEMENT]])))=0,"",INDIRECT(NOM_FR&amp;ADDRESS('PR-tampon'!$E316,COLUMN(REFERENCEMENT_ISOLANT[[#Headers],[DATE REFERENCEMENT]]))))))</f>
        <v/>
      </c>
      <c r="C353" s="79" t="str">
        <f ca="1">IF('PR-tampon'!$E316="","",IF('PR-tampon'!$E316=0,"",IF(INDIRECT(NOM_FR&amp;ADDRESS('PR-tampon'!$E316,COLUMN(REFERENCEMENT_ISOLANT[[#Headers],[TYPE DE PROCEDE]])))=0,"",INDIRECT(NOM_FR&amp;ADDRESS('PR-tampon'!$E316,COLUMN(REFERENCEMENT_ISOLANT[[#Headers],[TYPE DE PROCEDE]]))))))</f>
        <v/>
      </c>
      <c r="D353" s="79" t="str">
        <f ca="1">IF('PR-tampon'!$E316="","",IF('PR-tampon'!$E316=0,"",IF(INDIRECT(NOM_FR&amp;ADDRESS('PR-tampon'!$E316,COLUMN(REFERENCEMENT_ISOLANT[[#Headers],[MATIERE]])))=0,"",INDIRECT(NOM_FR&amp;ADDRESS('PR-tampon'!$E316,COLUMN(REFERENCEMENT_ISOLANT[[#Headers],[MATIERE]]))))))</f>
        <v/>
      </c>
      <c r="E353" s="3" t="str">
        <f ca="1">IF('PR-tampon'!$E316="","",IF('PR-tampon'!$E316=0,"",IF(INDIRECT(NOM_FR&amp;ADDRESS('PR-tampon'!$E316,COLUMN(REFERENCEMENT_ISOLANT[[#Headers],[NOM COMMERCIAL DU PROCEDE]])))=0,"",INDIRECT(NOM_FR&amp;ADDRESS('PR-tampon'!$E316,COLUMN(REFERENCEMENT_ISOLANT[[#Headers],[NOM COMMERCIAL DU PROCEDE]]))))))</f>
        <v/>
      </c>
      <c r="F353" s="3" t="str">
        <f ca="1">IF('PR-tampon'!$E316="","",IF('PR-tampon'!$E316=0,"",IF(INDIRECT(NOM_FR&amp;ADDRESS('PR-tampon'!$E316,COLUMN(REFERENCEMENT_ISOLANT[[#Headers],[FABRICANT / TITULAIRE / DISTRIBUTEUR]])))=0,"",INDIRECT(NOM_FR&amp;ADDRESS('PR-tampon'!$E316,COLUMN(REFERENCEMENT_ISOLANT[[#Headers],[FABRICANT / TITULAIRE / DISTRIBUTEUR]]))))))</f>
        <v/>
      </c>
      <c r="G353" s="3" t="str">
        <f ca="1">IF('PR-tampon'!$E316="","",IF('PR-tampon'!$E316=0,"",IF(INDIRECT(NOM_FR&amp;ADDRESS('PR-tampon'!$E316,COLUMN(REFERENCEMENT_ISOLANT[[#Headers],[TYPE DE DOCUMENT DE REFERENCE]])))=0,"",INDIRECT(NOM_FR&amp;ADDRESS('PR-tampon'!$E316,COLUMN(REFERENCEMENT_ISOLANT[[#Headers],[TYPE DE DOCUMENT DE REFERENCE]]))))))</f>
        <v/>
      </c>
      <c r="H353" s="3" t="str">
        <f ca="1">IF('PR-tampon'!$E316="","",IF('PR-tampon'!$E316=0,"",IF(INDIRECT(NOM_FR&amp;ADDRESS('PR-tampon'!$E316,COLUMN(REFERENCEMENT_ISOLANT[[#Headers],[REF]])))=0,"",INDIRECT(NOM_FR&amp;ADDRESS('PR-tampon'!$E316,COLUMN(REFERENCEMENT_ISOLANT[[#Headers],[REF]]))))))</f>
        <v/>
      </c>
      <c r="I353" s="73" t="str">
        <f ca="1">IF('PR-tampon'!$E316="","",IF('PR-tampon'!$E316=0,"",IF(INDIRECT(NOM_FR&amp;ADDRESS('PR-tampon'!$E316,COLUMN(REFERENCEMENT_ISOLANT[[#Headers],[AVIS LIMITE AU / VALIDITE]])))=0,"",INDIRECT(NOM_FR&amp;ADDRESS('PR-tampon'!$E316,COLUMN(REFERENCEMENT_ISOLANT[[#Headers],[AVIS LIMITE AU / VALIDITE]]))))))</f>
        <v/>
      </c>
      <c r="J353" s="3" t="str">
        <f ca="1">IF('PR-tampon'!$E316="","",IF('PR-tampon'!$E316=0,"",IF(INDIRECT(NOM_FR&amp;ADDRESS('PR-tampon'!$E316,COLUMN(REFERENCEMENT_ISOLANT[[#Headers],[TC/TNC
dans le domaine d''emploi visé]])))=0,"",INDIRECT(NOM_FR&amp;ADDRESS('PR-tampon'!$E316,COLUMN(REFERENCEMENT_ISOLANT[[#Headers],[TC/TNC
dans le domaine d''emploi visé]]))))))</f>
        <v/>
      </c>
      <c r="K353" s="102" t="str">
        <f ca="1">IF('PR-tampon'!$E316="","",IF('PR-tampon'!$E316=0,"",IF(INDIRECT(NOM_FR&amp;ADDRESS('PR-tampon'!$E316,COLUMN(REFERENCEMENT_ISOLANT[[#Headers],[SYNTHESE DES APPLICATIONS VISEES]])))=0,"",INDIRECT(NOM_FR&amp;ADDRESS('PR-tampon'!$E316,COLUMN(REFERENCEMENT_ISOLANT[[#Headers],[SYNTHESE DES APPLICATIONS VISEES]]))))))</f>
        <v/>
      </c>
      <c r="L353" s="75" t="str">
        <f ca="1">IF('PR-tampon'!$E316="","",IF('PR-tampon'!$E316=0,"",IF(INDIRECT(NOM_FR&amp;ADDRESS('PR-tampon'!$E316,COLUMN(REFERENCEMENT_ISOLANT[[#Headers],[CONCATENATION DES OBSERVATIONS]])))=0,"",INDIRECT(NOM_FR&amp;ADDRESS('PR-tampon'!$E316,COLUMN(REFERENCEMENT_ISOLANT[[#Headers],[CONCATENATION DES OBSERVATIONS]]))))))</f>
        <v/>
      </c>
      <c r="M353" s="3" t="str">
        <f ca="1">IF('PR-tampon'!$E316="","",IF('PR-tampon'!$E316=0,"",IF(INDIRECT(NOM_FR&amp;ADDRESS('PR-tampon'!$E316,COLUMN(REFERENCEMENT_ISOLANT[[#Headers],[Hygrométrie des locaux]])))=0,"",INDIRECT(NOM_FR&amp;ADDRESS('PR-tampon'!$E316,COLUMN(REFERENCEMENT_ISOLANT[[#Headers],[Hygrométrie des locaux]]))))))</f>
        <v/>
      </c>
      <c r="N353" s="3" t="str">
        <f ca="1">IF('PR-tampon'!$E316="","",IF('PR-tampon'!$E316=0,"",IF(INDIRECT(NOM_FR&amp;ADDRESS('PR-tampon'!$E316,COLUMN(REFERENCEMENT_ISOLANT[[#Headers],[classement locaux au sens 20.1 P3]])))=0,"",INDIRECT(NOM_FR&amp;ADDRESS('PR-tampon'!$E316,COLUMN(REFERENCEMENT_ISOLANT[[#Headers],[classement locaux au sens 20.1 P3]]))))))</f>
        <v/>
      </c>
      <c r="O353" s="3" t="str">
        <f ca="1">IF('PR-tampon'!$E316="","",IF('PR-tampon'!$E316=0,"",IF(INDIRECT(NOM_FR&amp;ADDRESS('PR-tampon'!$E316,COLUMN(REFERENCEMENT_ISOLANT[[#Headers],[Climat max]])))=0,"",INDIRECT(NOM_FR&amp;ADDRESS('PR-tampon'!$E316,COLUMN(REFERENCEMENT_ISOLANT[[#Headers],[Climat max]]))))))</f>
        <v/>
      </c>
      <c r="P353" s="3" t="str">
        <f ca="1">IF('PR-tampon'!$E316="","",IF('PR-tampon'!$E316=0,"",IF(INDIRECT(NOM_FR&amp;ADDRESS('PR-tampon'!$E316,COLUMN(REFERENCEMENT_ISOLANT[[#Headers],[Locaux climatisés ou raffraichis]])))=0,"",INDIRECT(NOM_FR&amp;ADDRESS('PR-tampon'!$E316,COLUMN(REFERENCEMENT_ISOLANT[[#Headers],[Locaux climatisés ou raffraichis]]))))))</f>
        <v/>
      </c>
    </row>
    <row r="354" spans="1:16" ht="130.15" customHeight="1" x14ac:dyDescent="0.25">
      <c r="A354" s="3" t="e">
        <v>#VALUE!</v>
      </c>
      <c r="B354" s="79" t="str">
        <f ca="1">IF('PR-tampon'!$E317="","",IF('PR-tampon'!$E317=0,"",IF(INDIRECT(NOM_FR&amp;ADDRESS('PR-tampon'!$E317,COLUMN(REFERENCEMENT_ISOLANT[[#Headers],[DATE REFERENCEMENT]])))=0,"",INDIRECT(NOM_FR&amp;ADDRESS('PR-tampon'!$E317,COLUMN(REFERENCEMENT_ISOLANT[[#Headers],[DATE REFERENCEMENT]]))))))</f>
        <v/>
      </c>
      <c r="C354" s="79" t="str">
        <f ca="1">IF('PR-tampon'!$E317="","",IF('PR-tampon'!$E317=0,"",IF(INDIRECT(NOM_FR&amp;ADDRESS('PR-tampon'!$E317,COLUMN(REFERENCEMENT_ISOLANT[[#Headers],[TYPE DE PROCEDE]])))=0,"",INDIRECT(NOM_FR&amp;ADDRESS('PR-tampon'!$E317,COLUMN(REFERENCEMENT_ISOLANT[[#Headers],[TYPE DE PROCEDE]]))))))</f>
        <v/>
      </c>
      <c r="D354" s="79" t="str">
        <f ca="1">IF('PR-tampon'!$E317="","",IF('PR-tampon'!$E317=0,"",IF(INDIRECT(NOM_FR&amp;ADDRESS('PR-tampon'!$E317,COLUMN(REFERENCEMENT_ISOLANT[[#Headers],[MATIERE]])))=0,"",INDIRECT(NOM_FR&amp;ADDRESS('PR-tampon'!$E317,COLUMN(REFERENCEMENT_ISOLANT[[#Headers],[MATIERE]]))))))</f>
        <v/>
      </c>
      <c r="E354" s="3" t="str">
        <f ca="1">IF('PR-tampon'!$E317="","",IF('PR-tampon'!$E317=0,"",IF(INDIRECT(NOM_FR&amp;ADDRESS('PR-tampon'!$E317,COLUMN(REFERENCEMENT_ISOLANT[[#Headers],[NOM COMMERCIAL DU PROCEDE]])))=0,"",INDIRECT(NOM_FR&amp;ADDRESS('PR-tampon'!$E317,COLUMN(REFERENCEMENT_ISOLANT[[#Headers],[NOM COMMERCIAL DU PROCEDE]]))))))</f>
        <v/>
      </c>
      <c r="F354" s="3" t="str">
        <f ca="1">IF('PR-tampon'!$E317="","",IF('PR-tampon'!$E317=0,"",IF(INDIRECT(NOM_FR&amp;ADDRESS('PR-tampon'!$E317,COLUMN(REFERENCEMENT_ISOLANT[[#Headers],[FABRICANT / TITULAIRE / DISTRIBUTEUR]])))=0,"",INDIRECT(NOM_FR&amp;ADDRESS('PR-tampon'!$E317,COLUMN(REFERENCEMENT_ISOLANT[[#Headers],[FABRICANT / TITULAIRE / DISTRIBUTEUR]]))))))</f>
        <v/>
      </c>
      <c r="G354" s="3" t="str">
        <f ca="1">IF('PR-tampon'!$E317="","",IF('PR-tampon'!$E317=0,"",IF(INDIRECT(NOM_FR&amp;ADDRESS('PR-tampon'!$E317,COLUMN(REFERENCEMENT_ISOLANT[[#Headers],[TYPE DE DOCUMENT DE REFERENCE]])))=0,"",INDIRECT(NOM_FR&amp;ADDRESS('PR-tampon'!$E317,COLUMN(REFERENCEMENT_ISOLANT[[#Headers],[TYPE DE DOCUMENT DE REFERENCE]]))))))</f>
        <v/>
      </c>
      <c r="H354" s="3" t="str">
        <f ca="1">IF('PR-tampon'!$E317="","",IF('PR-tampon'!$E317=0,"",IF(INDIRECT(NOM_FR&amp;ADDRESS('PR-tampon'!$E317,COLUMN(REFERENCEMENT_ISOLANT[[#Headers],[REF]])))=0,"",INDIRECT(NOM_FR&amp;ADDRESS('PR-tampon'!$E317,COLUMN(REFERENCEMENT_ISOLANT[[#Headers],[REF]]))))))</f>
        <v/>
      </c>
      <c r="I354" s="73" t="str">
        <f ca="1">IF('PR-tampon'!$E317="","",IF('PR-tampon'!$E317=0,"",IF(INDIRECT(NOM_FR&amp;ADDRESS('PR-tampon'!$E317,COLUMN(REFERENCEMENT_ISOLANT[[#Headers],[AVIS LIMITE AU / VALIDITE]])))=0,"",INDIRECT(NOM_FR&amp;ADDRESS('PR-tampon'!$E317,COLUMN(REFERENCEMENT_ISOLANT[[#Headers],[AVIS LIMITE AU / VALIDITE]]))))))</f>
        <v/>
      </c>
      <c r="J354" s="3" t="str">
        <f ca="1">IF('PR-tampon'!$E317="","",IF('PR-tampon'!$E317=0,"",IF(INDIRECT(NOM_FR&amp;ADDRESS('PR-tampon'!$E317,COLUMN(REFERENCEMENT_ISOLANT[[#Headers],[TC/TNC
dans le domaine d''emploi visé]])))=0,"",INDIRECT(NOM_FR&amp;ADDRESS('PR-tampon'!$E317,COLUMN(REFERENCEMENT_ISOLANT[[#Headers],[TC/TNC
dans le domaine d''emploi visé]]))))))</f>
        <v/>
      </c>
      <c r="K354" s="102" t="str">
        <f ca="1">IF('PR-tampon'!$E317="","",IF('PR-tampon'!$E317=0,"",IF(INDIRECT(NOM_FR&amp;ADDRESS('PR-tampon'!$E317,COLUMN(REFERENCEMENT_ISOLANT[[#Headers],[SYNTHESE DES APPLICATIONS VISEES]])))=0,"",INDIRECT(NOM_FR&amp;ADDRESS('PR-tampon'!$E317,COLUMN(REFERENCEMENT_ISOLANT[[#Headers],[SYNTHESE DES APPLICATIONS VISEES]]))))))</f>
        <v/>
      </c>
      <c r="L354" s="75" t="str">
        <f ca="1">IF('PR-tampon'!$E317="","",IF('PR-tampon'!$E317=0,"",IF(INDIRECT(NOM_FR&amp;ADDRESS('PR-tampon'!$E317,COLUMN(REFERENCEMENT_ISOLANT[[#Headers],[CONCATENATION DES OBSERVATIONS]])))=0,"",INDIRECT(NOM_FR&amp;ADDRESS('PR-tampon'!$E317,COLUMN(REFERENCEMENT_ISOLANT[[#Headers],[CONCATENATION DES OBSERVATIONS]]))))))</f>
        <v/>
      </c>
      <c r="M354" s="3" t="str">
        <f ca="1">IF('PR-tampon'!$E317="","",IF('PR-tampon'!$E317=0,"",IF(INDIRECT(NOM_FR&amp;ADDRESS('PR-tampon'!$E317,COLUMN(REFERENCEMENT_ISOLANT[[#Headers],[Hygrométrie des locaux]])))=0,"",INDIRECT(NOM_FR&amp;ADDRESS('PR-tampon'!$E317,COLUMN(REFERENCEMENT_ISOLANT[[#Headers],[Hygrométrie des locaux]]))))))</f>
        <v/>
      </c>
      <c r="N354" s="3" t="str">
        <f ca="1">IF('PR-tampon'!$E317="","",IF('PR-tampon'!$E317=0,"",IF(INDIRECT(NOM_FR&amp;ADDRESS('PR-tampon'!$E317,COLUMN(REFERENCEMENT_ISOLANT[[#Headers],[classement locaux au sens 20.1 P3]])))=0,"",INDIRECT(NOM_FR&amp;ADDRESS('PR-tampon'!$E317,COLUMN(REFERENCEMENT_ISOLANT[[#Headers],[classement locaux au sens 20.1 P3]]))))))</f>
        <v/>
      </c>
      <c r="O354" s="3" t="str">
        <f ca="1">IF('PR-tampon'!$E317="","",IF('PR-tampon'!$E317=0,"",IF(INDIRECT(NOM_FR&amp;ADDRESS('PR-tampon'!$E317,COLUMN(REFERENCEMENT_ISOLANT[[#Headers],[Climat max]])))=0,"",INDIRECT(NOM_FR&amp;ADDRESS('PR-tampon'!$E317,COLUMN(REFERENCEMENT_ISOLANT[[#Headers],[Climat max]]))))))</f>
        <v/>
      </c>
      <c r="P354" s="3" t="str">
        <f ca="1">IF('PR-tampon'!$E317="","",IF('PR-tampon'!$E317=0,"",IF(INDIRECT(NOM_FR&amp;ADDRESS('PR-tampon'!$E317,COLUMN(REFERENCEMENT_ISOLANT[[#Headers],[Locaux climatisés ou raffraichis]])))=0,"",INDIRECT(NOM_FR&amp;ADDRESS('PR-tampon'!$E317,COLUMN(REFERENCEMENT_ISOLANT[[#Headers],[Locaux climatisés ou raffraichis]]))))))</f>
        <v/>
      </c>
    </row>
    <row r="355" spans="1:16" ht="130.15" customHeight="1" x14ac:dyDescent="0.25">
      <c r="A355" s="3" t="e">
        <v>#VALUE!</v>
      </c>
      <c r="B355" s="79" t="str">
        <f ca="1">IF('PR-tampon'!$E318="","",IF('PR-tampon'!$E318=0,"",IF(INDIRECT(NOM_FR&amp;ADDRESS('PR-tampon'!$E318,COLUMN(REFERENCEMENT_ISOLANT[[#Headers],[DATE REFERENCEMENT]])))=0,"",INDIRECT(NOM_FR&amp;ADDRESS('PR-tampon'!$E318,COLUMN(REFERENCEMENT_ISOLANT[[#Headers],[DATE REFERENCEMENT]]))))))</f>
        <v/>
      </c>
      <c r="C355" s="79" t="str">
        <f ca="1">IF('PR-tampon'!$E318="","",IF('PR-tampon'!$E318=0,"",IF(INDIRECT(NOM_FR&amp;ADDRESS('PR-tampon'!$E318,COLUMN(REFERENCEMENT_ISOLANT[[#Headers],[TYPE DE PROCEDE]])))=0,"",INDIRECT(NOM_FR&amp;ADDRESS('PR-tampon'!$E318,COLUMN(REFERENCEMENT_ISOLANT[[#Headers],[TYPE DE PROCEDE]]))))))</f>
        <v/>
      </c>
      <c r="D355" s="79" t="str">
        <f ca="1">IF('PR-tampon'!$E318="","",IF('PR-tampon'!$E318=0,"",IF(INDIRECT(NOM_FR&amp;ADDRESS('PR-tampon'!$E318,COLUMN(REFERENCEMENT_ISOLANT[[#Headers],[MATIERE]])))=0,"",INDIRECT(NOM_FR&amp;ADDRESS('PR-tampon'!$E318,COLUMN(REFERENCEMENT_ISOLANT[[#Headers],[MATIERE]]))))))</f>
        <v/>
      </c>
      <c r="E355" s="3" t="str">
        <f ca="1">IF('PR-tampon'!$E318="","",IF('PR-tampon'!$E318=0,"",IF(INDIRECT(NOM_FR&amp;ADDRESS('PR-tampon'!$E318,COLUMN(REFERENCEMENT_ISOLANT[[#Headers],[NOM COMMERCIAL DU PROCEDE]])))=0,"",INDIRECT(NOM_FR&amp;ADDRESS('PR-tampon'!$E318,COLUMN(REFERENCEMENT_ISOLANT[[#Headers],[NOM COMMERCIAL DU PROCEDE]]))))))</f>
        <v/>
      </c>
      <c r="F355" s="3" t="str">
        <f ca="1">IF('PR-tampon'!$E318="","",IF('PR-tampon'!$E318=0,"",IF(INDIRECT(NOM_FR&amp;ADDRESS('PR-tampon'!$E318,COLUMN(REFERENCEMENT_ISOLANT[[#Headers],[FABRICANT / TITULAIRE / DISTRIBUTEUR]])))=0,"",INDIRECT(NOM_FR&amp;ADDRESS('PR-tampon'!$E318,COLUMN(REFERENCEMENT_ISOLANT[[#Headers],[FABRICANT / TITULAIRE / DISTRIBUTEUR]]))))))</f>
        <v/>
      </c>
      <c r="G355" s="3" t="str">
        <f ca="1">IF('PR-tampon'!$E318="","",IF('PR-tampon'!$E318=0,"",IF(INDIRECT(NOM_FR&amp;ADDRESS('PR-tampon'!$E318,COLUMN(REFERENCEMENT_ISOLANT[[#Headers],[TYPE DE DOCUMENT DE REFERENCE]])))=0,"",INDIRECT(NOM_FR&amp;ADDRESS('PR-tampon'!$E318,COLUMN(REFERENCEMENT_ISOLANT[[#Headers],[TYPE DE DOCUMENT DE REFERENCE]]))))))</f>
        <v/>
      </c>
      <c r="H355" s="3" t="str">
        <f ca="1">IF('PR-tampon'!$E318="","",IF('PR-tampon'!$E318=0,"",IF(INDIRECT(NOM_FR&amp;ADDRESS('PR-tampon'!$E318,COLUMN(REFERENCEMENT_ISOLANT[[#Headers],[REF]])))=0,"",INDIRECT(NOM_FR&amp;ADDRESS('PR-tampon'!$E318,COLUMN(REFERENCEMENT_ISOLANT[[#Headers],[REF]]))))))</f>
        <v/>
      </c>
      <c r="I355" s="73" t="str">
        <f ca="1">IF('PR-tampon'!$E318="","",IF('PR-tampon'!$E318=0,"",IF(INDIRECT(NOM_FR&amp;ADDRESS('PR-tampon'!$E318,COLUMN(REFERENCEMENT_ISOLANT[[#Headers],[AVIS LIMITE AU / VALIDITE]])))=0,"",INDIRECT(NOM_FR&amp;ADDRESS('PR-tampon'!$E318,COLUMN(REFERENCEMENT_ISOLANT[[#Headers],[AVIS LIMITE AU / VALIDITE]]))))))</f>
        <v/>
      </c>
      <c r="J355" s="3" t="str">
        <f ca="1">IF('PR-tampon'!$E318="","",IF('PR-tampon'!$E318=0,"",IF(INDIRECT(NOM_FR&amp;ADDRESS('PR-tampon'!$E318,COLUMN(REFERENCEMENT_ISOLANT[[#Headers],[TC/TNC
dans le domaine d''emploi visé]])))=0,"",INDIRECT(NOM_FR&amp;ADDRESS('PR-tampon'!$E318,COLUMN(REFERENCEMENT_ISOLANT[[#Headers],[TC/TNC
dans le domaine d''emploi visé]]))))))</f>
        <v/>
      </c>
      <c r="K355" s="102" t="str">
        <f ca="1">IF('PR-tampon'!$E318="","",IF('PR-tampon'!$E318=0,"",IF(INDIRECT(NOM_FR&amp;ADDRESS('PR-tampon'!$E318,COLUMN(REFERENCEMENT_ISOLANT[[#Headers],[SYNTHESE DES APPLICATIONS VISEES]])))=0,"",INDIRECT(NOM_FR&amp;ADDRESS('PR-tampon'!$E318,COLUMN(REFERENCEMENT_ISOLANT[[#Headers],[SYNTHESE DES APPLICATIONS VISEES]]))))))</f>
        <v/>
      </c>
      <c r="L355" s="75" t="str">
        <f ca="1">IF('PR-tampon'!$E318="","",IF('PR-tampon'!$E318=0,"",IF(INDIRECT(NOM_FR&amp;ADDRESS('PR-tampon'!$E318,COLUMN(REFERENCEMENT_ISOLANT[[#Headers],[CONCATENATION DES OBSERVATIONS]])))=0,"",INDIRECT(NOM_FR&amp;ADDRESS('PR-tampon'!$E318,COLUMN(REFERENCEMENT_ISOLANT[[#Headers],[CONCATENATION DES OBSERVATIONS]]))))))</f>
        <v/>
      </c>
      <c r="M355" s="3" t="str">
        <f ca="1">IF('PR-tampon'!$E318="","",IF('PR-tampon'!$E318=0,"",IF(INDIRECT(NOM_FR&amp;ADDRESS('PR-tampon'!$E318,COLUMN(REFERENCEMENT_ISOLANT[[#Headers],[Hygrométrie des locaux]])))=0,"",INDIRECT(NOM_FR&amp;ADDRESS('PR-tampon'!$E318,COLUMN(REFERENCEMENT_ISOLANT[[#Headers],[Hygrométrie des locaux]]))))))</f>
        <v/>
      </c>
      <c r="N355" s="3" t="str">
        <f ca="1">IF('PR-tampon'!$E318="","",IF('PR-tampon'!$E318=0,"",IF(INDIRECT(NOM_FR&amp;ADDRESS('PR-tampon'!$E318,COLUMN(REFERENCEMENT_ISOLANT[[#Headers],[classement locaux au sens 20.1 P3]])))=0,"",INDIRECT(NOM_FR&amp;ADDRESS('PR-tampon'!$E318,COLUMN(REFERENCEMENT_ISOLANT[[#Headers],[classement locaux au sens 20.1 P3]]))))))</f>
        <v/>
      </c>
      <c r="O355" s="3" t="str">
        <f ca="1">IF('PR-tampon'!$E318="","",IF('PR-tampon'!$E318=0,"",IF(INDIRECT(NOM_FR&amp;ADDRESS('PR-tampon'!$E318,COLUMN(REFERENCEMENT_ISOLANT[[#Headers],[Climat max]])))=0,"",INDIRECT(NOM_FR&amp;ADDRESS('PR-tampon'!$E318,COLUMN(REFERENCEMENT_ISOLANT[[#Headers],[Climat max]]))))))</f>
        <v/>
      </c>
      <c r="P355" s="3" t="str">
        <f ca="1">IF('PR-tampon'!$E318="","",IF('PR-tampon'!$E318=0,"",IF(INDIRECT(NOM_FR&amp;ADDRESS('PR-tampon'!$E318,COLUMN(REFERENCEMENT_ISOLANT[[#Headers],[Locaux climatisés ou raffraichis]])))=0,"",INDIRECT(NOM_FR&amp;ADDRESS('PR-tampon'!$E318,COLUMN(REFERENCEMENT_ISOLANT[[#Headers],[Locaux climatisés ou raffraichis]]))))))</f>
        <v/>
      </c>
    </row>
    <row r="356" spans="1:16" ht="130.15" customHeight="1" x14ac:dyDescent="0.25">
      <c r="A356" s="3" t="e">
        <v>#VALUE!</v>
      </c>
      <c r="B356" s="79" t="str">
        <f ca="1">IF('PR-tampon'!$E319="","",IF('PR-tampon'!$E319=0,"",IF(INDIRECT(NOM_FR&amp;ADDRESS('PR-tampon'!$E319,COLUMN(REFERENCEMENT_ISOLANT[[#Headers],[DATE REFERENCEMENT]])))=0,"",INDIRECT(NOM_FR&amp;ADDRESS('PR-tampon'!$E319,COLUMN(REFERENCEMENT_ISOLANT[[#Headers],[DATE REFERENCEMENT]]))))))</f>
        <v/>
      </c>
      <c r="C356" s="79" t="str">
        <f ca="1">IF('PR-tampon'!$E319="","",IF('PR-tampon'!$E319=0,"",IF(INDIRECT(NOM_FR&amp;ADDRESS('PR-tampon'!$E319,COLUMN(REFERENCEMENT_ISOLANT[[#Headers],[TYPE DE PROCEDE]])))=0,"",INDIRECT(NOM_FR&amp;ADDRESS('PR-tampon'!$E319,COLUMN(REFERENCEMENT_ISOLANT[[#Headers],[TYPE DE PROCEDE]]))))))</f>
        <v/>
      </c>
      <c r="D356" s="79" t="str">
        <f ca="1">IF('PR-tampon'!$E319="","",IF('PR-tampon'!$E319=0,"",IF(INDIRECT(NOM_FR&amp;ADDRESS('PR-tampon'!$E319,COLUMN(REFERENCEMENT_ISOLANT[[#Headers],[MATIERE]])))=0,"",INDIRECT(NOM_FR&amp;ADDRESS('PR-tampon'!$E319,COLUMN(REFERENCEMENT_ISOLANT[[#Headers],[MATIERE]]))))))</f>
        <v/>
      </c>
      <c r="E356" s="3" t="str">
        <f ca="1">IF('PR-tampon'!$E319="","",IF('PR-tampon'!$E319=0,"",IF(INDIRECT(NOM_FR&amp;ADDRESS('PR-tampon'!$E319,COLUMN(REFERENCEMENT_ISOLANT[[#Headers],[NOM COMMERCIAL DU PROCEDE]])))=0,"",INDIRECT(NOM_FR&amp;ADDRESS('PR-tampon'!$E319,COLUMN(REFERENCEMENT_ISOLANT[[#Headers],[NOM COMMERCIAL DU PROCEDE]]))))))</f>
        <v/>
      </c>
      <c r="F356" s="3" t="str">
        <f ca="1">IF('PR-tampon'!$E319="","",IF('PR-tampon'!$E319=0,"",IF(INDIRECT(NOM_FR&amp;ADDRESS('PR-tampon'!$E319,COLUMN(REFERENCEMENT_ISOLANT[[#Headers],[FABRICANT / TITULAIRE / DISTRIBUTEUR]])))=0,"",INDIRECT(NOM_FR&amp;ADDRESS('PR-tampon'!$E319,COLUMN(REFERENCEMENT_ISOLANT[[#Headers],[FABRICANT / TITULAIRE / DISTRIBUTEUR]]))))))</f>
        <v/>
      </c>
      <c r="G356" s="3" t="str">
        <f ca="1">IF('PR-tampon'!$E319="","",IF('PR-tampon'!$E319=0,"",IF(INDIRECT(NOM_FR&amp;ADDRESS('PR-tampon'!$E319,COLUMN(REFERENCEMENT_ISOLANT[[#Headers],[TYPE DE DOCUMENT DE REFERENCE]])))=0,"",INDIRECT(NOM_FR&amp;ADDRESS('PR-tampon'!$E319,COLUMN(REFERENCEMENT_ISOLANT[[#Headers],[TYPE DE DOCUMENT DE REFERENCE]]))))))</f>
        <v/>
      </c>
      <c r="H356" s="3" t="str">
        <f ca="1">IF('PR-tampon'!$E319="","",IF('PR-tampon'!$E319=0,"",IF(INDIRECT(NOM_FR&amp;ADDRESS('PR-tampon'!$E319,COLUMN(REFERENCEMENT_ISOLANT[[#Headers],[REF]])))=0,"",INDIRECT(NOM_FR&amp;ADDRESS('PR-tampon'!$E319,COLUMN(REFERENCEMENT_ISOLANT[[#Headers],[REF]]))))))</f>
        <v/>
      </c>
      <c r="I356" s="73" t="str">
        <f ca="1">IF('PR-tampon'!$E319="","",IF('PR-tampon'!$E319=0,"",IF(INDIRECT(NOM_FR&amp;ADDRESS('PR-tampon'!$E319,COLUMN(REFERENCEMENT_ISOLANT[[#Headers],[AVIS LIMITE AU / VALIDITE]])))=0,"",INDIRECT(NOM_FR&amp;ADDRESS('PR-tampon'!$E319,COLUMN(REFERENCEMENT_ISOLANT[[#Headers],[AVIS LIMITE AU / VALIDITE]]))))))</f>
        <v/>
      </c>
      <c r="J356" s="3" t="str">
        <f ca="1">IF('PR-tampon'!$E319="","",IF('PR-tampon'!$E319=0,"",IF(INDIRECT(NOM_FR&amp;ADDRESS('PR-tampon'!$E319,COLUMN(REFERENCEMENT_ISOLANT[[#Headers],[TC/TNC
dans le domaine d''emploi visé]])))=0,"",INDIRECT(NOM_FR&amp;ADDRESS('PR-tampon'!$E319,COLUMN(REFERENCEMENT_ISOLANT[[#Headers],[TC/TNC
dans le domaine d''emploi visé]]))))))</f>
        <v/>
      </c>
      <c r="K356" s="102" t="str">
        <f ca="1">IF('PR-tampon'!$E319="","",IF('PR-tampon'!$E319=0,"",IF(INDIRECT(NOM_FR&amp;ADDRESS('PR-tampon'!$E319,COLUMN(REFERENCEMENT_ISOLANT[[#Headers],[SYNTHESE DES APPLICATIONS VISEES]])))=0,"",INDIRECT(NOM_FR&amp;ADDRESS('PR-tampon'!$E319,COLUMN(REFERENCEMENT_ISOLANT[[#Headers],[SYNTHESE DES APPLICATIONS VISEES]]))))))</f>
        <v/>
      </c>
      <c r="L356" s="75" t="str">
        <f ca="1">IF('PR-tampon'!$E319="","",IF('PR-tampon'!$E319=0,"",IF(INDIRECT(NOM_FR&amp;ADDRESS('PR-tampon'!$E319,COLUMN(REFERENCEMENT_ISOLANT[[#Headers],[CONCATENATION DES OBSERVATIONS]])))=0,"",INDIRECT(NOM_FR&amp;ADDRESS('PR-tampon'!$E319,COLUMN(REFERENCEMENT_ISOLANT[[#Headers],[CONCATENATION DES OBSERVATIONS]]))))))</f>
        <v/>
      </c>
      <c r="M356" s="3" t="str">
        <f ca="1">IF('PR-tampon'!$E319="","",IF('PR-tampon'!$E319=0,"",IF(INDIRECT(NOM_FR&amp;ADDRESS('PR-tampon'!$E319,COLUMN(REFERENCEMENT_ISOLANT[[#Headers],[Hygrométrie des locaux]])))=0,"",INDIRECT(NOM_FR&amp;ADDRESS('PR-tampon'!$E319,COLUMN(REFERENCEMENT_ISOLANT[[#Headers],[Hygrométrie des locaux]]))))))</f>
        <v/>
      </c>
      <c r="N356" s="3" t="str">
        <f ca="1">IF('PR-tampon'!$E319="","",IF('PR-tampon'!$E319=0,"",IF(INDIRECT(NOM_FR&amp;ADDRESS('PR-tampon'!$E319,COLUMN(REFERENCEMENT_ISOLANT[[#Headers],[classement locaux au sens 20.1 P3]])))=0,"",INDIRECT(NOM_FR&amp;ADDRESS('PR-tampon'!$E319,COLUMN(REFERENCEMENT_ISOLANT[[#Headers],[classement locaux au sens 20.1 P3]]))))))</f>
        <v/>
      </c>
      <c r="O356" s="3" t="str">
        <f ca="1">IF('PR-tampon'!$E319="","",IF('PR-tampon'!$E319=0,"",IF(INDIRECT(NOM_FR&amp;ADDRESS('PR-tampon'!$E319,COLUMN(REFERENCEMENT_ISOLANT[[#Headers],[Climat max]])))=0,"",INDIRECT(NOM_FR&amp;ADDRESS('PR-tampon'!$E319,COLUMN(REFERENCEMENT_ISOLANT[[#Headers],[Climat max]]))))))</f>
        <v/>
      </c>
      <c r="P356" s="3" t="str">
        <f ca="1">IF('PR-tampon'!$E319="","",IF('PR-tampon'!$E319=0,"",IF(INDIRECT(NOM_FR&amp;ADDRESS('PR-tampon'!$E319,COLUMN(REFERENCEMENT_ISOLANT[[#Headers],[Locaux climatisés ou raffraichis]])))=0,"",INDIRECT(NOM_FR&amp;ADDRESS('PR-tampon'!$E319,COLUMN(REFERENCEMENT_ISOLANT[[#Headers],[Locaux climatisés ou raffraichis]]))))))</f>
        <v/>
      </c>
    </row>
    <row r="357" spans="1:16" ht="130.15" customHeight="1" x14ac:dyDescent="0.25">
      <c r="A357" s="3" t="e">
        <v>#VALUE!</v>
      </c>
      <c r="B357" s="79" t="str">
        <f ca="1">IF('PR-tampon'!$E320="","",IF('PR-tampon'!$E320=0,"",IF(INDIRECT(NOM_FR&amp;ADDRESS('PR-tampon'!$E320,COLUMN(REFERENCEMENT_ISOLANT[[#Headers],[DATE REFERENCEMENT]])))=0,"",INDIRECT(NOM_FR&amp;ADDRESS('PR-tampon'!$E320,COLUMN(REFERENCEMENT_ISOLANT[[#Headers],[DATE REFERENCEMENT]]))))))</f>
        <v/>
      </c>
      <c r="C357" s="79" t="str">
        <f ca="1">IF('PR-tampon'!$E320="","",IF('PR-tampon'!$E320=0,"",IF(INDIRECT(NOM_FR&amp;ADDRESS('PR-tampon'!$E320,COLUMN(REFERENCEMENT_ISOLANT[[#Headers],[TYPE DE PROCEDE]])))=0,"",INDIRECT(NOM_FR&amp;ADDRESS('PR-tampon'!$E320,COLUMN(REFERENCEMENT_ISOLANT[[#Headers],[TYPE DE PROCEDE]]))))))</f>
        <v/>
      </c>
      <c r="D357" s="79" t="str">
        <f ca="1">IF('PR-tampon'!$E320="","",IF('PR-tampon'!$E320=0,"",IF(INDIRECT(NOM_FR&amp;ADDRESS('PR-tampon'!$E320,COLUMN(REFERENCEMENT_ISOLANT[[#Headers],[MATIERE]])))=0,"",INDIRECT(NOM_FR&amp;ADDRESS('PR-tampon'!$E320,COLUMN(REFERENCEMENT_ISOLANT[[#Headers],[MATIERE]]))))))</f>
        <v/>
      </c>
      <c r="E357" s="3" t="str">
        <f ca="1">IF('PR-tampon'!$E320="","",IF('PR-tampon'!$E320=0,"",IF(INDIRECT(NOM_FR&amp;ADDRESS('PR-tampon'!$E320,COLUMN(REFERENCEMENT_ISOLANT[[#Headers],[NOM COMMERCIAL DU PROCEDE]])))=0,"",INDIRECT(NOM_FR&amp;ADDRESS('PR-tampon'!$E320,COLUMN(REFERENCEMENT_ISOLANT[[#Headers],[NOM COMMERCIAL DU PROCEDE]]))))))</f>
        <v/>
      </c>
      <c r="F357" s="3" t="str">
        <f ca="1">IF('PR-tampon'!$E320="","",IF('PR-tampon'!$E320=0,"",IF(INDIRECT(NOM_FR&amp;ADDRESS('PR-tampon'!$E320,COLUMN(REFERENCEMENT_ISOLANT[[#Headers],[FABRICANT / TITULAIRE / DISTRIBUTEUR]])))=0,"",INDIRECT(NOM_FR&amp;ADDRESS('PR-tampon'!$E320,COLUMN(REFERENCEMENT_ISOLANT[[#Headers],[FABRICANT / TITULAIRE / DISTRIBUTEUR]]))))))</f>
        <v/>
      </c>
      <c r="G357" s="3" t="str">
        <f ca="1">IF('PR-tampon'!$E320="","",IF('PR-tampon'!$E320=0,"",IF(INDIRECT(NOM_FR&amp;ADDRESS('PR-tampon'!$E320,COLUMN(REFERENCEMENT_ISOLANT[[#Headers],[TYPE DE DOCUMENT DE REFERENCE]])))=0,"",INDIRECT(NOM_FR&amp;ADDRESS('PR-tampon'!$E320,COLUMN(REFERENCEMENT_ISOLANT[[#Headers],[TYPE DE DOCUMENT DE REFERENCE]]))))))</f>
        <v/>
      </c>
      <c r="H357" s="3" t="str">
        <f ca="1">IF('PR-tampon'!$E320="","",IF('PR-tampon'!$E320=0,"",IF(INDIRECT(NOM_FR&amp;ADDRESS('PR-tampon'!$E320,COLUMN(REFERENCEMENT_ISOLANT[[#Headers],[REF]])))=0,"",INDIRECT(NOM_FR&amp;ADDRESS('PR-tampon'!$E320,COLUMN(REFERENCEMENT_ISOLANT[[#Headers],[REF]]))))))</f>
        <v/>
      </c>
      <c r="I357" s="73" t="str">
        <f ca="1">IF('PR-tampon'!$E320="","",IF('PR-tampon'!$E320=0,"",IF(INDIRECT(NOM_FR&amp;ADDRESS('PR-tampon'!$E320,COLUMN(REFERENCEMENT_ISOLANT[[#Headers],[AVIS LIMITE AU / VALIDITE]])))=0,"",INDIRECT(NOM_FR&amp;ADDRESS('PR-tampon'!$E320,COLUMN(REFERENCEMENT_ISOLANT[[#Headers],[AVIS LIMITE AU / VALIDITE]]))))))</f>
        <v/>
      </c>
      <c r="J357" s="3" t="str">
        <f ca="1">IF('PR-tampon'!$E320="","",IF('PR-tampon'!$E320=0,"",IF(INDIRECT(NOM_FR&amp;ADDRESS('PR-tampon'!$E320,COLUMN(REFERENCEMENT_ISOLANT[[#Headers],[TC/TNC
dans le domaine d''emploi visé]])))=0,"",INDIRECT(NOM_FR&amp;ADDRESS('PR-tampon'!$E320,COLUMN(REFERENCEMENT_ISOLANT[[#Headers],[TC/TNC
dans le domaine d''emploi visé]]))))))</f>
        <v/>
      </c>
      <c r="K357" s="102" t="str">
        <f ca="1">IF('PR-tampon'!$E320="","",IF('PR-tampon'!$E320=0,"",IF(INDIRECT(NOM_FR&amp;ADDRESS('PR-tampon'!$E320,COLUMN(REFERENCEMENT_ISOLANT[[#Headers],[SYNTHESE DES APPLICATIONS VISEES]])))=0,"",INDIRECT(NOM_FR&amp;ADDRESS('PR-tampon'!$E320,COLUMN(REFERENCEMENT_ISOLANT[[#Headers],[SYNTHESE DES APPLICATIONS VISEES]]))))))</f>
        <v/>
      </c>
      <c r="L357" s="75" t="str">
        <f ca="1">IF('PR-tampon'!$E320="","",IF('PR-tampon'!$E320=0,"",IF(INDIRECT(NOM_FR&amp;ADDRESS('PR-tampon'!$E320,COLUMN(REFERENCEMENT_ISOLANT[[#Headers],[CONCATENATION DES OBSERVATIONS]])))=0,"",INDIRECT(NOM_FR&amp;ADDRESS('PR-tampon'!$E320,COLUMN(REFERENCEMENT_ISOLANT[[#Headers],[CONCATENATION DES OBSERVATIONS]]))))))</f>
        <v/>
      </c>
      <c r="M357" s="3" t="str">
        <f ca="1">IF('PR-tampon'!$E320="","",IF('PR-tampon'!$E320=0,"",IF(INDIRECT(NOM_FR&amp;ADDRESS('PR-tampon'!$E320,COLUMN(REFERENCEMENT_ISOLANT[[#Headers],[Hygrométrie des locaux]])))=0,"",INDIRECT(NOM_FR&amp;ADDRESS('PR-tampon'!$E320,COLUMN(REFERENCEMENT_ISOLANT[[#Headers],[Hygrométrie des locaux]]))))))</f>
        <v/>
      </c>
      <c r="N357" s="3" t="str">
        <f ca="1">IF('PR-tampon'!$E320="","",IF('PR-tampon'!$E320=0,"",IF(INDIRECT(NOM_FR&amp;ADDRESS('PR-tampon'!$E320,COLUMN(REFERENCEMENT_ISOLANT[[#Headers],[classement locaux au sens 20.1 P3]])))=0,"",INDIRECT(NOM_FR&amp;ADDRESS('PR-tampon'!$E320,COLUMN(REFERENCEMENT_ISOLANT[[#Headers],[classement locaux au sens 20.1 P3]]))))))</f>
        <v/>
      </c>
      <c r="O357" s="3" t="str">
        <f ca="1">IF('PR-tampon'!$E320="","",IF('PR-tampon'!$E320=0,"",IF(INDIRECT(NOM_FR&amp;ADDRESS('PR-tampon'!$E320,COLUMN(REFERENCEMENT_ISOLANT[[#Headers],[Climat max]])))=0,"",INDIRECT(NOM_FR&amp;ADDRESS('PR-tampon'!$E320,COLUMN(REFERENCEMENT_ISOLANT[[#Headers],[Climat max]]))))))</f>
        <v/>
      </c>
      <c r="P357" s="3" t="str">
        <f ca="1">IF('PR-tampon'!$E320="","",IF('PR-tampon'!$E320=0,"",IF(INDIRECT(NOM_FR&amp;ADDRESS('PR-tampon'!$E320,COLUMN(REFERENCEMENT_ISOLANT[[#Headers],[Locaux climatisés ou raffraichis]])))=0,"",INDIRECT(NOM_FR&amp;ADDRESS('PR-tampon'!$E320,COLUMN(REFERENCEMENT_ISOLANT[[#Headers],[Locaux climatisés ou raffraichis]]))))))</f>
        <v/>
      </c>
    </row>
    <row r="358" spans="1:16" ht="130.15" customHeight="1" x14ac:dyDescent="0.25">
      <c r="A358" s="3" t="e">
        <v>#VALUE!</v>
      </c>
      <c r="B358" s="79" t="str">
        <f ca="1">IF('PR-tampon'!$E321="","",IF('PR-tampon'!$E321=0,"",IF(INDIRECT(NOM_FR&amp;ADDRESS('PR-tampon'!$E321,COLUMN(REFERENCEMENT_ISOLANT[[#Headers],[DATE REFERENCEMENT]])))=0,"",INDIRECT(NOM_FR&amp;ADDRESS('PR-tampon'!$E321,COLUMN(REFERENCEMENT_ISOLANT[[#Headers],[DATE REFERENCEMENT]]))))))</f>
        <v/>
      </c>
      <c r="C358" s="79" t="str">
        <f ca="1">IF('PR-tampon'!$E321="","",IF('PR-tampon'!$E321=0,"",IF(INDIRECT(NOM_FR&amp;ADDRESS('PR-tampon'!$E321,COLUMN(REFERENCEMENT_ISOLANT[[#Headers],[TYPE DE PROCEDE]])))=0,"",INDIRECT(NOM_FR&amp;ADDRESS('PR-tampon'!$E321,COLUMN(REFERENCEMENT_ISOLANT[[#Headers],[TYPE DE PROCEDE]]))))))</f>
        <v/>
      </c>
      <c r="D358" s="79" t="str">
        <f ca="1">IF('PR-tampon'!$E321="","",IF('PR-tampon'!$E321=0,"",IF(INDIRECT(NOM_FR&amp;ADDRESS('PR-tampon'!$E321,COLUMN(REFERENCEMENT_ISOLANT[[#Headers],[MATIERE]])))=0,"",INDIRECT(NOM_FR&amp;ADDRESS('PR-tampon'!$E321,COLUMN(REFERENCEMENT_ISOLANT[[#Headers],[MATIERE]]))))))</f>
        <v/>
      </c>
      <c r="E358" s="3" t="str">
        <f ca="1">IF('PR-tampon'!$E321="","",IF('PR-tampon'!$E321=0,"",IF(INDIRECT(NOM_FR&amp;ADDRESS('PR-tampon'!$E321,COLUMN(REFERENCEMENT_ISOLANT[[#Headers],[NOM COMMERCIAL DU PROCEDE]])))=0,"",INDIRECT(NOM_FR&amp;ADDRESS('PR-tampon'!$E321,COLUMN(REFERENCEMENT_ISOLANT[[#Headers],[NOM COMMERCIAL DU PROCEDE]]))))))</f>
        <v/>
      </c>
      <c r="F358" s="3" t="str">
        <f ca="1">IF('PR-tampon'!$E321="","",IF('PR-tampon'!$E321=0,"",IF(INDIRECT(NOM_FR&amp;ADDRESS('PR-tampon'!$E321,COLUMN(REFERENCEMENT_ISOLANT[[#Headers],[FABRICANT / TITULAIRE / DISTRIBUTEUR]])))=0,"",INDIRECT(NOM_FR&amp;ADDRESS('PR-tampon'!$E321,COLUMN(REFERENCEMENT_ISOLANT[[#Headers],[FABRICANT / TITULAIRE / DISTRIBUTEUR]]))))))</f>
        <v/>
      </c>
      <c r="G358" s="3" t="str">
        <f ca="1">IF('PR-tampon'!$E321="","",IF('PR-tampon'!$E321=0,"",IF(INDIRECT(NOM_FR&amp;ADDRESS('PR-tampon'!$E321,COLUMN(REFERENCEMENT_ISOLANT[[#Headers],[TYPE DE DOCUMENT DE REFERENCE]])))=0,"",INDIRECT(NOM_FR&amp;ADDRESS('PR-tampon'!$E321,COLUMN(REFERENCEMENT_ISOLANT[[#Headers],[TYPE DE DOCUMENT DE REFERENCE]]))))))</f>
        <v/>
      </c>
      <c r="H358" s="3" t="str">
        <f ca="1">IF('PR-tampon'!$E321="","",IF('PR-tampon'!$E321=0,"",IF(INDIRECT(NOM_FR&amp;ADDRESS('PR-tampon'!$E321,COLUMN(REFERENCEMENT_ISOLANT[[#Headers],[REF]])))=0,"",INDIRECT(NOM_FR&amp;ADDRESS('PR-tampon'!$E321,COLUMN(REFERENCEMENT_ISOLANT[[#Headers],[REF]]))))))</f>
        <v/>
      </c>
      <c r="I358" s="73" t="str">
        <f ca="1">IF('PR-tampon'!$E321="","",IF('PR-tampon'!$E321=0,"",IF(INDIRECT(NOM_FR&amp;ADDRESS('PR-tampon'!$E321,COLUMN(REFERENCEMENT_ISOLANT[[#Headers],[AVIS LIMITE AU / VALIDITE]])))=0,"",INDIRECT(NOM_FR&amp;ADDRESS('PR-tampon'!$E321,COLUMN(REFERENCEMENT_ISOLANT[[#Headers],[AVIS LIMITE AU / VALIDITE]]))))))</f>
        <v/>
      </c>
      <c r="J358" s="3" t="str">
        <f ca="1">IF('PR-tampon'!$E321="","",IF('PR-tampon'!$E321=0,"",IF(INDIRECT(NOM_FR&amp;ADDRESS('PR-tampon'!$E321,COLUMN(REFERENCEMENT_ISOLANT[[#Headers],[TC/TNC
dans le domaine d''emploi visé]])))=0,"",INDIRECT(NOM_FR&amp;ADDRESS('PR-tampon'!$E321,COLUMN(REFERENCEMENT_ISOLANT[[#Headers],[TC/TNC
dans le domaine d''emploi visé]]))))))</f>
        <v/>
      </c>
      <c r="K358" s="102" t="str">
        <f ca="1">IF('PR-tampon'!$E321="","",IF('PR-tampon'!$E321=0,"",IF(INDIRECT(NOM_FR&amp;ADDRESS('PR-tampon'!$E321,COLUMN(REFERENCEMENT_ISOLANT[[#Headers],[SYNTHESE DES APPLICATIONS VISEES]])))=0,"",INDIRECT(NOM_FR&amp;ADDRESS('PR-tampon'!$E321,COLUMN(REFERENCEMENT_ISOLANT[[#Headers],[SYNTHESE DES APPLICATIONS VISEES]]))))))</f>
        <v/>
      </c>
      <c r="L358" s="75" t="str">
        <f ca="1">IF('PR-tampon'!$E321="","",IF('PR-tampon'!$E321=0,"",IF(INDIRECT(NOM_FR&amp;ADDRESS('PR-tampon'!$E321,COLUMN(REFERENCEMENT_ISOLANT[[#Headers],[CONCATENATION DES OBSERVATIONS]])))=0,"",INDIRECT(NOM_FR&amp;ADDRESS('PR-tampon'!$E321,COLUMN(REFERENCEMENT_ISOLANT[[#Headers],[CONCATENATION DES OBSERVATIONS]]))))))</f>
        <v/>
      </c>
      <c r="M358" s="3" t="str">
        <f ca="1">IF('PR-tampon'!$E321="","",IF('PR-tampon'!$E321=0,"",IF(INDIRECT(NOM_FR&amp;ADDRESS('PR-tampon'!$E321,COLUMN(REFERENCEMENT_ISOLANT[[#Headers],[Hygrométrie des locaux]])))=0,"",INDIRECT(NOM_FR&amp;ADDRESS('PR-tampon'!$E321,COLUMN(REFERENCEMENT_ISOLANT[[#Headers],[Hygrométrie des locaux]]))))))</f>
        <v/>
      </c>
      <c r="N358" s="3" t="str">
        <f ca="1">IF('PR-tampon'!$E321="","",IF('PR-tampon'!$E321=0,"",IF(INDIRECT(NOM_FR&amp;ADDRESS('PR-tampon'!$E321,COLUMN(REFERENCEMENT_ISOLANT[[#Headers],[classement locaux au sens 20.1 P3]])))=0,"",INDIRECT(NOM_FR&amp;ADDRESS('PR-tampon'!$E321,COLUMN(REFERENCEMENT_ISOLANT[[#Headers],[classement locaux au sens 20.1 P3]]))))))</f>
        <v/>
      </c>
      <c r="O358" s="3" t="str">
        <f ca="1">IF('PR-tampon'!$E321="","",IF('PR-tampon'!$E321=0,"",IF(INDIRECT(NOM_FR&amp;ADDRESS('PR-tampon'!$E321,COLUMN(REFERENCEMENT_ISOLANT[[#Headers],[Climat max]])))=0,"",INDIRECT(NOM_FR&amp;ADDRESS('PR-tampon'!$E321,COLUMN(REFERENCEMENT_ISOLANT[[#Headers],[Climat max]]))))))</f>
        <v/>
      </c>
      <c r="P358" s="3" t="str">
        <f ca="1">IF('PR-tampon'!$E321="","",IF('PR-tampon'!$E321=0,"",IF(INDIRECT(NOM_FR&amp;ADDRESS('PR-tampon'!$E321,COLUMN(REFERENCEMENT_ISOLANT[[#Headers],[Locaux climatisés ou raffraichis]])))=0,"",INDIRECT(NOM_FR&amp;ADDRESS('PR-tampon'!$E321,COLUMN(REFERENCEMENT_ISOLANT[[#Headers],[Locaux climatisés ou raffraichis]]))))))</f>
        <v/>
      </c>
    </row>
    <row r="359" spans="1:16" ht="130.15" customHeight="1" x14ac:dyDescent="0.25">
      <c r="A359" s="3" t="e">
        <v>#VALUE!</v>
      </c>
      <c r="B359" s="79" t="str">
        <f ca="1">IF('PR-tampon'!$E322="","",IF('PR-tampon'!$E322=0,"",IF(INDIRECT(NOM_FR&amp;ADDRESS('PR-tampon'!$E322,COLUMN(REFERENCEMENT_ISOLANT[[#Headers],[DATE REFERENCEMENT]])))=0,"",INDIRECT(NOM_FR&amp;ADDRESS('PR-tampon'!$E322,COLUMN(REFERENCEMENT_ISOLANT[[#Headers],[DATE REFERENCEMENT]]))))))</f>
        <v/>
      </c>
      <c r="C359" s="79" t="str">
        <f ca="1">IF('PR-tampon'!$E322="","",IF('PR-tampon'!$E322=0,"",IF(INDIRECT(NOM_FR&amp;ADDRESS('PR-tampon'!$E322,COLUMN(REFERENCEMENT_ISOLANT[[#Headers],[TYPE DE PROCEDE]])))=0,"",INDIRECT(NOM_FR&amp;ADDRESS('PR-tampon'!$E322,COLUMN(REFERENCEMENT_ISOLANT[[#Headers],[TYPE DE PROCEDE]]))))))</f>
        <v/>
      </c>
      <c r="D359" s="79" t="str">
        <f ca="1">IF('PR-tampon'!$E322="","",IF('PR-tampon'!$E322=0,"",IF(INDIRECT(NOM_FR&amp;ADDRESS('PR-tampon'!$E322,COLUMN(REFERENCEMENT_ISOLANT[[#Headers],[MATIERE]])))=0,"",INDIRECT(NOM_FR&amp;ADDRESS('PR-tampon'!$E322,COLUMN(REFERENCEMENT_ISOLANT[[#Headers],[MATIERE]]))))))</f>
        <v/>
      </c>
      <c r="E359" s="3" t="str">
        <f ca="1">IF('PR-tampon'!$E322="","",IF('PR-tampon'!$E322=0,"",IF(INDIRECT(NOM_FR&amp;ADDRESS('PR-tampon'!$E322,COLUMN(REFERENCEMENT_ISOLANT[[#Headers],[NOM COMMERCIAL DU PROCEDE]])))=0,"",INDIRECT(NOM_FR&amp;ADDRESS('PR-tampon'!$E322,COLUMN(REFERENCEMENT_ISOLANT[[#Headers],[NOM COMMERCIAL DU PROCEDE]]))))))</f>
        <v/>
      </c>
      <c r="F359" s="3" t="str">
        <f ca="1">IF('PR-tampon'!$E322="","",IF('PR-tampon'!$E322=0,"",IF(INDIRECT(NOM_FR&amp;ADDRESS('PR-tampon'!$E322,COLUMN(REFERENCEMENT_ISOLANT[[#Headers],[FABRICANT / TITULAIRE / DISTRIBUTEUR]])))=0,"",INDIRECT(NOM_FR&amp;ADDRESS('PR-tampon'!$E322,COLUMN(REFERENCEMENT_ISOLANT[[#Headers],[FABRICANT / TITULAIRE / DISTRIBUTEUR]]))))))</f>
        <v/>
      </c>
      <c r="G359" s="3" t="str">
        <f ca="1">IF('PR-tampon'!$E322="","",IF('PR-tampon'!$E322=0,"",IF(INDIRECT(NOM_FR&amp;ADDRESS('PR-tampon'!$E322,COLUMN(REFERENCEMENT_ISOLANT[[#Headers],[TYPE DE DOCUMENT DE REFERENCE]])))=0,"",INDIRECT(NOM_FR&amp;ADDRESS('PR-tampon'!$E322,COLUMN(REFERENCEMENT_ISOLANT[[#Headers],[TYPE DE DOCUMENT DE REFERENCE]]))))))</f>
        <v/>
      </c>
      <c r="H359" s="3" t="str">
        <f ca="1">IF('PR-tampon'!$E322="","",IF('PR-tampon'!$E322=0,"",IF(INDIRECT(NOM_FR&amp;ADDRESS('PR-tampon'!$E322,COLUMN(REFERENCEMENT_ISOLANT[[#Headers],[REF]])))=0,"",INDIRECT(NOM_FR&amp;ADDRESS('PR-tampon'!$E322,COLUMN(REFERENCEMENT_ISOLANT[[#Headers],[REF]]))))))</f>
        <v/>
      </c>
      <c r="I359" s="73" t="str">
        <f ca="1">IF('PR-tampon'!$E322="","",IF('PR-tampon'!$E322=0,"",IF(INDIRECT(NOM_FR&amp;ADDRESS('PR-tampon'!$E322,COLUMN(REFERENCEMENT_ISOLANT[[#Headers],[AVIS LIMITE AU / VALIDITE]])))=0,"",INDIRECT(NOM_FR&amp;ADDRESS('PR-tampon'!$E322,COLUMN(REFERENCEMENT_ISOLANT[[#Headers],[AVIS LIMITE AU / VALIDITE]]))))))</f>
        <v/>
      </c>
      <c r="J359" s="3" t="str">
        <f ca="1">IF('PR-tampon'!$E322="","",IF('PR-tampon'!$E322=0,"",IF(INDIRECT(NOM_FR&amp;ADDRESS('PR-tampon'!$E322,COLUMN(REFERENCEMENT_ISOLANT[[#Headers],[TC/TNC
dans le domaine d''emploi visé]])))=0,"",INDIRECT(NOM_FR&amp;ADDRESS('PR-tampon'!$E322,COLUMN(REFERENCEMENT_ISOLANT[[#Headers],[TC/TNC
dans le domaine d''emploi visé]]))))))</f>
        <v/>
      </c>
      <c r="K359" s="102" t="str">
        <f ca="1">IF('PR-tampon'!$E322="","",IF('PR-tampon'!$E322=0,"",IF(INDIRECT(NOM_FR&amp;ADDRESS('PR-tampon'!$E322,COLUMN(REFERENCEMENT_ISOLANT[[#Headers],[SYNTHESE DES APPLICATIONS VISEES]])))=0,"",INDIRECT(NOM_FR&amp;ADDRESS('PR-tampon'!$E322,COLUMN(REFERENCEMENT_ISOLANT[[#Headers],[SYNTHESE DES APPLICATIONS VISEES]]))))))</f>
        <v/>
      </c>
      <c r="L359" s="75" t="str">
        <f ca="1">IF('PR-tampon'!$E322="","",IF('PR-tampon'!$E322=0,"",IF(INDIRECT(NOM_FR&amp;ADDRESS('PR-tampon'!$E322,COLUMN(REFERENCEMENT_ISOLANT[[#Headers],[CONCATENATION DES OBSERVATIONS]])))=0,"",INDIRECT(NOM_FR&amp;ADDRESS('PR-tampon'!$E322,COLUMN(REFERENCEMENT_ISOLANT[[#Headers],[CONCATENATION DES OBSERVATIONS]]))))))</f>
        <v/>
      </c>
      <c r="M359" s="3" t="str">
        <f ca="1">IF('PR-tampon'!$E322="","",IF('PR-tampon'!$E322=0,"",IF(INDIRECT(NOM_FR&amp;ADDRESS('PR-tampon'!$E322,COLUMN(REFERENCEMENT_ISOLANT[[#Headers],[Hygrométrie des locaux]])))=0,"",INDIRECT(NOM_FR&amp;ADDRESS('PR-tampon'!$E322,COLUMN(REFERENCEMENT_ISOLANT[[#Headers],[Hygrométrie des locaux]]))))))</f>
        <v/>
      </c>
      <c r="N359" s="3" t="str">
        <f ca="1">IF('PR-tampon'!$E322="","",IF('PR-tampon'!$E322=0,"",IF(INDIRECT(NOM_FR&amp;ADDRESS('PR-tampon'!$E322,COLUMN(REFERENCEMENT_ISOLANT[[#Headers],[classement locaux au sens 20.1 P3]])))=0,"",INDIRECT(NOM_FR&amp;ADDRESS('PR-tampon'!$E322,COLUMN(REFERENCEMENT_ISOLANT[[#Headers],[classement locaux au sens 20.1 P3]]))))))</f>
        <v/>
      </c>
      <c r="O359" s="3" t="str">
        <f ca="1">IF('PR-tampon'!$E322="","",IF('PR-tampon'!$E322=0,"",IF(INDIRECT(NOM_FR&amp;ADDRESS('PR-tampon'!$E322,COLUMN(REFERENCEMENT_ISOLANT[[#Headers],[Climat max]])))=0,"",INDIRECT(NOM_FR&amp;ADDRESS('PR-tampon'!$E322,COLUMN(REFERENCEMENT_ISOLANT[[#Headers],[Climat max]]))))))</f>
        <v/>
      </c>
      <c r="P359" s="3" t="str">
        <f ca="1">IF('PR-tampon'!$E322="","",IF('PR-tampon'!$E322=0,"",IF(INDIRECT(NOM_FR&amp;ADDRESS('PR-tampon'!$E322,COLUMN(REFERENCEMENT_ISOLANT[[#Headers],[Locaux climatisés ou raffraichis]])))=0,"",INDIRECT(NOM_FR&amp;ADDRESS('PR-tampon'!$E322,COLUMN(REFERENCEMENT_ISOLANT[[#Headers],[Locaux climatisés ou raffraichis]]))))))</f>
        <v/>
      </c>
    </row>
    <row r="360" spans="1:16" ht="130.15" customHeight="1" x14ac:dyDescent="0.25">
      <c r="A360" s="3" t="e">
        <v>#VALUE!</v>
      </c>
      <c r="B360" s="79" t="str">
        <f ca="1">IF('PR-tampon'!$E323="","",IF('PR-tampon'!$E323=0,"",IF(INDIRECT(NOM_FR&amp;ADDRESS('PR-tampon'!$E323,COLUMN(REFERENCEMENT_ISOLANT[[#Headers],[DATE REFERENCEMENT]])))=0,"",INDIRECT(NOM_FR&amp;ADDRESS('PR-tampon'!$E323,COLUMN(REFERENCEMENT_ISOLANT[[#Headers],[DATE REFERENCEMENT]]))))))</f>
        <v/>
      </c>
      <c r="C360" s="79" t="str">
        <f ca="1">IF('PR-tampon'!$E323="","",IF('PR-tampon'!$E323=0,"",IF(INDIRECT(NOM_FR&amp;ADDRESS('PR-tampon'!$E323,COLUMN(REFERENCEMENT_ISOLANT[[#Headers],[TYPE DE PROCEDE]])))=0,"",INDIRECT(NOM_FR&amp;ADDRESS('PR-tampon'!$E323,COLUMN(REFERENCEMENT_ISOLANT[[#Headers],[TYPE DE PROCEDE]]))))))</f>
        <v/>
      </c>
      <c r="D360" s="79" t="str">
        <f ca="1">IF('PR-tampon'!$E323="","",IF('PR-tampon'!$E323=0,"",IF(INDIRECT(NOM_FR&amp;ADDRESS('PR-tampon'!$E323,COLUMN(REFERENCEMENT_ISOLANT[[#Headers],[MATIERE]])))=0,"",INDIRECT(NOM_FR&amp;ADDRESS('PR-tampon'!$E323,COLUMN(REFERENCEMENT_ISOLANT[[#Headers],[MATIERE]]))))))</f>
        <v/>
      </c>
      <c r="E360" s="3" t="str">
        <f ca="1">IF('PR-tampon'!$E323="","",IF('PR-tampon'!$E323=0,"",IF(INDIRECT(NOM_FR&amp;ADDRESS('PR-tampon'!$E323,COLUMN(REFERENCEMENT_ISOLANT[[#Headers],[NOM COMMERCIAL DU PROCEDE]])))=0,"",INDIRECT(NOM_FR&amp;ADDRESS('PR-tampon'!$E323,COLUMN(REFERENCEMENT_ISOLANT[[#Headers],[NOM COMMERCIAL DU PROCEDE]]))))))</f>
        <v/>
      </c>
      <c r="F360" s="3" t="str">
        <f ca="1">IF('PR-tampon'!$E323="","",IF('PR-tampon'!$E323=0,"",IF(INDIRECT(NOM_FR&amp;ADDRESS('PR-tampon'!$E323,COLUMN(REFERENCEMENT_ISOLANT[[#Headers],[FABRICANT / TITULAIRE / DISTRIBUTEUR]])))=0,"",INDIRECT(NOM_FR&amp;ADDRESS('PR-tampon'!$E323,COLUMN(REFERENCEMENT_ISOLANT[[#Headers],[FABRICANT / TITULAIRE / DISTRIBUTEUR]]))))))</f>
        <v/>
      </c>
      <c r="G360" s="3" t="str">
        <f ca="1">IF('PR-tampon'!$E323="","",IF('PR-tampon'!$E323=0,"",IF(INDIRECT(NOM_FR&amp;ADDRESS('PR-tampon'!$E323,COLUMN(REFERENCEMENT_ISOLANT[[#Headers],[TYPE DE DOCUMENT DE REFERENCE]])))=0,"",INDIRECT(NOM_FR&amp;ADDRESS('PR-tampon'!$E323,COLUMN(REFERENCEMENT_ISOLANT[[#Headers],[TYPE DE DOCUMENT DE REFERENCE]]))))))</f>
        <v/>
      </c>
      <c r="H360" s="3" t="str">
        <f ca="1">IF('PR-tampon'!$E323="","",IF('PR-tampon'!$E323=0,"",IF(INDIRECT(NOM_FR&amp;ADDRESS('PR-tampon'!$E323,COLUMN(REFERENCEMENT_ISOLANT[[#Headers],[REF]])))=0,"",INDIRECT(NOM_FR&amp;ADDRESS('PR-tampon'!$E323,COLUMN(REFERENCEMENT_ISOLANT[[#Headers],[REF]]))))))</f>
        <v/>
      </c>
      <c r="I360" s="73" t="str">
        <f ca="1">IF('PR-tampon'!$E323="","",IF('PR-tampon'!$E323=0,"",IF(INDIRECT(NOM_FR&amp;ADDRESS('PR-tampon'!$E323,COLUMN(REFERENCEMENT_ISOLANT[[#Headers],[AVIS LIMITE AU / VALIDITE]])))=0,"",INDIRECT(NOM_FR&amp;ADDRESS('PR-tampon'!$E323,COLUMN(REFERENCEMENT_ISOLANT[[#Headers],[AVIS LIMITE AU / VALIDITE]]))))))</f>
        <v/>
      </c>
      <c r="J360" s="3" t="str">
        <f ca="1">IF('PR-tampon'!$E323="","",IF('PR-tampon'!$E323=0,"",IF(INDIRECT(NOM_FR&amp;ADDRESS('PR-tampon'!$E323,COLUMN(REFERENCEMENT_ISOLANT[[#Headers],[TC/TNC
dans le domaine d''emploi visé]])))=0,"",INDIRECT(NOM_FR&amp;ADDRESS('PR-tampon'!$E323,COLUMN(REFERENCEMENT_ISOLANT[[#Headers],[TC/TNC
dans le domaine d''emploi visé]]))))))</f>
        <v/>
      </c>
      <c r="K360" s="102" t="str">
        <f ca="1">IF('PR-tampon'!$E323="","",IF('PR-tampon'!$E323=0,"",IF(INDIRECT(NOM_FR&amp;ADDRESS('PR-tampon'!$E323,COLUMN(REFERENCEMENT_ISOLANT[[#Headers],[SYNTHESE DES APPLICATIONS VISEES]])))=0,"",INDIRECT(NOM_FR&amp;ADDRESS('PR-tampon'!$E323,COLUMN(REFERENCEMENT_ISOLANT[[#Headers],[SYNTHESE DES APPLICATIONS VISEES]]))))))</f>
        <v/>
      </c>
      <c r="L360" s="75" t="str">
        <f ca="1">IF('PR-tampon'!$E323="","",IF('PR-tampon'!$E323=0,"",IF(INDIRECT(NOM_FR&amp;ADDRESS('PR-tampon'!$E323,COLUMN(REFERENCEMENT_ISOLANT[[#Headers],[CONCATENATION DES OBSERVATIONS]])))=0,"",INDIRECT(NOM_FR&amp;ADDRESS('PR-tampon'!$E323,COLUMN(REFERENCEMENT_ISOLANT[[#Headers],[CONCATENATION DES OBSERVATIONS]]))))))</f>
        <v/>
      </c>
      <c r="M360" s="3" t="str">
        <f ca="1">IF('PR-tampon'!$E323="","",IF('PR-tampon'!$E323=0,"",IF(INDIRECT(NOM_FR&amp;ADDRESS('PR-tampon'!$E323,COLUMN(REFERENCEMENT_ISOLANT[[#Headers],[Hygrométrie des locaux]])))=0,"",INDIRECT(NOM_FR&amp;ADDRESS('PR-tampon'!$E323,COLUMN(REFERENCEMENT_ISOLANT[[#Headers],[Hygrométrie des locaux]]))))))</f>
        <v/>
      </c>
      <c r="N360" s="3" t="str">
        <f ca="1">IF('PR-tampon'!$E323="","",IF('PR-tampon'!$E323=0,"",IF(INDIRECT(NOM_FR&amp;ADDRESS('PR-tampon'!$E323,COLUMN(REFERENCEMENT_ISOLANT[[#Headers],[classement locaux au sens 20.1 P3]])))=0,"",INDIRECT(NOM_FR&amp;ADDRESS('PR-tampon'!$E323,COLUMN(REFERENCEMENT_ISOLANT[[#Headers],[classement locaux au sens 20.1 P3]]))))))</f>
        <v/>
      </c>
      <c r="O360" s="3" t="str">
        <f ca="1">IF('PR-tampon'!$E323="","",IF('PR-tampon'!$E323=0,"",IF(INDIRECT(NOM_FR&amp;ADDRESS('PR-tampon'!$E323,COLUMN(REFERENCEMENT_ISOLANT[[#Headers],[Climat max]])))=0,"",INDIRECT(NOM_FR&amp;ADDRESS('PR-tampon'!$E323,COLUMN(REFERENCEMENT_ISOLANT[[#Headers],[Climat max]]))))))</f>
        <v/>
      </c>
      <c r="P360" s="3" t="str">
        <f ca="1">IF('PR-tampon'!$E323="","",IF('PR-tampon'!$E323=0,"",IF(INDIRECT(NOM_FR&amp;ADDRESS('PR-tampon'!$E323,COLUMN(REFERENCEMENT_ISOLANT[[#Headers],[Locaux climatisés ou raffraichis]])))=0,"",INDIRECT(NOM_FR&amp;ADDRESS('PR-tampon'!$E323,COLUMN(REFERENCEMENT_ISOLANT[[#Headers],[Locaux climatisés ou raffraichis]]))))))</f>
        <v/>
      </c>
    </row>
    <row r="361" spans="1:16" ht="130.15" customHeight="1" x14ac:dyDescent="0.25">
      <c r="A361" s="3" t="e">
        <v>#VALUE!</v>
      </c>
      <c r="B361" s="79" t="str">
        <f ca="1">IF('PR-tampon'!$E324="","",IF('PR-tampon'!$E324=0,"",IF(INDIRECT(NOM_FR&amp;ADDRESS('PR-tampon'!$E324,COLUMN(REFERENCEMENT_ISOLANT[[#Headers],[DATE REFERENCEMENT]])))=0,"",INDIRECT(NOM_FR&amp;ADDRESS('PR-tampon'!$E324,COLUMN(REFERENCEMENT_ISOLANT[[#Headers],[DATE REFERENCEMENT]]))))))</f>
        <v/>
      </c>
      <c r="C361" s="79" t="str">
        <f ca="1">IF('PR-tampon'!$E324="","",IF('PR-tampon'!$E324=0,"",IF(INDIRECT(NOM_FR&amp;ADDRESS('PR-tampon'!$E324,COLUMN(REFERENCEMENT_ISOLANT[[#Headers],[TYPE DE PROCEDE]])))=0,"",INDIRECT(NOM_FR&amp;ADDRESS('PR-tampon'!$E324,COLUMN(REFERENCEMENT_ISOLANT[[#Headers],[TYPE DE PROCEDE]]))))))</f>
        <v/>
      </c>
      <c r="D361" s="79" t="str">
        <f ca="1">IF('PR-tampon'!$E324="","",IF('PR-tampon'!$E324=0,"",IF(INDIRECT(NOM_FR&amp;ADDRESS('PR-tampon'!$E324,COLUMN(REFERENCEMENT_ISOLANT[[#Headers],[MATIERE]])))=0,"",INDIRECT(NOM_FR&amp;ADDRESS('PR-tampon'!$E324,COLUMN(REFERENCEMENT_ISOLANT[[#Headers],[MATIERE]]))))))</f>
        <v/>
      </c>
      <c r="E361" s="3" t="str">
        <f ca="1">IF('PR-tampon'!$E324="","",IF('PR-tampon'!$E324=0,"",IF(INDIRECT(NOM_FR&amp;ADDRESS('PR-tampon'!$E324,COLUMN(REFERENCEMENT_ISOLANT[[#Headers],[NOM COMMERCIAL DU PROCEDE]])))=0,"",INDIRECT(NOM_FR&amp;ADDRESS('PR-tampon'!$E324,COLUMN(REFERENCEMENT_ISOLANT[[#Headers],[NOM COMMERCIAL DU PROCEDE]]))))))</f>
        <v/>
      </c>
      <c r="F361" s="3" t="str">
        <f ca="1">IF('PR-tampon'!$E324="","",IF('PR-tampon'!$E324=0,"",IF(INDIRECT(NOM_FR&amp;ADDRESS('PR-tampon'!$E324,COLUMN(REFERENCEMENT_ISOLANT[[#Headers],[FABRICANT / TITULAIRE / DISTRIBUTEUR]])))=0,"",INDIRECT(NOM_FR&amp;ADDRESS('PR-tampon'!$E324,COLUMN(REFERENCEMENT_ISOLANT[[#Headers],[FABRICANT / TITULAIRE / DISTRIBUTEUR]]))))))</f>
        <v/>
      </c>
      <c r="G361" s="3" t="str">
        <f ca="1">IF('PR-tampon'!$E324="","",IF('PR-tampon'!$E324=0,"",IF(INDIRECT(NOM_FR&amp;ADDRESS('PR-tampon'!$E324,COLUMN(REFERENCEMENT_ISOLANT[[#Headers],[TYPE DE DOCUMENT DE REFERENCE]])))=0,"",INDIRECT(NOM_FR&amp;ADDRESS('PR-tampon'!$E324,COLUMN(REFERENCEMENT_ISOLANT[[#Headers],[TYPE DE DOCUMENT DE REFERENCE]]))))))</f>
        <v/>
      </c>
      <c r="H361" s="3" t="str">
        <f ca="1">IF('PR-tampon'!$E324="","",IF('PR-tampon'!$E324=0,"",IF(INDIRECT(NOM_FR&amp;ADDRESS('PR-tampon'!$E324,COLUMN(REFERENCEMENT_ISOLANT[[#Headers],[REF]])))=0,"",INDIRECT(NOM_FR&amp;ADDRESS('PR-tampon'!$E324,COLUMN(REFERENCEMENT_ISOLANT[[#Headers],[REF]]))))))</f>
        <v/>
      </c>
      <c r="I361" s="73" t="str">
        <f ca="1">IF('PR-tampon'!$E324="","",IF('PR-tampon'!$E324=0,"",IF(INDIRECT(NOM_FR&amp;ADDRESS('PR-tampon'!$E324,COLUMN(REFERENCEMENT_ISOLANT[[#Headers],[AVIS LIMITE AU / VALIDITE]])))=0,"",INDIRECT(NOM_FR&amp;ADDRESS('PR-tampon'!$E324,COLUMN(REFERENCEMENT_ISOLANT[[#Headers],[AVIS LIMITE AU / VALIDITE]]))))))</f>
        <v/>
      </c>
      <c r="J361" s="3" t="str">
        <f ca="1">IF('PR-tampon'!$E324="","",IF('PR-tampon'!$E324=0,"",IF(INDIRECT(NOM_FR&amp;ADDRESS('PR-tampon'!$E324,COLUMN(REFERENCEMENT_ISOLANT[[#Headers],[TC/TNC
dans le domaine d''emploi visé]])))=0,"",INDIRECT(NOM_FR&amp;ADDRESS('PR-tampon'!$E324,COLUMN(REFERENCEMENT_ISOLANT[[#Headers],[TC/TNC
dans le domaine d''emploi visé]]))))))</f>
        <v/>
      </c>
      <c r="K361" s="102" t="str">
        <f ca="1">IF('PR-tampon'!$E324="","",IF('PR-tampon'!$E324=0,"",IF(INDIRECT(NOM_FR&amp;ADDRESS('PR-tampon'!$E324,COLUMN(REFERENCEMENT_ISOLANT[[#Headers],[SYNTHESE DES APPLICATIONS VISEES]])))=0,"",INDIRECT(NOM_FR&amp;ADDRESS('PR-tampon'!$E324,COLUMN(REFERENCEMENT_ISOLANT[[#Headers],[SYNTHESE DES APPLICATIONS VISEES]]))))))</f>
        <v/>
      </c>
      <c r="L361" s="75" t="str">
        <f ca="1">IF('PR-tampon'!$E324="","",IF('PR-tampon'!$E324=0,"",IF(INDIRECT(NOM_FR&amp;ADDRESS('PR-tampon'!$E324,COLUMN(REFERENCEMENT_ISOLANT[[#Headers],[CONCATENATION DES OBSERVATIONS]])))=0,"",INDIRECT(NOM_FR&amp;ADDRESS('PR-tampon'!$E324,COLUMN(REFERENCEMENT_ISOLANT[[#Headers],[CONCATENATION DES OBSERVATIONS]]))))))</f>
        <v/>
      </c>
      <c r="M361" s="3" t="str">
        <f ca="1">IF('PR-tampon'!$E324="","",IF('PR-tampon'!$E324=0,"",IF(INDIRECT(NOM_FR&amp;ADDRESS('PR-tampon'!$E324,COLUMN(REFERENCEMENT_ISOLANT[[#Headers],[Hygrométrie des locaux]])))=0,"",INDIRECT(NOM_FR&amp;ADDRESS('PR-tampon'!$E324,COLUMN(REFERENCEMENT_ISOLANT[[#Headers],[Hygrométrie des locaux]]))))))</f>
        <v/>
      </c>
      <c r="N361" s="3" t="str">
        <f ca="1">IF('PR-tampon'!$E324="","",IF('PR-tampon'!$E324=0,"",IF(INDIRECT(NOM_FR&amp;ADDRESS('PR-tampon'!$E324,COLUMN(REFERENCEMENT_ISOLANT[[#Headers],[classement locaux au sens 20.1 P3]])))=0,"",INDIRECT(NOM_FR&amp;ADDRESS('PR-tampon'!$E324,COLUMN(REFERENCEMENT_ISOLANT[[#Headers],[classement locaux au sens 20.1 P3]]))))))</f>
        <v/>
      </c>
      <c r="O361" s="3" t="str">
        <f ca="1">IF('PR-tampon'!$E324="","",IF('PR-tampon'!$E324=0,"",IF(INDIRECT(NOM_FR&amp;ADDRESS('PR-tampon'!$E324,COLUMN(REFERENCEMENT_ISOLANT[[#Headers],[Climat max]])))=0,"",INDIRECT(NOM_FR&amp;ADDRESS('PR-tampon'!$E324,COLUMN(REFERENCEMENT_ISOLANT[[#Headers],[Climat max]]))))))</f>
        <v/>
      </c>
      <c r="P361" s="3" t="str">
        <f ca="1">IF('PR-tampon'!$E324="","",IF('PR-tampon'!$E324=0,"",IF(INDIRECT(NOM_FR&amp;ADDRESS('PR-tampon'!$E324,COLUMN(REFERENCEMENT_ISOLANT[[#Headers],[Locaux climatisés ou raffraichis]])))=0,"",INDIRECT(NOM_FR&amp;ADDRESS('PR-tampon'!$E324,COLUMN(REFERENCEMENT_ISOLANT[[#Headers],[Locaux climatisés ou raffraichis]]))))))</f>
        <v/>
      </c>
    </row>
    <row r="362" spans="1:16" ht="130.15" customHeight="1" x14ac:dyDescent="0.25">
      <c r="A362" s="3" t="e">
        <v>#VALUE!</v>
      </c>
      <c r="B362" s="79" t="str">
        <f ca="1">IF('PR-tampon'!$E325="","",IF('PR-tampon'!$E325=0,"",IF(INDIRECT(NOM_FR&amp;ADDRESS('PR-tampon'!$E325,COLUMN(REFERENCEMENT_ISOLANT[[#Headers],[DATE REFERENCEMENT]])))=0,"",INDIRECT(NOM_FR&amp;ADDRESS('PR-tampon'!$E325,COLUMN(REFERENCEMENT_ISOLANT[[#Headers],[DATE REFERENCEMENT]]))))))</f>
        <v/>
      </c>
      <c r="C362" s="79" t="str">
        <f ca="1">IF('PR-tampon'!$E325="","",IF('PR-tampon'!$E325=0,"",IF(INDIRECT(NOM_FR&amp;ADDRESS('PR-tampon'!$E325,COLUMN(REFERENCEMENT_ISOLANT[[#Headers],[TYPE DE PROCEDE]])))=0,"",INDIRECT(NOM_FR&amp;ADDRESS('PR-tampon'!$E325,COLUMN(REFERENCEMENT_ISOLANT[[#Headers],[TYPE DE PROCEDE]]))))))</f>
        <v/>
      </c>
      <c r="D362" s="79" t="str">
        <f ca="1">IF('PR-tampon'!$E325="","",IF('PR-tampon'!$E325=0,"",IF(INDIRECT(NOM_FR&amp;ADDRESS('PR-tampon'!$E325,COLUMN(REFERENCEMENT_ISOLANT[[#Headers],[MATIERE]])))=0,"",INDIRECT(NOM_FR&amp;ADDRESS('PR-tampon'!$E325,COLUMN(REFERENCEMENT_ISOLANT[[#Headers],[MATIERE]]))))))</f>
        <v/>
      </c>
      <c r="E362" s="3" t="str">
        <f ca="1">IF('PR-tampon'!$E325="","",IF('PR-tampon'!$E325=0,"",IF(INDIRECT(NOM_FR&amp;ADDRESS('PR-tampon'!$E325,COLUMN(REFERENCEMENT_ISOLANT[[#Headers],[NOM COMMERCIAL DU PROCEDE]])))=0,"",INDIRECT(NOM_FR&amp;ADDRESS('PR-tampon'!$E325,COLUMN(REFERENCEMENT_ISOLANT[[#Headers],[NOM COMMERCIAL DU PROCEDE]]))))))</f>
        <v/>
      </c>
      <c r="F362" s="3" t="str">
        <f ca="1">IF('PR-tampon'!$E325="","",IF('PR-tampon'!$E325=0,"",IF(INDIRECT(NOM_FR&amp;ADDRESS('PR-tampon'!$E325,COLUMN(REFERENCEMENT_ISOLANT[[#Headers],[FABRICANT / TITULAIRE / DISTRIBUTEUR]])))=0,"",INDIRECT(NOM_FR&amp;ADDRESS('PR-tampon'!$E325,COLUMN(REFERENCEMENT_ISOLANT[[#Headers],[FABRICANT / TITULAIRE / DISTRIBUTEUR]]))))))</f>
        <v/>
      </c>
      <c r="G362" s="3" t="str">
        <f ca="1">IF('PR-tampon'!$E325="","",IF('PR-tampon'!$E325=0,"",IF(INDIRECT(NOM_FR&amp;ADDRESS('PR-tampon'!$E325,COLUMN(REFERENCEMENT_ISOLANT[[#Headers],[TYPE DE DOCUMENT DE REFERENCE]])))=0,"",INDIRECT(NOM_FR&amp;ADDRESS('PR-tampon'!$E325,COLUMN(REFERENCEMENT_ISOLANT[[#Headers],[TYPE DE DOCUMENT DE REFERENCE]]))))))</f>
        <v/>
      </c>
      <c r="H362" s="3" t="str">
        <f ca="1">IF('PR-tampon'!$E325="","",IF('PR-tampon'!$E325=0,"",IF(INDIRECT(NOM_FR&amp;ADDRESS('PR-tampon'!$E325,COLUMN(REFERENCEMENT_ISOLANT[[#Headers],[REF]])))=0,"",INDIRECT(NOM_FR&amp;ADDRESS('PR-tampon'!$E325,COLUMN(REFERENCEMENT_ISOLANT[[#Headers],[REF]]))))))</f>
        <v/>
      </c>
      <c r="I362" s="73" t="str">
        <f ca="1">IF('PR-tampon'!$E325="","",IF('PR-tampon'!$E325=0,"",IF(INDIRECT(NOM_FR&amp;ADDRESS('PR-tampon'!$E325,COLUMN(REFERENCEMENT_ISOLANT[[#Headers],[AVIS LIMITE AU / VALIDITE]])))=0,"",INDIRECT(NOM_FR&amp;ADDRESS('PR-tampon'!$E325,COLUMN(REFERENCEMENT_ISOLANT[[#Headers],[AVIS LIMITE AU / VALIDITE]]))))))</f>
        <v/>
      </c>
      <c r="J362" s="3" t="str">
        <f ca="1">IF('PR-tampon'!$E325="","",IF('PR-tampon'!$E325=0,"",IF(INDIRECT(NOM_FR&amp;ADDRESS('PR-tampon'!$E325,COLUMN(REFERENCEMENT_ISOLANT[[#Headers],[TC/TNC
dans le domaine d''emploi visé]])))=0,"",INDIRECT(NOM_FR&amp;ADDRESS('PR-tampon'!$E325,COLUMN(REFERENCEMENT_ISOLANT[[#Headers],[TC/TNC
dans le domaine d''emploi visé]]))))))</f>
        <v/>
      </c>
      <c r="K362" s="102" t="str">
        <f ca="1">IF('PR-tampon'!$E325="","",IF('PR-tampon'!$E325=0,"",IF(INDIRECT(NOM_FR&amp;ADDRESS('PR-tampon'!$E325,COLUMN(REFERENCEMENT_ISOLANT[[#Headers],[SYNTHESE DES APPLICATIONS VISEES]])))=0,"",INDIRECT(NOM_FR&amp;ADDRESS('PR-tampon'!$E325,COLUMN(REFERENCEMENT_ISOLANT[[#Headers],[SYNTHESE DES APPLICATIONS VISEES]]))))))</f>
        <v/>
      </c>
      <c r="L362" s="75" t="str">
        <f ca="1">IF('PR-tampon'!$E325="","",IF('PR-tampon'!$E325=0,"",IF(INDIRECT(NOM_FR&amp;ADDRESS('PR-tampon'!$E325,COLUMN(REFERENCEMENT_ISOLANT[[#Headers],[CONCATENATION DES OBSERVATIONS]])))=0,"",INDIRECT(NOM_FR&amp;ADDRESS('PR-tampon'!$E325,COLUMN(REFERENCEMENT_ISOLANT[[#Headers],[CONCATENATION DES OBSERVATIONS]]))))))</f>
        <v/>
      </c>
      <c r="M362" s="3" t="str">
        <f ca="1">IF('PR-tampon'!$E325="","",IF('PR-tampon'!$E325=0,"",IF(INDIRECT(NOM_FR&amp;ADDRESS('PR-tampon'!$E325,COLUMN(REFERENCEMENT_ISOLANT[[#Headers],[Hygrométrie des locaux]])))=0,"",INDIRECT(NOM_FR&amp;ADDRESS('PR-tampon'!$E325,COLUMN(REFERENCEMENT_ISOLANT[[#Headers],[Hygrométrie des locaux]]))))))</f>
        <v/>
      </c>
      <c r="N362" s="3" t="str">
        <f ca="1">IF('PR-tampon'!$E325="","",IF('PR-tampon'!$E325=0,"",IF(INDIRECT(NOM_FR&amp;ADDRESS('PR-tampon'!$E325,COLUMN(REFERENCEMENT_ISOLANT[[#Headers],[classement locaux au sens 20.1 P3]])))=0,"",INDIRECT(NOM_FR&amp;ADDRESS('PR-tampon'!$E325,COLUMN(REFERENCEMENT_ISOLANT[[#Headers],[classement locaux au sens 20.1 P3]]))))))</f>
        <v/>
      </c>
      <c r="O362" s="3" t="str">
        <f ca="1">IF('PR-tampon'!$E325="","",IF('PR-tampon'!$E325=0,"",IF(INDIRECT(NOM_FR&amp;ADDRESS('PR-tampon'!$E325,COLUMN(REFERENCEMENT_ISOLANT[[#Headers],[Climat max]])))=0,"",INDIRECT(NOM_FR&amp;ADDRESS('PR-tampon'!$E325,COLUMN(REFERENCEMENT_ISOLANT[[#Headers],[Climat max]]))))))</f>
        <v/>
      </c>
      <c r="P362" s="3" t="str">
        <f ca="1">IF('PR-tampon'!$E325="","",IF('PR-tampon'!$E325=0,"",IF(INDIRECT(NOM_FR&amp;ADDRESS('PR-tampon'!$E325,COLUMN(REFERENCEMENT_ISOLANT[[#Headers],[Locaux climatisés ou raffraichis]])))=0,"",INDIRECT(NOM_FR&amp;ADDRESS('PR-tampon'!$E325,COLUMN(REFERENCEMENT_ISOLANT[[#Headers],[Locaux climatisés ou raffraichis]]))))))</f>
        <v/>
      </c>
    </row>
    <row r="363" spans="1:16" ht="130.15" customHeight="1" x14ac:dyDescent="0.25">
      <c r="A363" s="3" t="e">
        <v>#VALUE!</v>
      </c>
      <c r="B363" s="79" t="str">
        <f ca="1">IF('PR-tampon'!$E326="","",IF('PR-tampon'!$E326=0,"",IF(INDIRECT(NOM_FR&amp;ADDRESS('PR-tampon'!$E326,COLUMN(REFERENCEMENT_ISOLANT[[#Headers],[DATE REFERENCEMENT]])))=0,"",INDIRECT(NOM_FR&amp;ADDRESS('PR-tampon'!$E326,COLUMN(REFERENCEMENT_ISOLANT[[#Headers],[DATE REFERENCEMENT]]))))))</f>
        <v/>
      </c>
      <c r="C363" s="79" t="str">
        <f ca="1">IF('PR-tampon'!$E326="","",IF('PR-tampon'!$E326=0,"",IF(INDIRECT(NOM_FR&amp;ADDRESS('PR-tampon'!$E326,COLUMN(REFERENCEMENT_ISOLANT[[#Headers],[TYPE DE PROCEDE]])))=0,"",INDIRECT(NOM_FR&amp;ADDRESS('PR-tampon'!$E326,COLUMN(REFERENCEMENT_ISOLANT[[#Headers],[TYPE DE PROCEDE]]))))))</f>
        <v/>
      </c>
      <c r="D363" s="79" t="str">
        <f ca="1">IF('PR-tampon'!$E326="","",IF('PR-tampon'!$E326=0,"",IF(INDIRECT(NOM_FR&amp;ADDRESS('PR-tampon'!$E326,COLUMN(REFERENCEMENT_ISOLANT[[#Headers],[MATIERE]])))=0,"",INDIRECT(NOM_FR&amp;ADDRESS('PR-tampon'!$E326,COLUMN(REFERENCEMENT_ISOLANT[[#Headers],[MATIERE]]))))))</f>
        <v/>
      </c>
      <c r="E363" s="3" t="str">
        <f ca="1">IF('PR-tampon'!$E326="","",IF('PR-tampon'!$E326=0,"",IF(INDIRECT(NOM_FR&amp;ADDRESS('PR-tampon'!$E326,COLUMN(REFERENCEMENT_ISOLANT[[#Headers],[NOM COMMERCIAL DU PROCEDE]])))=0,"",INDIRECT(NOM_FR&amp;ADDRESS('PR-tampon'!$E326,COLUMN(REFERENCEMENT_ISOLANT[[#Headers],[NOM COMMERCIAL DU PROCEDE]]))))))</f>
        <v/>
      </c>
      <c r="F363" s="3" t="str">
        <f ca="1">IF('PR-tampon'!$E326="","",IF('PR-tampon'!$E326=0,"",IF(INDIRECT(NOM_FR&amp;ADDRESS('PR-tampon'!$E326,COLUMN(REFERENCEMENT_ISOLANT[[#Headers],[FABRICANT / TITULAIRE / DISTRIBUTEUR]])))=0,"",INDIRECT(NOM_FR&amp;ADDRESS('PR-tampon'!$E326,COLUMN(REFERENCEMENT_ISOLANT[[#Headers],[FABRICANT / TITULAIRE / DISTRIBUTEUR]]))))))</f>
        <v/>
      </c>
      <c r="G363" s="3" t="str">
        <f ca="1">IF('PR-tampon'!$E326="","",IF('PR-tampon'!$E326=0,"",IF(INDIRECT(NOM_FR&amp;ADDRESS('PR-tampon'!$E326,COLUMN(REFERENCEMENT_ISOLANT[[#Headers],[TYPE DE DOCUMENT DE REFERENCE]])))=0,"",INDIRECT(NOM_FR&amp;ADDRESS('PR-tampon'!$E326,COLUMN(REFERENCEMENT_ISOLANT[[#Headers],[TYPE DE DOCUMENT DE REFERENCE]]))))))</f>
        <v/>
      </c>
      <c r="H363" s="3" t="str">
        <f ca="1">IF('PR-tampon'!$E326="","",IF('PR-tampon'!$E326=0,"",IF(INDIRECT(NOM_FR&amp;ADDRESS('PR-tampon'!$E326,COLUMN(REFERENCEMENT_ISOLANT[[#Headers],[REF]])))=0,"",INDIRECT(NOM_FR&amp;ADDRESS('PR-tampon'!$E326,COLUMN(REFERENCEMENT_ISOLANT[[#Headers],[REF]]))))))</f>
        <v/>
      </c>
      <c r="I363" s="73" t="str">
        <f ca="1">IF('PR-tampon'!$E326="","",IF('PR-tampon'!$E326=0,"",IF(INDIRECT(NOM_FR&amp;ADDRESS('PR-tampon'!$E326,COLUMN(REFERENCEMENT_ISOLANT[[#Headers],[AVIS LIMITE AU / VALIDITE]])))=0,"",INDIRECT(NOM_FR&amp;ADDRESS('PR-tampon'!$E326,COLUMN(REFERENCEMENT_ISOLANT[[#Headers],[AVIS LIMITE AU / VALIDITE]]))))))</f>
        <v/>
      </c>
      <c r="J363" s="3" t="str">
        <f ca="1">IF('PR-tampon'!$E326="","",IF('PR-tampon'!$E326=0,"",IF(INDIRECT(NOM_FR&amp;ADDRESS('PR-tampon'!$E326,COLUMN(REFERENCEMENT_ISOLANT[[#Headers],[TC/TNC
dans le domaine d''emploi visé]])))=0,"",INDIRECT(NOM_FR&amp;ADDRESS('PR-tampon'!$E326,COLUMN(REFERENCEMENT_ISOLANT[[#Headers],[TC/TNC
dans le domaine d''emploi visé]]))))))</f>
        <v/>
      </c>
      <c r="K363" s="102" t="str">
        <f ca="1">IF('PR-tampon'!$E326="","",IF('PR-tampon'!$E326=0,"",IF(INDIRECT(NOM_FR&amp;ADDRESS('PR-tampon'!$E326,COLUMN(REFERENCEMENT_ISOLANT[[#Headers],[SYNTHESE DES APPLICATIONS VISEES]])))=0,"",INDIRECT(NOM_FR&amp;ADDRESS('PR-tampon'!$E326,COLUMN(REFERENCEMENT_ISOLANT[[#Headers],[SYNTHESE DES APPLICATIONS VISEES]]))))))</f>
        <v/>
      </c>
      <c r="L363" s="75" t="str">
        <f ca="1">IF('PR-tampon'!$E326="","",IF('PR-tampon'!$E326=0,"",IF(INDIRECT(NOM_FR&amp;ADDRESS('PR-tampon'!$E326,COLUMN(REFERENCEMENT_ISOLANT[[#Headers],[CONCATENATION DES OBSERVATIONS]])))=0,"",INDIRECT(NOM_FR&amp;ADDRESS('PR-tampon'!$E326,COLUMN(REFERENCEMENT_ISOLANT[[#Headers],[CONCATENATION DES OBSERVATIONS]]))))))</f>
        <v/>
      </c>
      <c r="M363" s="3" t="str">
        <f ca="1">IF('PR-tampon'!$E326="","",IF('PR-tampon'!$E326=0,"",IF(INDIRECT(NOM_FR&amp;ADDRESS('PR-tampon'!$E326,COLUMN(REFERENCEMENT_ISOLANT[[#Headers],[Hygrométrie des locaux]])))=0,"",INDIRECT(NOM_FR&amp;ADDRESS('PR-tampon'!$E326,COLUMN(REFERENCEMENT_ISOLANT[[#Headers],[Hygrométrie des locaux]]))))))</f>
        <v/>
      </c>
      <c r="N363" s="3" t="str">
        <f ca="1">IF('PR-tampon'!$E326="","",IF('PR-tampon'!$E326=0,"",IF(INDIRECT(NOM_FR&amp;ADDRESS('PR-tampon'!$E326,COLUMN(REFERENCEMENT_ISOLANT[[#Headers],[classement locaux au sens 20.1 P3]])))=0,"",INDIRECT(NOM_FR&amp;ADDRESS('PR-tampon'!$E326,COLUMN(REFERENCEMENT_ISOLANT[[#Headers],[classement locaux au sens 20.1 P3]]))))))</f>
        <v/>
      </c>
      <c r="O363" s="3" t="str">
        <f ca="1">IF('PR-tampon'!$E326="","",IF('PR-tampon'!$E326=0,"",IF(INDIRECT(NOM_FR&amp;ADDRESS('PR-tampon'!$E326,COLUMN(REFERENCEMENT_ISOLANT[[#Headers],[Climat max]])))=0,"",INDIRECT(NOM_FR&amp;ADDRESS('PR-tampon'!$E326,COLUMN(REFERENCEMENT_ISOLANT[[#Headers],[Climat max]]))))))</f>
        <v/>
      </c>
      <c r="P363" s="3" t="str">
        <f ca="1">IF('PR-tampon'!$E326="","",IF('PR-tampon'!$E326=0,"",IF(INDIRECT(NOM_FR&amp;ADDRESS('PR-tampon'!$E326,COLUMN(REFERENCEMENT_ISOLANT[[#Headers],[Locaux climatisés ou raffraichis]])))=0,"",INDIRECT(NOM_FR&amp;ADDRESS('PR-tampon'!$E326,COLUMN(REFERENCEMENT_ISOLANT[[#Headers],[Locaux climatisés ou raffraichis]]))))))</f>
        <v/>
      </c>
    </row>
    <row r="364" spans="1:16" ht="130.15" customHeight="1" x14ac:dyDescent="0.25">
      <c r="A364" s="3" t="e">
        <v>#VALUE!</v>
      </c>
      <c r="B364" s="79" t="str">
        <f ca="1">IF('PR-tampon'!$E327="","",IF('PR-tampon'!$E327=0,"",IF(INDIRECT(NOM_FR&amp;ADDRESS('PR-tampon'!$E327,COLUMN(REFERENCEMENT_ISOLANT[[#Headers],[DATE REFERENCEMENT]])))=0,"",INDIRECT(NOM_FR&amp;ADDRESS('PR-tampon'!$E327,COLUMN(REFERENCEMENT_ISOLANT[[#Headers],[DATE REFERENCEMENT]]))))))</f>
        <v/>
      </c>
      <c r="C364" s="79" t="str">
        <f ca="1">IF('PR-tampon'!$E327="","",IF('PR-tampon'!$E327=0,"",IF(INDIRECT(NOM_FR&amp;ADDRESS('PR-tampon'!$E327,COLUMN(REFERENCEMENT_ISOLANT[[#Headers],[TYPE DE PROCEDE]])))=0,"",INDIRECT(NOM_FR&amp;ADDRESS('PR-tampon'!$E327,COLUMN(REFERENCEMENT_ISOLANT[[#Headers],[TYPE DE PROCEDE]]))))))</f>
        <v/>
      </c>
      <c r="D364" s="79" t="str">
        <f ca="1">IF('PR-tampon'!$E327="","",IF('PR-tampon'!$E327=0,"",IF(INDIRECT(NOM_FR&amp;ADDRESS('PR-tampon'!$E327,COLUMN(REFERENCEMENT_ISOLANT[[#Headers],[MATIERE]])))=0,"",INDIRECT(NOM_FR&amp;ADDRESS('PR-tampon'!$E327,COLUMN(REFERENCEMENT_ISOLANT[[#Headers],[MATIERE]]))))))</f>
        <v/>
      </c>
      <c r="E364" s="3" t="str">
        <f ca="1">IF('PR-tampon'!$E327="","",IF('PR-tampon'!$E327=0,"",IF(INDIRECT(NOM_FR&amp;ADDRESS('PR-tampon'!$E327,COLUMN(REFERENCEMENT_ISOLANT[[#Headers],[NOM COMMERCIAL DU PROCEDE]])))=0,"",INDIRECT(NOM_FR&amp;ADDRESS('PR-tampon'!$E327,COLUMN(REFERENCEMENT_ISOLANT[[#Headers],[NOM COMMERCIAL DU PROCEDE]]))))))</f>
        <v/>
      </c>
      <c r="F364" s="3" t="str">
        <f ca="1">IF('PR-tampon'!$E327="","",IF('PR-tampon'!$E327=0,"",IF(INDIRECT(NOM_FR&amp;ADDRESS('PR-tampon'!$E327,COLUMN(REFERENCEMENT_ISOLANT[[#Headers],[FABRICANT / TITULAIRE / DISTRIBUTEUR]])))=0,"",INDIRECT(NOM_FR&amp;ADDRESS('PR-tampon'!$E327,COLUMN(REFERENCEMENT_ISOLANT[[#Headers],[FABRICANT / TITULAIRE / DISTRIBUTEUR]]))))))</f>
        <v/>
      </c>
      <c r="G364" s="3" t="str">
        <f ca="1">IF('PR-tampon'!$E327="","",IF('PR-tampon'!$E327=0,"",IF(INDIRECT(NOM_FR&amp;ADDRESS('PR-tampon'!$E327,COLUMN(REFERENCEMENT_ISOLANT[[#Headers],[TYPE DE DOCUMENT DE REFERENCE]])))=0,"",INDIRECT(NOM_FR&amp;ADDRESS('PR-tampon'!$E327,COLUMN(REFERENCEMENT_ISOLANT[[#Headers],[TYPE DE DOCUMENT DE REFERENCE]]))))))</f>
        <v/>
      </c>
      <c r="H364" s="3" t="str">
        <f ca="1">IF('PR-tampon'!$E327="","",IF('PR-tampon'!$E327=0,"",IF(INDIRECT(NOM_FR&amp;ADDRESS('PR-tampon'!$E327,COLUMN(REFERENCEMENT_ISOLANT[[#Headers],[REF]])))=0,"",INDIRECT(NOM_FR&amp;ADDRESS('PR-tampon'!$E327,COLUMN(REFERENCEMENT_ISOLANT[[#Headers],[REF]]))))))</f>
        <v/>
      </c>
      <c r="I364" s="73" t="str">
        <f ca="1">IF('PR-tampon'!$E327="","",IF('PR-tampon'!$E327=0,"",IF(INDIRECT(NOM_FR&amp;ADDRESS('PR-tampon'!$E327,COLUMN(REFERENCEMENT_ISOLANT[[#Headers],[AVIS LIMITE AU / VALIDITE]])))=0,"",INDIRECT(NOM_FR&amp;ADDRESS('PR-tampon'!$E327,COLUMN(REFERENCEMENT_ISOLANT[[#Headers],[AVIS LIMITE AU / VALIDITE]]))))))</f>
        <v/>
      </c>
      <c r="J364" s="3" t="str">
        <f ca="1">IF('PR-tampon'!$E327="","",IF('PR-tampon'!$E327=0,"",IF(INDIRECT(NOM_FR&amp;ADDRESS('PR-tampon'!$E327,COLUMN(REFERENCEMENT_ISOLANT[[#Headers],[TC/TNC
dans le domaine d''emploi visé]])))=0,"",INDIRECT(NOM_FR&amp;ADDRESS('PR-tampon'!$E327,COLUMN(REFERENCEMENT_ISOLANT[[#Headers],[TC/TNC
dans le domaine d''emploi visé]]))))))</f>
        <v/>
      </c>
      <c r="K364" s="102" t="str">
        <f ca="1">IF('PR-tampon'!$E327="","",IF('PR-tampon'!$E327=0,"",IF(INDIRECT(NOM_FR&amp;ADDRESS('PR-tampon'!$E327,COLUMN(REFERENCEMENT_ISOLANT[[#Headers],[SYNTHESE DES APPLICATIONS VISEES]])))=0,"",INDIRECT(NOM_FR&amp;ADDRESS('PR-tampon'!$E327,COLUMN(REFERENCEMENT_ISOLANT[[#Headers],[SYNTHESE DES APPLICATIONS VISEES]]))))))</f>
        <v/>
      </c>
      <c r="L364" s="75" t="str">
        <f ca="1">IF('PR-tampon'!$E327="","",IF('PR-tampon'!$E327=0,"",IF(INDIRECT(NOM_FR&amp;ADDRESS('PR-tampon'!$E327,COLUMN(REFERENCEMENT_ISOLANT[[#Headers],[CONCATENATION DES OBSERVATIONS]])))=0,"",INDIRECT(NOM_FR&amp;ADDRESS('PR-tampon'!$E327,COLUMN(REFERENCEMENT_ISOLANT[[#Headers],[CONCATENATION DES OBSERVATIONS]]))))))</f>
        <v/>
      </c>
      <c r="M364" s="3" t="str">
        <f ca="1">IF('PR-tampon'!$E327="","",IF('PR-tampon'!$E327=0,"",IF(INDIRECT(NOM_FR&amp;ADDRESS('PR-tampon'!$E327,COLUMN(REFERENCEMENT_ISOLANT[[#Headers],[Hygrométrie des locaux]])))=0,"",INDIRECT(NOM_FR&amp;ADDRESS('PR-tampon'!$E327,COLUMN(REFERENCEMENT_ISOLANT[[#Headers],[Hygrométrie des locaux]]))))))</f>
        <v/>
      </c>
      <c r="N364" s="3" t="str">
        <f ca="1">IF('PR-tampon'!$E327="","",IF('PR-tampon'!$E327=0,"",IF(INDIRECT(NOM_FR&amp;ADDRESS('PR-tampon'!$E327,COLUMN(REFERENCEMENT_ISOLANT[[#Headers],[classement locaux au sens 20.1 P3]])))=0,"",INDIRECT(NOM_FR&amp;ADDRESS('PR-tampon'!$E327,COLUMN(REFERENCEMENT_ISOLANT[[#Headers],[classement locaux au sens 20.1 P3]]))))))</f>
        <v/>
      </c>
      <c r="O364" s="3" t="str">
        <f ca="1">IF('PR-tampon'!$E327="","",IF('PR-tampon'!$E327=0,"",IF(INDIRECT(NOM_FR&amp;ADDRESS('PR-tampon'!$E327,COLUMN(REFERENCEMENT_ISOLANT[[#Headers],[Climat max]])))=0,"",INDIRECT(NOM_FR&amp;ADDRESS('PR-tampon'!$E327,COLUMN(REFERENCEMENT_ISOLANT[[#Headers],[Climat max]]))))))</f>
        <v/>
      </c>
      <c r="P364" s="3" t="str">
        <f ca="1">IF('PR-tampon'!$E327="","",IF('PR-tampon'!$E327=0,"",IF(INDIRECT(NOM_FR&amp;ADDRESS('PR-tampon'!$E327,COLUMN(REFERENCEMENT_ISOLANT[[#Headers],[Locaux climatisés ou raffraichis]])))=0,"",INDIRECT(NOM_FR&amp;ADDRESS('PR-tampon'!$E327,COLUMN(REFERENCEMENT_ISOLANT[[#Headers],[Locaux climatisés ou raffraichis]]))))))</f>
        <v/>
      </c>
    </row>
    <row r="365" spans="1:16" ht="130.15" customHeight="1" x14ac:dyDescent="0.25">
      <c r="A365" s="3" t="e">
        <v>#VALUE!</v>
      </c>
      <c r="B365" s="79" t="str">
        <f ca="1">IF('PR-tampon'!$E328="","",IF('PR-tampon'!$E328=0,"",IF(INDIRECT(NOM_FR&amp;ADDRESS('PR-tampon'!$E328,COLUMN(REFERENCEMENT_ISOLANT[[#Headers],[DATE REFERENCEMENT]])))=0,"",INDIRECT(NOM_FR&amp;ADDRESS('PR-tampon'!$E328,COLUMN(REFERENCEMENT_ISOLANT[[#Headers],[DATE REFERENCEMENT]]))))))</f>
        <v/>
      </c>
      <c r="C365" s="79" t="str">
        <f ca="1">IF('PR-tampon'!$E328="","",IF('PR-tampon'!$E328=0,"",IF(INDIRECT(NOM_FR&amp;ADDRESS('PR-tampon'!$E328,COLUMN(REFERENCEMENT_ISOLANT[[#Headers],[TYPE DE PROCEDE]])))=0,"",INDIRECT(NOM_FR&amp;ADDRESS('PR-tampon'!$E328,COLUMN(REFERENCEMENT_ISOLANT[[#Headers],[TYPE DE PROCEDE]]))))))</f>
        <v/>
      </c>
      <c r="D365" s="79" t="str">
        <f ca="1">IF('PR-tampon'!$E328="","",IF('PR-tampon'!$E328=0,"",IF(INDIRECT(NOM_FR&amp;ADDRESS('PR-tampon'!$E328,COLUMN(REFERENCEMENT_ISOLANT[[#Headers],[MATIERE]])))=0,"",INDIRECT(NOM_FR&amp;ADDRESS('PR-tampon'!$E328,COLUMN(REFERENCEMENT_ISOLANT[[#Headers],[MATIERE]]))))))</f>
        <v/>
      </c>
      <c r="E365" s="3" t="str">
        <f ca="1">IF('PR-tampon'!$E328="","",IF('PR-tampon'!$E328=0,"",IF(INDIRECT(NOM_FR&amp;ADDRESS('PR-tampon'!$E328,COLUMN(REFERENCEMENT_ISOLANT[[#Headers],[NOM COMMERCIAL DU PROCEDE]])))=0,"",INDIRECT(NOM_FR&amp;ADDRESS('PR-tampon'!$E328,COLUMN(REFERENCEMENT_ISOLANT[[#Headers],[NOM COMMERCIAL DU PROCEDE]]))))))</f>
        <v/>
      </c>
      <c r="F365" s="3" t="str">
        <f ca="1">IF('PR-tampon'!$E328="","",IF('PR-tampon'!$E328=0,"",IF(INDIRECT(NOM_FR&amp;ADDRESS('PR-tampon'!$E328,COLUMN(REFERENCEMENT_ISOLANT[[#Headers],[FABRICANT / TITULAIRE / DISTRIBUTEUR]])))=0,"",INDIRECT(NOM_FR&amp;ADDRESS('PR-tampon'!$E328,COLUMN(REFERENCEMENT_ISOLANT[[#Headers],[FABRICANT / TITULAIRE / DISTRIBUTEUR]]))))))</f>
        <v/>
      </c>
      <c r="G365" s="3" t="str">
        <f ca="1">IF('PR-tampon'!$E328="","",IF('PR-tampon'!$E328=0,"",IF(INDIRECT(NOM_FR&amp;ADDRESS('PR-tampon'!$E328,COLUMN(REFERENCEMENT_ISOLANT[[#Headers],[TYPE DE DOCUMENT DE REFERENCE]])))=0,"",INDIRECT(NOM_FR&amp;ADDRESS('PR-tampon'!$E328,COLUMN(REFERENCEMENT_ISOLANT[[#Headers],[TYPE DE DOCUMENT DE REFERENCE]]))))))</f>
        <v/>
      </c>
      <c r="H365" s="3" t="str">
        <f ca="1">IF('PR-tampon'!$E328="","",IF('PR-tampon'!$E328=0,"",IF(INDIRECT(NOM_FR&amp;ADDRESS('PR-tampon'!$E328,COLUMN(REFERENCEMENT_ISOLANT[[#Headers],[REF]])))=0,"",INDIRECT(NOM_FR&amp;ADDRESS('PR-tampon'!$E328,COLUMN(REFERENCEMENT_ISOLANT[[#Headers],[REF]]))))))</f>
        <v/>
      </c>
      <c r="I365" s="73" t="str">
        <f ca="1">IF('PR-tampon'!$E328="","",IF('PR-tampon'!$E328=0,"",IF(INDIRECT(NOM_FR&amp;ADDRESS('PR-tampon'!$E328,COLUMN(REFERENCEMENT_ISOLANT[[#Headers],[AVIS LIMITE AU / VALIDITE]])))=0,"",INDIRECT(NOM_FR&amp;ADDRESS('PR-tampon'!$E328,COLUMN(REFERENCEMENT_ISOLANT[[#Headers],[AVIS LIMITE AU / VALIDITE]]))))))</f>
        <v/>
      </c>
      <c r="J365" s="3" t="str">
        <f ca="1">IF('PR-tampon'!$E328="","",IF('PR-tampon'!$E328=0,"",IF(INDIRECT(NOM_FR&amp;ADDRESS('PR-tampon'!$E328,COLUMN(REFERENCEMENT_ISOLANT[[#Headers],[TC/TNC
dans le domaine d''emploi visé]])))=0,"",INDIRECT(NOM_FR&amp;ADDRESS('PR-tampon'!$E328,COLUMN(REFERENCEMENT_ISOLANT[[#Headers],[TC/TNC
dans le domaine d''emploi visé]]))))))</f>
        <v/>
      </c>
      <c r="K365" s="102" t="str">
        <f ca="1">IF('PR-tampon'!$E328="","",IF('PR-tampon'!$E328=0,"",IF(INDIRECT(NOM_FR&amp;ADDRESS('PR-tampon'!$E328,COLUMN(REFERENCEMENT_ISOLANT[[#Headers],[SYNTHESE DES APPLICATIONS VISEES]])))=0,"",INDIRECT(NOM_FR&amp;ADDRESS('PR-tampon'!$E328,COLUMN(REFERENCEMENT_ISOLANT[[#Headers],[SYNTHESE DES APPLICATIONS VISEES]]))))))</f>
        <v/>
      </c>
      <c r="L365" s="75" t="str">
        <f ca="1">IF('PR-tampon'!$E328="","",IF('PR-tampon'!$E328=0,"",IF(INDIRECT(NOM_FR&amp;ADDRESS('PR-tampon'!$E328,COLUMN(REFERENCEMENT_ISOLANT[[#Headers],[CONCATENATION DES OBSERVATIONS]])))=0,"",INDIRECT(NOM_FR&amp;ADDRESS('PR-tampon'!$E328,COLUMN(REFERENCEMENT_ISOLANT[[#Headers],[CONCATENATION DES OBSERVATIONS]]))))))</f>
        <v/>
      </c>
      <c r="M365" s="3" t="str">
        <f ca="1">IF('PR-tampon'!$E328="","",IF('PR-tampon'!$E328=0,"",IF(INDIRECT(NOM_FR&amp;ADDRESS('PR-tampon'!$E328,COLUMN(REFERENCEMENT_ISOLANT[[#Headers],[Hygrométrie des locaux]])))=0,"",INDIRECT(NOM_FR&amp;ADDRESS('PR-tampon'!$E328,COLUMN(REFERENCEMENT_ISOLANT[[#Headers],[Hygrométrie des locaux]]))))))</f>
        <v/>
      </c>
      <c r="N365" s="3" t="str">
        <f ca="1">IF('PR-tampon'!$E328="","",IF('PR-tampon'!$E328=0,"",IF(INDIRECT(NOM_FR&amp;ADDRESS('PR-tampon'!$E328,COLUMN(REFERENCEMENT_ISOLANT[[#Headers],[classement locaux au sens 20.1 P3]])))=0,"",INDIRECT(NOM_FR&amp;ADDRESS('PR-tampon'!$E328,COLUMN(REFERENCEMENT_ISOLANT[[#Headers],[classement locaux au sens 20.1 P3]]))))))</f>
        <v/>
      </c>
      <c r="O365" s="3" t="str">
        <f ca="1">IF('PR-tampon'!$E328="","",IF('PR-tampon'!$E328=0,"",IF(INDIRECT(NOM_FR&amp;ADDRESS('PR-tampon'!$E328,COLUMN(REFERENCEMENT_ISOLANT[[#Headers],[Climat max]])))=0,"",INDIRECT(NOM_FR&amp;ADDRESS('PR-tampon'!$E328,COLUMN(REFERENCEMENT_ISOLANT[[#Headers],[Climat max]]))))))</f>
        <v/>
      </c>
      <c r="P365" s="3" t="str">
        <f ca="1">IF('PR-tampon'!$E328="","",IF('PR-tampon'!$E328=0,"",IF(INDIRECT(NOM_FR&amp;ADDRESS('PR-tampon'!$E328,COLUMN(REFERENCEMENT_ISOLANT[[#Headers],[Locaux climatisés ou raffraichis]])))=0,"",INDIRECT(NOM_FR&amp;ADDRESS('PR-tampon'!$E328,COLUMN(REFERENCEMENT_ISOLANT[[#Headers],[Locaux climatisés ou raffraichis]]))))))</f>
        <v/>
      </c>
    </row>
    <row r="366" spans="1:16" ht="130.15" customHeight="1" x14ac:dyDescent="0.25">
      <c r="A366" s="3" t="e">
        <v>#VALUE!</v>
      </c>
      <c r="B366" s="79" t="str">
        <f ca="1">IF('PR-tampon'!$E329="","",IF('PR-tampon'!$E329=0,"",IF(INDIRECT(NOM_FR&amp;ADDRESS('PR-tampon'!$E329,COLUMN(REFERENCEMENT_ISOLANT[[#Headers],[DATE REFERENCEMENT]])))=0,"",INDIRECT(NOM_FR&amp;ADDRESS('PR-tampon'!$E329,COLUMN(REFERENCEMENT_ISOLANT[[#Headers],[DATE REFERENCEMENT]]))))))</f>
        <v/>
      </c>
      <c r="C366" s="79" t="str">
        <f ca="1">IF('PR-tampon'!$E329="","",IF('PR-tampon'!$E329=0,"",IF(INDIRECT(NOM_FR&amp;ADDRESS('PR-tampon'!$E329,COLUMN(REFERENCEMENT_ISOLANT[[#Headers],[TYPE DE PROCEDE]])))=0,"",INDIRECT(NOM_FR&amp;ADDRESS('PR-tampon'!$E329,COLUMN(REFERENCEMENT_ISOLANT[[#Headers],[TYPE DE PROCEDE]]))))))</f>
        <v/>
      </c>
      <c r="D366" s="79" t="str">
        <f ca="1">IF('PR-tampon'!$E329="","",IF('PR-tampon'!$E329=0,"",IF(INDIRECT(NOM_FR&amp;ADDRESS('PR-tampon'!$E329,COLUMN(REFERENCEMENT_ISOLANT[[#Headers],[MATIERE]])))=0,"",INDIRECT(NOM_FR&amp;ADDRESS('PR-tampon'!$E329,COLUMN(REFERENCEMENT_ISOLANT[[#Headers],[MATIERE]]))))))</f>
        <v/>
      </c>
      <c r="E366" s="3" t="str">
        <f ca="1">IF('PR-tampon'!$E329="","",IF('PR-tampon'!$E329=0,"",IF(INDIRECT(NOM_FR&amp;ADDRESS('PR-tampon'!$E329,COLUMN(REFERENCEMENT_ISOLANT[[#Headers],[NOM COMMERCIAL DU PROCEDE]])))=0,"",INDIRECT(NOM_FR&amp;ADDRESS('PR-tampon'!$E329,COLUMN(REFERENCEMENT_ISOLANT[[#Headers],[NOM COMMERCIAL DU PROCEDE]]))))))</f>
        <v/>
      </c>
      <c r="F366" s="3" t="str">
        <f ca="1">IF('PR-tampon'!$E329="","",IF('PR-tampon'!$E329=0,"",IF(INDIRECT(NOM_FR&amp;ADDRESS('PR-tampon'!$E329,COLUMN(REFERENCEMENT_ISOLANT[[#Headers],[FABRICANT / TITULAIRE / DISTRIBUTEUR]])))=0,"",INDIRECT(NOM_FR&amp;ADDRESS('PR-tampon'!$E329,COLUMN(REFERENCEMENT_ISOLANT[[#Headers],[FABRICANT / TITULAIRE / DISTRIBUTEUR]]))))))</f>
        <v/>
      </c>
      <c r="G366" s="3" t="str">
        <f ca="1">IF('PR-tampon'!$E329="","",IF('PR-tampon'!$E329=0,"",IF(INDIRECT(NOM_FR&amp;ADDRESS('PR-tampon'!$E329,COLUMN(REFERENCEMENT_ISOLANT[[#Headers],[TYPE DE DOCUMENT DE REFERENCE]])))=0,"",INDIRECT(NOM_FR&amp;ADDRESS('PR-tampon'!$E329,COLUMN(REFERENCEMENT_ISOLANT[[#Headers],[TYPE DE DOCUMENT DE REFERENCE]]))))))</f>
        <v/>
      </c>
      <c r="H366" s="3" t="str">
        <f ca="1">IF('PR-tampon'!$E329="","",IF('PR-tampon'!$E329=0,"",IF(INDIRECT(NOM_FR&amp;ADDRESS('PR-tampon'!$E329,COLUMN(REFERENCEMENT_ISOLANT[[#Headers],[REF]])))=0,"",INDIRECT(NOM_FR&amp;ADDRESS('PR-tampon'!$E329,COLUMN(REFERENCEMENT_ISOLANT[[#Headers],[REF]]))))))</f>
        <v/>
      </c>
      <c r="I366" s="73" t="str">
        <f ca="1">IF('PR-tampon'!$E329="","",IF('PR-tampon'!$E329=0,"",IF(INDIRECT(NOM_FR&amp;ADDRESS('PR-tampon'!$E329,COLUMN(REFERENCEMENT_ISOLANT[[#Headers],[AVIS LIMITE AU / VALIDITE]])))=0,"",INDIRECT(NOM_FR&amp;ADDRESS('PR-tampon'!$E329,COLUMN(REFERENCEMENT_ISOLANT[[#Headers],[AVIS LIMITE AU / VALIDITE]]))))))</f>
        <v/>
      </c>
      <c r="J366" s="3" t="str">
        <f ca="1">IF('PR-tampon'!$E329="","",IF('PR-tampon'!$E329=0,"",IF(INDIRECT(NOM_FR&amp;ADDRESS('PR-tampon'!$E329,COLUMN(REFERENCEMENT_ISOLANT[[#Headers],[TC/TNC
dans le domaine d''emploi visé]])))=0,"",INDIRECT(NOM_FR&amp;ADDRESS('PR-tampon'!$E329,COLUMN(REFERENCEMENT_ISOLANT[[#Headers],[TC/TNC
dans le domaine d''emploi visé]]))))))</f>
        <v/>
      </c>
      <c r="K366" s="102" t="str">
        <f ca="1">IF('PR-tampon'!$E329="","",IF('PR-tampon'!$E329=0,"",IF(INDIRECT(NOM_FR&amp;ADDRESS('PR-tampon'!$E329,COLUMN(REFERENCEMENT_ISOLANT[[#Headers],[SYNTHESE DES APPLICATIONS VISEES]])))=0,"",INDIRECT(NOM_FR&amp;ADDRESS('PR-tampon'!$E329,COLUMN(REFERENCEMENT_ISOLANT[[#Headers],[SYNTHESE DES APPLICATIONS VISEES]]))))))</f>
        <v/>
      </c>
      <c r="L366" s="75" t="str">
        <f ca="1">IF('PR-tampon'!$E329="","",IF('PR-tampon'!$E329=0,"",IF(INDIRECT(NOM_FR&amp;ADDRESS('PR-tampon'!$E329,COLUMN(REFERENCEMENT_ISOLANT[[#Headers],[CONCATENATION DES OBSERVATIONS]])))=0,"",INDIRECT(NOM_FR&amp;ADDRESS('PR-tampon'!$E329,COLUMN(REFERENCEMENT_ISOLANT[[#Headers],[CONCATENATION DES OBSERVATIONS]]))))))</f>
        <v/>
      </c>
      <c r="M366" s="3" t="str">
        <f ca="1">IF('PR-tampon'!$E329="","",IF('PR-tampon'!$E329=0,"",IF(INDIRECT(NOM_FR&amp;ADDRESS('PR-tampon'!$E329,COLUMN(REFERENCEMENT_ISOLANT[[#Headers],[Hygrométrie des locaux]])))=0,"",INDIRECT(NOM_FR&amp;ADDRESS('PR-tampon'!$E329,COLUMN(REFERENCEMENT_ISOLANT[[#Headers],[Hygrométrie des locaux]]))))))</f>
        <v/>
      </c>
      <c r="N366" s="3" t="str">
        <f ca="1">IF('PR-tampon'!$E329="","",IF('PR-tampon'!$E329=0,"",IF(INDIRECT(NOM_FR&amp;ADDRESS('PR-tampon'!$E329,COLUMN(REFERENCEMENT_ISOLANT[[#Headers],[classement locaux au sens 20.1 P3]])))=0,"",INDIRECT(NOM_FR&amp;ADDRESS('PR-tampon'!$E329,COLUMN(REFERENCEMENT_ISOLANT[[#Headers],[classement locaux au sens 20.1 P3]]))))))</f>
        <v/>
      </c>
      <c r="O366" s="3" t="str">
        <f ca="1">IF('PR-tampon'!$E329="","",IF('PR-tampon'!$E329=0,"",IF(INDIRECT(NOM_FR&amp;ADDRESS('PR-tampon'!$E329,COLUMN(REFERENCEMENT_ISOLANT[[#Headers],[Climat max]])))=0,"",INDIRECT(NOM_FR&amp;ADDRESS('PR-tampon'!$E329,COLUMN(REFERENCEMENT_ISOLANT[[#Headers],[Climat max]]))))))</f>
        <v/>
      </c>
      <c r="P366" s="3" t="str">
        <f ca="1">IF('PR-tampon'!$E329="","",IF('PR-tampon'!$E329=0,"",IF(INDIRECT(NOM_FR&amp;ADDRESS('PR-tampon'!$E329,COLUMN(REFERENCEMENT_ISOLANT[[#Headers],[Locaux climatisés ou raffraichis]])))=0,"",INDIRECT(NOM_FR&amp;ADDRESS('PR-tampon'!$E329,COLUMN(REFERENCEMENT_ISOLANT[[#Headers],[Locaux climatisés ou raffraichis]]))))))</f>
        <v/>
      </c>
    </row>
    <row r="367" spans="1:16" ht="130.15" customHeight="1" x14ac:dyDescent="0.25">
      <c r="A367" s="3" t="e">
        <v>#VALUE!</v>
      </c>
      <c r="B367" s="79" t="str">
        <f ca="1">IF('PR-tampon'!$E330="","",IF('PR-tampon'!$E330=0,"",IF(INDIRECT(NOM_FR&amp;ADDRESS('PR-tampon'!$E330,COLUMN(REFERENCEMENT_ISOLANT[[#Headers],[DATE REFERENCEMENT]])))=0,"",INDIRECT(NOM_FR&amp;ADDRESS('PR-tampon'!$E330,COLUMN(REFERENCEMENT_ISOLANT[[#Headers],[DATE REFERENCEMENT]]))))))</f>
        <v/>
      </c>
      <c r="C367" s="79" t="str">
        <f ca="1">IF('PR-tampon'!$E330="","",IF('PR-tampon'!$E330=0,"",IF(INDIRECT(NOM_FR&amp;ADDRESS('PR-tampon'!$E330,COLUMN(REFERENCEMENT_ISOLANT[[#Headers],[TYPE DE PROCEDE]])))=0,"",INDIRECT(NOM_FR&amp;ADDRESS('PR-tampon'!$E330,COLUMN(REFERENCEMENT_ISOLANT[[#Headers],[TYPE DE PROCEDE]]))))))</f>
        <v/>
      </c>
      <c r="D367" s="79" t="str">
        <f ca="1">IF('PR-tampon'!$E330="","",IF('PR-tampon'!$E330=0,"",IF(INDIRECT(NOM_FR&amp;ADDRESS('PR-tampon'!$E330,COLUMN(REFERENCEMENT_ISOLANT[[#Headers],[MATIERE]])))=0,"",INDIRECT(NOM_FR&amp;ADDRESS('PR-tampon'!$E330,COLUMN(REFERENCEMENT_ISOLANT[[#Headers],[MATIERE]]))))))</f>
        <v/>
      </c>
      <c r="E367" s="3" t="str">
        <f ca="1">IF('PR-tampon'!$E330="","",IF('PR-tampon'!$E330=0,"",IF(INDIRECT(NOM_FR&amp;ADDRESS('PR-tampon'!$E330,COLUMN(REFERENCEMENT_ISOLANT[[#Headers],[NOM COMMERCIAL DU PROCEDE]])))=0,"",INDIRECT(NOM_FR&amp;ADDRESS('PR-tampon'!$E330,COLUMN(REFERENCEMENT_ISOLANT[[#Headers],[NOM COMMERCIAL DU PROCEDE]]))))))</f>
        <v/>
      </c>
      <c r="F367" s="3" t="str">
        <f ca="1">IF('PR-tampon'!$E330="","",IF('PR-tampon'!$E330=0,"",IF(INDIRECT(NOM_FR&amp;ADDRESS('PR-tampon'!$E330,COLUMN(REFERENCEMENT_ISOLANT[[#Headers],[FABRICANT / TITULAIRE / DISTRIBUTEUR]])))=0,"",INDIRECT(NOM_FR&amp;ADDRESS('PR-tampon'!$E330,COLUMN(REFERENCEMENT_ISOLANT[[#Headers],[FABRICANT / TITULAIRE / DISTRIBUTEUR]]))))))</f>
        <v/>
      </c>
      <c r="G367" s="3" t="str">
        <f ca="1">IF('PR-tampon'!$E330="","",IF('PR-tampon'!$E330=0,"",IF(INDIRECT(NOM_FR&amp;ADDRESS('PR-tampon'!$E330,COLUMN(REFERENCEMENT_ISOLANT[[#Headers],[TYPE DE DOCUMENT DE REFERENCE]])))=0,"",INDIRECT(NOM_FR&amp;ADDRESS('PR-tampon'!$E330,COLUMN(REFERENCEMENT_ISOLANT[[#Headers],[TYPE DE DOCUMENT DE REFERENCE]]))))))</f>
        <v/>
      </c>
      <c r="H367" s="3" t="str">
        <f ca="1">IF('PR-tampon'!$E330="","",IF('PR-tampon'!$E330=0,"",IF(INDIRECT(NOM_FR&amp;ADDRESS('PR-tampon'!$E330,COLUMN(REFERENCEMENT_ISOLANT[[#Headers],[REF]])))=0,"",INDIRECT(NOM_FR&amp;ADDRESS('PR-tampon'!$E330,COLUMN(REFERENCEMENT_ISOLANT[[#Headers],[REF]]))))))</f>
        <v/>
      </c>
      <c r="I367" s="73" t="str">
        <f ca="1">IF('PR-tampon'!$E330="","",IF('PR-tampon'!$E330=0,"",IF(INDIRECT(NOM_FR&amp;ADDRESS('PR-tampon'!$E330,COLUMN(REFERENCEMENT_ISOLANT[[#Headers],[AVIS LIMITE AU / VALIDITE]])))=0,"",INDIRECT(NOM_FR&amp;ADDRESS('PR-tampon'!$E330,COLUMN(REFERENCEMENT_ISOLANT[[#Headers],[AVIS LIMITE AU / VALIDITE]]))))))</f>
        <v/>
      </c>
      <c r="J367" s="3" t="str">
        <f ca="1">IF('PR-tampon'!$E330="","",IF('PR-tampon'!$E330=0,"",IF(INDIRECT(NOM_FR&amp;ADDRESS('PR-tampon'!$E330,COLUMN(REFERENCEMENT_ISOLANT[[#Headers],[TC/TNC
dans le domaine d''emploi visé]])))=0,"",INDIRECT(NOM_FR&amp;ADDRESS('PR-tampon'!$E330,COLUMN(REFERENCEMENT_ISOLANT[[#Headers],[TC/TNC
dans le domaine d''emploi visé]]))))))</f>
        <v/>
      </c>
      <c r="K367" s="102" t="str">
        <f ca="1">IF('PR-tampon'!$E330="","",IF('PR-tampon'!$E330=0,"",IF(INDIRECT(NOM_FR&amp;ADDRESS('PR-tampon'!$E330,COLUMN(REFERENCEMENT_ISOLANT[[#Headers],[SYNTHESE DES APPLICATIONS VISEES]])))=0,"",INDIRECT(NOM_FR&amp;ADDRESS('PR-tampon'!$E330,COLUMN(REFERENCEMENT_ISOLANT[[#Headers],[SYNTHESE DES APPLICATIONS VISEES]]))))))</f>
        <v/>
      </c>
      <c r="L367" s="75" t="str">
        <f ca="1">IF('PR-tampon'!$E330="","",IF('PR-tampon'!$E330=0,"",IF(INDIRECT(NOM_FR&amp;ADDRESS('PR-tampon'!$E330,COLUMN(REFERENCEMENT_ISOLANT[[#Headers],[CONCATENATION DES OBSERVATIONS]])))=0,"",INDIRECT(NOM_FR&amp;ADDRESS('PR-tampon'!$E330,COLUMN(REFERENCEMENT_ISOLANT[[#Headers],[CONCATENATION DES OBSERVATIONS]]))))))</f>
        <v/>
      </c>
      <c r="M367" s="3" t="str">
        <f ca="1">IF('PR-tampon'!$E330="","",IF('PR-tampon'!$E330=0,"",IF(INDIRECT(NOM_FR&amp;ADDRESS('PR-tampon'!$E330,COLUMN(REFERENCEMENT_ISOLANT[[#Headers],[Hygrométrie des locaux]])))=0,"",INDIRECT(NOM_FR&amp;ADDRESS('PR-tampon'!$E330,COLUMN(REFERENCEMENT_ISOLANT[[#Headers],[Hygrométrie des locaux]]))))))</f>
        <v/>
      </c>
      <c r="N367" s="3" t="str">
        <f ca="1">IF('PR-tampon'!$E330="","",IF('PR-tampon'!$E330=0,"",IF(INDIRECT(NOM_FR&amp;ADDRESS('PR-tampon'!$E330,COLUMN(REFERENCEMENT_ISOLANT[[#Headers],[classement locaux au sens 20.1 P3]])))=0,"",INDIRECT(NOM_FR&amp;ADDRESS('PR-tampon'!$E330,COLUMN(REFERENCEMENT_ISOLANT[[#Headers],[classement locaux au sens 20.1 P3]]))))))</f>
        <v/>
      </c>
      <c r="O367" s="3" t="str">
        <f ca="1">IF('PR-tampon'!$E330="","",IF('PR-tampon'!$E330=0,"",IF(INDIRECT(NOM_FR&amp;ADDRESS('PR-tampon'!$E330,COLUMN(REFERENCEMENT_ISOLANT[[#Headers],[Climat max]])))=0,"",INDIRECT(NOM_FR&amp;ADDRESS('PR-tampon'!$E330,COLUMN(REFERENCEMENT_ISOLANT[[#Headers],[Climat max]]))))))</f>
        <v/>
      </c>
      <c r="P367" s="3" t="str">
        <f ca="1">IF('PR-tampon'!$E330="","",IF('PR-tampon'!$E330=0,"",IF(INDIRECT(NOM_FR&amp;ADDRESS('PR-tampon'!$E330,COLUMN(REFERENCEMENT_ISOLANT[[#Headers],[Locaux climatisés ou raffraichis]])))=0,"",INDIRECT(NOM_FR&amp;ADDRESS('PR-tampon'!$E330,COLUMN(REFERENCEMENT_ISOLANT[[#Headers],[Locaux climatisés ou raffraichis]]))))))</f>
        <v/>
      </c>
    </row>
    <row r="368" spans="1:16" ht="130.15" customHeight="1" x14ac:dyDescent="0.25">
      <c r="A368" s="3" t="e">
        <v>#VALUE!</v>
      </c>
      <c r="B368" s="79" t="str">
        <f ca="1">IF('PR-tampon'!$E331="","",IF('PR-tampon'!$E331=0,"",IF(INDIRECT(NOM_FR&amp;ADDRESS('PR-tampon'!$E331,COLUMN(REFERENCEMENT_ISOLANT[[#Headers],[DATE REFERENCEMENT]])))=0,"",INDIRECT(NOM_FR&amp;ADDRESS('PR-tampon'!$E331,COLUMN(REFERENCEMENT_ISOLANT[[#Headers],[DATE REFERENCEMENT]]))))))</f>
        <v/>
      </c>
      <c r="C368" s="79" t="str">
        <f ca="1">IF('PR-tampon'!$E331="","",IF('PR-tampon'!$E331=0,"",IF(INDIRECT(NOM_FR&amp;ADDRESS('PR-tampon'!$E331,COLUMN(REFERENCEMENT_ISOLANT[[#Headers],[TYPE DE PROCEDE]])))=0,"",INDIRECT(NOM_FR&amp;ADDRESS('PR-tampon'!$E331,COLUMN(REFERENCEMENT_ISOLANT[[#Headers],[TYPE DE PROCEDE]]))))))</f>
        <v/>
      </c>
      <c r="D368" s="79" t="str">
        <f ca="1">IF('PR-tampon'!$E331="","",IF('PR-tampon'!$E331=0,"",IF(INDIRECT(NOM_FR&amp;ADDRESS('PR-tampon'!$E331,COLUMN(REFERENCEMENT_ISOLANT[[#Headers],[MATIERE]])))=0,"",INDIRECT(NOM_FR&amp;ADDRESS('PR-tampon'!$E331,COLUMN(REFERENCEMENT_ISOLANT[[#Headers],[MATIERE]]))))))</f>
        <v/>
      </c>
      <c r="E368" s="3" t="str">
        <f ca="1">IF('PR-tampon'!$E331="","",IF('PR-tampon'!$E331=0,"",IF(INDIRECT(NOM_FR&amp;ADDRESS('PR-tampon'!$E331,COLUMN(REFERENCEMENT_ISOLANT[[#Headers],[NOM COMMERCIAL DU PROCEDE]])))=0,"",INDIRECT(NOM_FR&amp;ADDRESS('PR-tampon'!$E331,COLUMN(REFERENCEMENT_ISOLANT[[#Headers],[NOM COMMERCIAL DU PROCEDE]]))))))</f>
        <v/>
      </c>
      <c r="F368" s="3" t="str">
        <f ca="1">IF('PR-tampon'!$E331="","",IF('PR-tampon'!$E331=0,"",IF(INDIRECT(NOM_FR&amp;ADDRESS('PR-tampon'!$E331,COLUMN(REFERENCEMENT_ISOLANT[[#Headers],[FABRICANT / TITULAIRE / DISTRIBUTEUR]])))=0,"",INDIRECT(NOM_FR&amp;ADDRESS('PR-tampon'!$E331,COLUMN(REFERENCEMENT_ISOLANT[[#Headers],[FABRICANT / TITULAIRE / DISTRIBUTEUR]]))))))</f>
        <v/>
      </c>
      <c r="G368" s="3" t="str">
        <f ca="1">IF('PR-tampon'!$E331="","",IF('PR-tampon'!$E331=0,"",IF(INDIRECT(NOM_FR&amp;ADDRESS('PR-tampon'!$E331,COLUMN(REFERENCEMENT_ISOLANT[[#Headers],[TYPE DE DOCUMENT DE REFERENCE]])))=0,"",INDIRECT(NOM_FR&amp;ADDRESS('PR-tampon'!$E331,COLUMN(REFERENCEMENT_ISOLANT[[#Headers],[TYPE DE DOCUMENT DE REFERENCE]]))))))</f>
        <v/>
      </c>
      <c r="H368" s="3" t="str">
        <f ca="1">IF('PR-tampon'!$E331="","",IF('PR-tampon'!$E331=0,"",IF(INDIRECT(NOM_FR&amp;ADDRESS('PR-tampon'!$E331,COLUMN(REFERENCEMENT_ISOLANT[[#Headers],[REF]])))=0,"",INDIRECT(NOM_FR&amp;ADDRESS('PR-tampon'!$E331,COLUMN(REFERENCEMENT_ISOLANT[[#Headers],[REF]]))))))</f>
        <v/>
      </c>
      <c r="I368" s="73" t="str">
        <f ca="1">IF('PR-tampon'!$E331="","",IF('PR-tampon'!$E331=0,"",IF(INDIRECT(NOM_FR&amp;ADDRESS('PR-tampon'!$E331,COLUMN(REFERENCEMENT_ISOLANT[[#Headers],[AVIS LIMITE AU / VALIDITE]])))=0,"",INDIRECT(NOM_FR&amp;ADDRESS('PR-tampon'!$E331,COLUMN(REFERENCEMENT_ISOLANT[[#Headers],[AVIS LIMITE AU / VALIDITE]]))))))</f>
        <v/>
      </c>
      <c r="J368" s="3" t="str">
        <f ca="1">IF('PR-tampon'!$E331="","",IF('PR-tampon'!$E331=0,"",IF(INDIRECT(NOM_FR&amp;ADDRESS('PR-tampon'!$E331,COLUMN(REFERENCEMENT_ISOLANT[[#Headers],[TC/TNC
dans le domaine d''emploi visé]])))=0,"",INDIRECT(NOM_FR&amp;ADDRESS('PR-tampon'!$E331,COLUMN(REFERENCEMENT_ISOLANT[[#Headers],[TC/TNC
dans le domaine d''emploi visé]]))))))</f>
        <v/>
      </c>
      <c r="K368" s="102" t="str">
        <f ca="1">IF('PR-tampon'!$E331="","",IF('PR-tampon'!$E331=0,"",IF(INDIRECT(NOM_FR&amp;ADDRESS('PR-tampon'!$E331,COLUMN(REFERENCEMENT_ISOLANT[[#Headers],[SYNTHESE DES APPLICATIONS VISEES]])))=0,"",INDIRECT(NOM_FR&amp;ADDRESS('PR-tampon'!$E331,COLUMN(REFERENCEMENT_ISOLANT[[#Headers],[SYNTHESE DES APPLICATIONS VISEES]]))))))</f>
        <v/>
      </c>
      <c r="L368" s="75" t="str">
        <f ca="1">IF('PR-tampon'!$E331="","",IF('PR-tampon'!$E331=0,"",IF(INDIRECT(NOM_FR&amp;ADDRESS('PR-tampon'!$E331,COLUMN(REFERENCEMENT_ISOLANT[[#Headers],[CONCATENATION DES OBSERVATIONS]])))=0,"",INDIRECT(NOM_FR&amp;ADDRESS('PR-tampon'!$E331,COLUMN(REFERENCEMENT_ISOLANT[[#Headers],[CONCATENATION DES OBSERVATIONS]]))))))</f>
        <v/>
      </c>
      <c r="M368" s="3" t="str">
        <f ca="1">IF('PR-tampon'!$E331="","",IF('PR-tampon'!$E331=0,"",IF(INDIRECT(NOM_FR&amp;ADDRESS('PR-tampon'!$E331,COLUMN(REFERENCEMENT_ISOLANT[[#Headers],[Hygrométrie des locaux]])))=0,"",INDIRECT(NOM_FR&amp;ADDRESS('PR-tampon'!$E331,COLUMN(REFERENCEMENT_ISOLANT[[#Headers],[Hygrométrie des locaux]]))))))</f>
        <v/>
      </c>
      <c r="N368" s="3" t="str">
        <f ca="1">IF('PR-tampon'!$E331="","",IF('PR-tampon'!$E331=0,"",IF(INDIRECT(NOM_FR&amp;ADDRESS('PR-tampon'!$E331,COLUMN(REFERENCEMENT_ISOLANT[[#Headers],[classement locaux au sens 20.1 P3]])))=0,"",INDIRECT(NOM_FR&amp;ADDRESS('PR-tampon'!$E331,COLUMN(REFERENCEMENT_ISOLANT[[#Headers],[classement locaux au sens 20.1 P3]]))))))</f>
        <v/>
      </c>
      <c r="O368" s="3" t="str">
        <f ca="1">IF('PR-tampon'!$E331="","",IF('PR-tampon'!$E331=0,"",IF(INDIRECT(NOM_FR&amp;ADDRESS('PR-tampon'!$E331,COLUMN(REFERENCEMENT_ISOLANT[[#Headers],[Climat max]])))=0,"",INDIRECT(NOM_FR&amp;ADDRESS('PR-tampon'!$E331,COLUMN(REFERENCEMENT_ISOLANT[[#Headers],[Climat max]]))))))</f>
        <v/>
      </c>
      <c r="P368" s="3" t="str">
        <f ca="1">IF('PR-tampon'!$E331="","",IF('PR-tampon'!$E331=0,"",IF(INDIRECT(NOM_FR&amp;ADDRESS('PR-tampon'!$E331,COLUMN(REFERENCEMENT_ISOLANT[[#Headers],[Locaux climatisés ou raffraichis]])))=0,"",INDIRECT(NOM_FR&amp;ADDRESS('PR-tampon'!$E331,COLUMN(REFERENCEMENT_ISOLANT[[#Headers],[Locaux climatisés ou raffraichis]]))))))</f>
        <v/>
      </c>
    </row>
    <row r="369" spans="1:16" ht="130.15" customHeight="1" x14ac:dyDescent="0.25">
      <c r="A369" s="3" t="e">
        <v>#VALUE!</v>
      </c>
      <c r="B369" s="79" t="str">
        <f ca="1">IF('PR-tampon'!$E332="","",IF('PR-tampon'!$E332=0,"",IF(INDIRECT(NOM_FR&amp;ADDRESS('PR-tampon'!$E332,COLUMN(REFERENCEMENT_ISOLANT[[#Headers],[DATE REFERENCEMENT]])))=0,"",INDIRECT(NOM_FR&amp;ADDRESS('PR-tampon'!$E332,COLUMN(REFERENCEMENT_ISOLANT[[#Headers],[DATE REFERENCEMENT]]))))))</f>
        <v/>
      </c>
      <c r="C369" s="79" t="str">
        <f ca="1">IF('PR-tampon'!$E332="","",IF('PR-tampon'!$E332=0,"",IF(INDIRECT(NOM_FR&amp;ADDRESS('PR-tampon'!$E332,COLUMN(REFERENCEMENT_ISOLANT[[#Headers],[TYPE DE PROCEDE]])))=0,"",INDIRECT(NOM_FR&amp;ADDRESS('PR-tampon'!$E332,COLUMN(REFERENCEMENT_ISOLANT[[#Headers],[TYPE DE PROCEDE]]))))))</f>
        <v/>
      </c>
      <c r="D369" s="79" t="str">
        <f ca="1">IF('PR-tampon'!$E332="","",IF('PR-tampon'!$E332=0,"",IF(INDIRECT(NOM_FR&amp;ADDRESS('PR-tampon'!$E332,COLUMN(REFERENCEMENT_ISOLANT[[#Headers],[MATIERE]])))=0,"",INDIRECT(NOM_FR&amp;ADDRESS('PR-tampon'!$E332,COLUMN(REFERENCEMENT_ISOLANT[[#Headers],[MATIERE]]))))))</f>
        <v/>
      </c>
      <c r="E369" s="3" t="str">
        <f ca="1">IF('PR-tampon'!$E332="","",IF('PR-tampon'!$E332=0,"",IF(INDIRECT(NOM_FR&amp;ADDRESS('PR-tampon'!$E332,COLUMN(REFERENCEMENT_ISOLANT[[#Headers],[NOM COMMERCIAL DU PROCEDE]])))=0,"",INDIRECT(NOM_FR&amp;ADDRESS('PR-tampon'!$E332,COLUMN(REFERENCEMENT_ISOLANT[[#Headers],[NOM COMMERCIAL DU PROCEDE]]))))))</f>
        <v/>
      </c>
      <c r="F369" s="3" t="str">
        <f ca="1">IF('PR-tampon'!$E332="","",IF('PR-tampon'!$E332=0,"",IF(INDIRECT(NOM_FR&amp;ADDRESS('PR-tampon'!$E332,COLUMN(REFERENCEMENT_ISOLANT[[#Headers],[FABRICANT / TITULAIRE / DISTRIBUTEUR]])))=0,"",INDIRECT(NOM_FR&amp;ADDRESS('PR-tampon'!$E332,COLUMN(REFERENCEMENT_ISOLANT[[#Headers],[FABRICANT / TITULAIRE / DISTRIBUTEUR]]))))))</f>
        <v/>
      </c>
      <c r="G369" s="3" t="str">
        <f ca="1">IF('PR-tampon'!$E332="","",IF('PR-tampon'!$E332=0,"",IF(INDIRECT(NOM_FR&amp;ADDRESS('PR-tampon'!$E332,COLUMN(REFERENCEMENT_ISOLANT[[#Headers],[TYPE DE DOCUMENT DE REFERENCE]])))=0,"",INDIRECT(NOM_FR&amp;ADDRESS('PR-tampon'!$E332,COLUMN(REFERENCEMENT_ISOLANT[[#Headers],[TYPE DE DOCUMENT DE REFERENCE]]))))))</f>
        <v/>
      </c>
      <c r="H369" s="3" t="str">
        <f ca="1">IF('PR-tampon'!$E332="","",IF('PR-tampon'!$E332=0,"",IF(INDIRECT(NOM_FR&amp;ADDRESS('PR-tampon'!$E332,COLUMN(REFERENCEMENT_ISOLANT[[#Headers],[REF]])))=0,"",INDIRECT(NOM_FR&amp;ADDRESS('PR-tampon'!$E332,COLUMN(REFERENCEMENT_ISOLANT[[#Headers],[REF]]))))))</f>
        <v/>
      </c>
      <c r="I369" s="73" t="str">
        <f ca="1">IF('PR-tampon'!$E332="","",IF('PR-tampon'!$E332=0,"",IF(INDIRECT(NOM_FR&amp;ADDRESS('PR-tampon'!$E332,COLUMN(REFERENCEMENT_ISOLANT[[#Headers],[AVIS LIMITE AU / VALIDITE]])))=0,"",INDIRECT(NOM_FR&amp;ADDRESS('PR-tampon'!$E332,COLUMN(REFERENCEMENT_ISOLANT[[#Headers],[AVIS LIMITE AU / VALIDITE]]))))))</f>
        <v/>
      </c>
      <c r="J369" s="3" t="str">
        <f ca="1">IF('PR-tampon'!$E332="","",IF('PR-tampon'!$E332=0,"",IF(INDIRECT(NOM_FR&amp;ADDRESS('PR-tampon'!$E332,COLUMN(REFERENCEMENT_ISOLANT[[#Headers],[TC/TNC
dans le domaine d''emploi visé]])))=0,"",INDIRECT(NOM_FR&amp;ADDRESS('PR-tampon'!$E332,COLUMN(REFERENCEMENT_ISOLANT[[#Headers],[TC/TNC
dans le domaine d''emploi visé]]))))))</f>
        <v/>
      </c>
      <c r="K369" s="102" t="str">
        <f ca="1">IF('PR-tampon'!$E332="","",IF('PR-tampon'!$E332=0,"",IF(INDIRECT(NOM_FR&amp;ADDRESS('PR-tampon'!$E332,COLUMN(REFERENCEMENT_ISOLANT[[#Headers],[SYNTHESE DES APPLICATIONS VISEES]])))=0,"",INDIRECT(NOM_FR&amp;ADDRESS('PR-tampon'!$E332,COLUMN(REFERENCEMENT_ISOLANT[[#Headers],[SYNTHESE DES APPLICATIONS VISEES]]))))))</f>
        <v/>
      </c>
      <c r="L369" s="75" t="str">
        <f ca="1">IF('PR-tampon'!$E332="","",IF('PR-tampon'!$E332=0,"",IF(INDIRECT(NOM_FR&amp;ADDRESS('PR-tampon'!$E332,COLUMN(REFERENCEMENT_ISOLANT[[#Headers],[CONCATENATION DES OBSERVATIONS]])))=0,"",INDIRECT(NOM_FR&amp;ADDRESS('PR-tampon'!$E332,COLUMN(REFERENCEMENT_ISOLANT[[#Headers],[CONCATENATION DES OBSERVATIONS]]))))))</f>
        <v/>
      </c>
      <c r="M369" s="3" t="str">
        <f ca="1">IF('PR-tampon'!$E332="","",IF('PR-tampon'!$E332=0,"",IF(INDIRECT(NOM_FR&amp;ADDRESS('PR-tampon'!$E332,COLUMN(REFERENCEMENT_ISOLANT[[#Headers],[Hygrométrie des locaux]])))=0,"",INDIRECT(NOM_FR&amp;ADDRESS('PR-tampon'!$E332,COLUMN(REFERENCEMENT_ISOLANT[[#Headers],[Hygrométrie des locaux]]))))))</f>
        <v/>
      </c>
      <c r="N369" s="3" t="str">
        <f ca="1">IF('PR-tampon'!$E332="","",IF('PR-tampon'!$E332=0,"",IF(INDIRECT(NOM_FR&amp;ADDRESS('PR-tampon'!$E332,COLUMN(REFERENCEMENT_ISOLANT[[#Headers],[classement locaux au sens 20.1 P3]])))=0,"",INDIRECT(NOM_FR&amp;ADDRESS('PR-tampon'!$E332,COLUMN(REFERENCEMENT_ISOLANT[[#Headers],[classement locaux au sens 20.1 P3]]))))))</f>
        <v/>
      </c>
      <c r="O369" s="3" t="str">
        <f ca="1">IF('PR-tampon'!$E332="","",IF('PR-tampon'!$E332=0,"",IF(INDIRECT(NOM_FR&amp;ADDRESS('PR-tampon'!$E332,COLUMN(REFERENCEMENT_ISOLANT[[#Headers],[Climat max]])))=0,"",INDIRECT(NOM_FR&amp;ADDRESS('PR-tampon'!$E332,COLUMN(REFERENCEMENT_ISOLANT[[#Headers],[Climat max]]))))))</f>
        <v/>
      </c>
      <c r="P369" s="3" t="str">
        <f ca="1">IF('PR-tampon'!$E332="","",IF('PR-tampon'!$E332=0,"",IF(INDIRECT(NOM_FR&amp;ADDRESS('PR-tampon'!$E332,COLUMN(REFERENCEMENT_ISOLANT[[#Headers],[Locaux climatisés ou raffraichis]])))=0,"",INDIRECT(NOM_FR&amp;ADDRESS('PR-tampon'!$E332,COLUMN(REFERENCEMENT_ISOLANT[[#Headers],[Locaux climatisés ou raffraichis]]))))))</f>
        <v/>
      </c>
    </row>
    <row r="370" spans="1:16" ht="130.15" customHeight="1" x14ac:dyDescent="0.25">
      <c r="A370" s="3" t="e">
        <v>#VALUE!</v>
      </c>
      <c r="B370" s="79" t="str">
        <f ca="1">IF('PR-tampon'!$E333="","",IF('PR-tampon'!$E333=0,"",IF(INDIRECT(NOM_FR&amp;ADDRESS('PR-tampon'!$E333,COLUMN(REFERENCEMENT_ISOLANT[[#Headers],[DATE REFERENCEMENT]])))=0,"",INDIRECT(NOM_FR&amp;ADDRESS('PR-tampon'!$E333,COLUMN(REFERENCEMENT_ISOLANT[[#Headers],[DATE REFERENCEMENT]]))))))</f>
        <v/>
      </c>
      <c r="C370" s="79" t="str">
        <f ca="1">IF('PR-tampon'!$E333="","",IF('PR-tampon'!$E333=0,"",IF(INDIRECT(NOM_FR&amp;ADDRESS('PR-tampon'!$E333,COLUMN(REFERENCEMENT_ISOLANT[[#Headers],[TYPE DE PROCEDE]])))=0,"",INDIRECT(NOM_FR&amp;ADDRESS('PR-tampon'!$E333,COLUMN(REFERENCEMENT_ISOLANT[[#Headers],[TYPE DE PROCEDE]]))))))</f>
        <v/>
      </c>
      <c r="D370" s="79" t="str">
        <f ca="1">IF('PR-tampon'!$E333="","",IF('PR-tampon'!$E333=0,"",IF(INDIRECT(NOM_FR&amp;ADDRESS('PR-tampon'!$E333,COLUMN(REFERENCEMENT_ISOLANT[[#Headers],[MATIERE]])))=0,"",INDIRECT(NOM_FR&amp;ADDRESS('PR-tampon'!$E333,COLUMN(REFERENCEMENT_ISOLANT[[#Headers],[MATIERE]]))))))</f>
        <v/>
      </c>
      <c r="E370" s="3" t="str">
        <f ca="1">IF('PR-tampon'!$E333="","",IF('PR-tampon'!$E333=0,"",IF(INDIRECT(NOM_FR&amp;ADDRESS('PR-tampon'!$E333,COLUMN(REFERENCEMENT_ISOLANT[[#Headers],[NOM COMMERCIAL DU PROCEDE]])))=0,"",INDIRECT(NOM_FR&amp;ADDRESS('PR-tampon'!$E333,COLUMN(REFERENCEMENT_ISOLANT[[#Headers],[NOM COMMERCIAL DU PROCEDE]]))))))</f>
        <v/>
      </c>
      <c r="F370" s="3" t="str">
        <f ca="1">IF('PR-tampon'!$E333="","",IF('PR-tampon'!$E333=0,"",IF(INDIRECT(NOM_FR&amp;ADDRESS('PR-tampon'!$E333,COLUMN(REFERENCEMENT_ISOLANT[[#Headers],[FABRICANT / TITULAIRE / DISTRIBUTEUR]])))=0,"",INDIRECT(NOM_FR&amp;ADDRESS('PR-tampon'!$E333,COLUMN(REFERENCEMENT_ISOLANT[[#Headers],[FABRICANT / TITULAIRE / DISTRIBUTEUR]]))))))</f>
        <v/>
      </c>
      <c r="G370" s="3" t="str">
        <f ca="1">IF('PR-tampon'!$E333="","",IF('PR-tampon'!$E333=0,"",IF(INDIRECT(NOM_FR&amp;ADDRESS('PR-tampon'!$E333,COLUMN(REFERENCEMENT_ISOLANT[[#Headers],[TYPE DE DOCUMENT DE REFERENCE]])))=0,"",INDIRECT(NOM_FR&amp;ADDRESS('PR-tampon'!$E333,COLUMN(REFERENCEMENT_ISOLANT[[#Headers],[TYPE DE DOCUMENT DE REFERENCE]]))))))</f>
        <v/>
      </c>
      <c r="H370" s="3" t="str">
        <f ca="1">IF('PR-tampon'!$E333="","",IF('PR-tampon'!$E333=0,"",IF(INDIRECT(NOM_FR&amp;ADDRESS('PR-tampon'!$E333,COLUMN(REFERENCEMENT_ISOLANT[[#Headers],[REF]])))=0,"",INDIRECT(NOM_FR&amp;ADDRESS('PR-tampon'!$E333,COLUMN(REFERENCEMENT_ISOLANT[[#Headers],[REF]]))))))</f>
        <v/>
      </c>
      <c r="I370" s="73" t="str">
        <f ca="1">IF('PR-tampon'!$E333="","",IF('PR-tampon'!$E333=0,"",IF(INDIRECT(NOM_FR&amp;ADDRESS('PR-tampon'!$E333,COLUMN(REFERENCEMENT_ISOLANT[[#Headers],[AVIS LIMITE AU / VALIDITE]])))=0,"",INDIRECT(NOM_FR&amp;ADDRESS('PR-tampon'!$E333,COLUMN(REFERENCEMENT_ISOLANT[[#Headers],[AVIS LIMITE AU / VALIDITE]]))))))</f>
        <v/>
      </c>
      <c r="J370" s="3" t="str">
        <f ca="1">IF('PR-tampon'!$E333="","",IF('PR-tampon'!$E333=0,"",IF(INDIRECT(NOM_FR&amp;ADDRESS('PR-tampon'!$E333,COLUMN(REFERENCEMENT_ISOLANT[[#Headers],[TC/TNC
dans le domaine d''emploi visé]])))=0,"",INDIRECT(NOM_FR&amp;ADDRESS('PR-tampon'!$E333,COLUMN(REFERENCEMENT_ISOLANT[[#Headers],[TC/TNC
dans le domaine d''emploi visé]]))))))</f>
        <v/>
      </c>
      <c r="K370" s="102" t="str">
        <f ca="1">IF('PR-tampon'!$E333="","",IF('PR-tampon'!$E333=0,"",IF(INDIRECT(NOM_FR&amp;ADDRESS('PR-tampon'!$E333,COLUMN(REFERENCEMENT_ISOLANT[[#Headers],[SYNTHESE DES APPLICATIONS VISEES]])))=0,"",INDIRECT(NOM_FR&amp;ADDRESS('PR-tampon'!$E333,COLUMN(REFERENCEMENT_ISOLANT[[#Headers],[SYNTHESE DES APPLICATIONS VISEES]]))))))</f>
        <v/>
      </c>
      <c r="L370" s="75" t="str">
        <f ca="1">IF('PR-tampon'!$E333="","",IF('PR-tampon'!$E333=0,"",IF(INDIRECT(NOM_FR&amp;ADDRESS('PR-tampon'!$E333,COLUMN(REFERENCEMENT_ISOLANT[[#Headers],[CONCATENATION DES OBSERVATIONS]])))=0,"",INDIRECT(NOM_FR&amp;ADDRESS('PR-tampon'!$E333,COLUMN(REFERENCEMENT_ISOLANT[[#Headers],[CONCATENATION DES OBSERVATIONS]]))))))</f>
        <v/>
      </c>
      <c r="M370" s="3" t="str">
        <f ca="1">IF('PR-tampon'!$E333="","",IF('PR-tampon'!$E333=0,"",IF(INDIRECT(NOM_FR&amp;ADDRESS('PR-tampon'!$E333,COLUMN(REFERENCEMENT_ISOLANT[[#Headers],[Hygrométrie des locaux]])))=0,"",INDIRECT(NOM_FR&amp;ADDRESS('PR-tampon'!$E333,COLUMN(REFERENCEMENT_ISOLANT[[#Headers],[Hygrométrie des locaux]]))))))</f>
        <v/>
      </c>
      <c r="N370" s="3" t="str">
        <f ca="1">IF('PR-tampon'!$E333="","",IF('PR-tampon'!$E333=0,"",IF(INDIRECT(NOM_FR&amp;ADDRESS('PR-tampon'!$E333,COLUMN(REFERENCEMENT_ISOLANT[[#Headers],[classement locaux au sens 20.1 P3]])))=0,"",INDIRECT(NOM_FR&amp;ADDRESS('PR-tampon'!$E333,COLUMN(REFERENCEMENT_ISOLANT[[#Headers],[classement locaux au sens 20.1 P3]]))))))</f>
        <v/>
      </c>
      <c r="O370" s="3" t="str">
        <f ca="1">IF('PR-tampon'!$E333="","",IF('PR-tampon'!$E333=0,"",IF(INDIRECT(NOM_FR&amp;ADDRESS('PR-tampon'!$E333,COLUMN(REFERENCEMENT_ISOLANT[[#Headers],[Climat max]])))=0,"",INDIRECT(NOM_FR&amp;ADDRESS('PR-tampon'!$E333,COLUMN(REFERENCEMENT_ISOLANT[[#Headers],[Climat max]]))))))</f>
        <v/>
      </c>
      <c r="P370" s="3" t="str">
        <f ca="1">IF('PR-tampon'!$E333="","",IF('PR-tampon'!$E333=0,"",IF(INDIRECT(NOM_FR&amp;ADDRESS('PR-tampon'!$E333,COLUMN(REFERENCEMENT_ISOLANT[[#Headers],[Locaux climatisés ou raffraichis]])))=0,"",INDIRECT(NOM_FR&amp;ADDRESS('PR-tampon'!$E333,COLUMN(REFERENCEMENT_ISOLANT[[#Headers],[Locaux climatisés ou raffraichis]]))))))</f>
        <v/>
      </c>
    </row>
    <row r="371" spans="1:16" ht="130.15" customHeight="1" x14ac:dyDescent="0.25">
      <c r="A371" s="3" t="e">
        <v>#VALUE!</v>
      </c>
      <c r="B371" s="79" t="str">
        <f ca="1">IF('PR-tampon'!$E334="","",IF('PR-tampon'!$E334=0,"",IF(INDIRECT(NOM_FR&amp;ADDRESS('PR-tampon'!$E334,COLUMN(REFERENCEMENT_ISOLANT[[#Headers],[DATE REFERENCEMENT]])))=0,"",INDIRECT(NOM_FR&amp;ADDRESS('PR-tampon'!$E334,COLUMN(REFERENCEMENT_ISOLANT[[#Headers],[DATE REFERENCEMENT]]))))))</f>
        <v/>
      </c>
      <c r="C371" s="79" t="str">
        <f ca="1">IF('PR-tampon'!$E334="","",IF('PR-tampon'!$E334=0,"",IF(INDIRECT(NOM_FR&amp;ADDRESS('PR-tampon'!$E334,COLUMN(REFERENCEMENT_ISOLANT[[#Headers],[TYPE DE PROCEDE]])))=0,"",INDIRECT(NOM_FR&amp;ADDRESS('PR-tampon'!$E334,COLUMN(REFERENCEMENT_ISOLANT[[#Headers],[TYPE DE PROCEDE]]))))))</f>
        <v/>
      </c>
      <c r="D371" s="79" t="str">
        <f ca="1">IF('PR-tampon'!$E334="","",IF('PR-tampon'!$E334=0,"",IF(INDIRECT(NOM_FR&amp;ADDRESS('PR-tampon'!$E334,COLUMN(REFERENCEMENT_ISOLANT[[#Headers],[MATIERE]])))=0,"",INDIRECT(NOM_FR&amp;ADDRESS('PR-tampon'!$E334,COLUMN(REFERENCEMENT_ISOLANT[[#Headers],[MATIERE]]))))))</f>
        <v/>
      </c>
      <c r="E371" s="3" t="str">
        <f ca="1">IF('PR-tampon'!$E334="","",IF('PR-tampon'!$E334=0,"",IF(INDIRECT(NOM_FR&amp;ADDRESS('PR-tampon'!$E334,COLUMN(REFERENCEMENT_ISOLANT[[#Headers],[NOM COMMERCIAL DU PROCEDE]])))=0,"",INDIRECT(NOM_FR&amp;ADDRESS('PR-tampon'!$E334,COLUMN(REFERENCEMENT_ISOLANT[[#Headers],[NOM COMMERCIAL DU PROCEDE]]))))))</f>
        <v/>
      </c>
      <c r="F371" s="3" t="str">
        <f ca="1">IF('PR-tampon'!$E334="","",IF('PR-tampon'!$E334=0,"",IF(INDIRECT(NOM_FR&amp;ADDRESS('PR-tampon'!$E334,COLUMN(REFERENCEMENT_ISOLANT[[#Headers],[FABRICANT / TITULAIRE / DISTRIBUTEUR]])))=0,"",INDIRECT(NOM_FR&amp;ADDRESS('PR-tampon'!$E334,COLUMN(REFERENCEMENT_ISOLANT[[#Headers],[FABRICANT / TITULAIRE / DISTRIBUTEUR]]))))))</f>
        <v/>
      </c>
      <c r="G371" s="3" t="str">
        <f ca="1">IF('PR-tampon'!$E334="","",IF('PR-tampon'!$E334=0,"",IF(INDIRECT(NOM_FR&amp;ADDRESS('PR-tampon'!$E334,COLUMN(REFERENCEMENT_ISOLANT[[#Headers],[TYPE DE DOCUMENT DE REFERENCE]])))=0,"",INDIRECT(NOM_FR&amp;ADDRESS('PR-tampon'!$E334,COLUMN(REFERENCEMENT_ISOLANT[[#Headers],[TYPE DE DOCUMENT DE REFERENCE]]))))))</f>
        <v/>
      </c>
      <c r="H371" s="3" t="str">
        <f ca="1">IF('PR-tampon'!$E334="","",IF('PR-tampon'!$E334=0,"",IF(INDIRECT(NOM_FR&amp;ADDRESS('PR-tampon'!$E334,COLUMN(REFERENCEMENT_ISOLANT[[#Headers],[REF]])))=0,"",INDIRECT(NOM_FR&amp;ADDRESS('PR-tampon'!$E334,COLUMN(REFERENCEMENT_ISOLANT[[#Headers],[REF]]))))))</f>
        <v/>
      </c>
      <c r="I371" s="73" t="str">
        <f ca="1">IF('PR-tampon'!$E334="","",IF('PR-tampon'!$E334=0,"",IF(INDIRECT(NOM_FR&amp;ADDRESS('PR-tampon'!$E334,COLUMN(REFERENCEMENT_ISOLANT[[#Headers],[AVIS LIMITE AU / VALIDITE]])))=0,"",INDIRECT(NOM_FR&amp;ADDRESS('PR-tampon'!$E334,COLUMN(REFERENCEMENT_ISOLANT[[#Headers],[AVIS LIMITE AU / VALIDITE]]))))))</f>
        <v/>
      </c>
      <c r="J371" s="3" t="str">
        <f ca="1">IF('PR-tampon'!$E334="","",IF('PR-tampon'!$E334=0,"",IF(INDIRECT(NOM_FR&amp;ADDRESS('PR-tampon'!$E334,COLUMN(REFERENCEMENT_ISOLANT[[#Headers],[TC/TNC
dans le domaine d''emploi visé]])))=0,"",INDIRECT(NOM_FR&amp;ADDRESS('PR-tampon'!$E334,COLUMN(REFERENCEMENT_ISOLANT[[#Headers],[TC/TNC
dans le domaine d''emploi visé]]))))))</f>
        <v/>
      </c>
      <c r="K371" s="102" t="str">
        <f ca="1">IF('PR-tampon'!$E334="","",IF('PR-tampon'!$E334=0,"",IF(INDIRECT(NOM_FR&amp;ADDRESS('PR-tampon'!$E334,COLUMN(REFERENCEMENT_ISOLANT[[#Headers],[SYNTHESE DES APPLICATIONS VISEES]])))=0,"",INDIRECT(NOM_FR&amp;ADDRESS('PR-tampon'!$E334,COLUMN(REFERENCEMENT_ISOLANT[[#Headers],[SYNTHESE DES APPLICATIONS VISEES]]))))))</f>
        <v/>
      </c>
      <c r="L371" s="75" t="str">
        <f ca="1">IF('PR-tampon'!$E334="","",IF('PR-tampon'!$E334=0,"",IF(INDIRECT(NOM_FR&amp;ADDRESS('PR-tampon'!$E334,COLUMN(REFERENCEMENT_ISOLANT[[#Headers],[CONCATENATION DES OBSERVATIONS]])))=0,"",INDIRECT(NOM_FR&amp;ADDRESS('PR-tampon'!$E334,COLUMN(REFERENCEMENT_ISOLANT[[#Headers],[CONCATENATION DES OBSERVATIONS]]))))))</f>
        <v/>
      </c>
      <c r="M371" s="3" t="str">
        <f ca="1">IF('PR-tampon'!$E334="","",IF('PR-tampon'!$E334=0,"",IF(INDIRECT(NOM_FR&amp;ADDRESS('PR-tampon'!$E334,COLUMN(REFERENCEMENT_ISOLANT[[#Headers],[Hygrométrie des locaux]])))=0,"",INDIRECT(NOM_FR&amp;ADDRESS('PR-tampon'!$E334,COLUMN(REFERENCEMENT_ISOLANT[[#Headers],[Hygrométrie des locaux]]))))))</f>
        <v/>
      </c>
      <c r="N371" s="3" t="str">
        <f ca="1">IF('PR-tampon'!$E334="","",IF('PR-tampon'!$E334=0,"",IF(INDIRECT(NOM_FR&amp;ADDRESS('PR-tampon'!$E334,COLUMN(REFERENCEMENT_ISOLANT[[#Headers],[classement locaux au sens 20.1 P3]])))=0,"",INDIRECT(NOM_FR&amp;ADDRESS('PR-tampon'!$E334,COLUMN(REFERENCEMENT_ISOLANT[[#Headers],[classement locaux au sens 20.1 P3]]))))))</f>
        <v/>
      </c>
      <c r="O371" s="3" t="str">
        <f ca="1">IF('PR-tampon'!$E334="","",IF('PR-tampon'!$E334=0,"",IF(INDIRECT(NOM_FR&amp;ADDRESS('PR-tampon'!$E334,COLUMN(REFERENCEMENT_ISOLANT[[#Headers],[Climat max]])))=0,"",INDIRECT(NOM_FR&amp;ADDRESS('PR-tampon'!$E334,COLUMN(REFERENCEMENT_ISOLANT[[#Headers],[Climat max]]))))))</f>
        <v/>
      </c>
      <c r="P371" s="3" t="str">
        <f ca="1">IF('PR-tampon'!$E334="","",IF('PR-tampon'!$E334=0,"",IF(INDIRECT(NOM_FR&amp;ADDRESS('PR-tampon'!$E334,COLUMN(REFERENCEMENT_ISOLANT[[#Headers],[Locaux climatisés ou raffraichis]])))=0,"",INDIRECT(NOM_FR&amp;ADDRESS('PR-tampon'!$E334,COLUMN(REFERENCEMENT_ISOLANT[[#Headers],[Locaux climatisés ou raffraichis]]))))))</f>
        <v/>
      </c>
    </row>
    <row r="372" spans="1:16" ht="130.15" customHeight="1" x14ac:dyDescent="0.25">
      <c r="A372" s="3" t="e">
        <v>#VALUE!</v>
      </c>
      <c r="B372" s="79" t="str">
        <f ca="1">IF('PR-tampon'!$E335="","",IF('PR-tampon'!$E335=0,"",IF(INDIRECT(NOM_FR&amp;ADDRESS('PR-tampon'!$E335,COLUMN(REFERENCEMENT_ISOLANT[[#Headers],[DATE REFERENCEMENT]])))=0,"",INDIRECT(NOM_FR&amp;ADDRESS('PR-tampon'!$E335,COLUMN(REFERENCEMENT_ISOLANT[[#Headers],[DATE REFERENCEMENT]]))))))</f>
        <v/>
      </c>
      <c r="C372" s="79" t="str">
        <f ca="1">IF('PR-tampon'!$E335="","",IF('PR-tampon'!$E335=0,"",IF(INDIRECT(NOM_FR&amp;ADDRESS('PR-tampon'!$E335,COLUMN(REFERENCEMENT_ISOLANT[[#Headers],[TYPE DE PROCEDE]])))=0,"",INDIRECT(NOM_FR&amp;ADDRESS('PR-tampon'!$E335,COLUMN(REFERENCEMENT_ISOLANT[[#Headers],[TYPE DE PROCEDE]]))))))</f>
        <v/>
      </c>
      <c r="D372" s="79" t="str">
        <f ca="1">IF('PR-tampon'!$E335="","",IF('PR-tampon'!$E335=0,"",IF(INDIRECT(NOM_FR&amp;ADDRESS('PR-tampon'!$E335,COLUMN(REFERENCEMENT_ISOLANT[[#Headers],[MATIERE]])))=0,"",INDIRECT(NOM_FR&amp;ADDRESS('PR-tampon'!$E335,COLUMN(REFERENCEMENT_ISOLANT[[#Headers],[MATIERE]]))))))</f>
        <v/>
      </c>
      <c r="E372" s="3" t="str">
        <f ca="1">IF('PR-tampon'!$E335="","",IF('PR-tampon'!$E335=0,"",IF(INDIRECT(NOM_FR&amp;ADDRESS('PR-tampon'!$E335,COLUMN(REFERENCEMENT_ISOLANT[[#Headers],[NOM COMMERCIAL DU PROCEDE]])))=0,"",INDIRECT(NOM_FR&amp;ADDRESS('PR-tampon'!$E335,COLUMN(REFERENCEMENT_ISOLANT[[#Headers],[NOM COMMERCIAL DU PROCEDE]]))))))</f>
        <v/>
      </c>
      <c r="F372" s="3" t="str">
        <f ca="1">IF('PR-tampon'!$E335="","",IF('PR-tampon'!$E335=0,"",IF(INDIRECT(NOM_FR&amp;ADDRESS('PR-tampon'!$E335,COLUMN(REFERENCEMENT_ISOLANT[[#Headers],[FABRICANT / TITULAIRE / DISTRIBUTEUR]])))=0,"",INDIRECT(NOM_FR&amp;ADDRESS('PR-tampon'!$E335,COLUMN(REFERENCEMENT_ISOLANT[[#Headers],[FABRICANT / TITULAIRE / DISTRIBUTEUR]]))))))</f>
        <v/>
      </c>
      <c r="G372" s="3" t="str">
        <f ca="1">IF('PR-tampon'!$E335="","",IF('PR-tampon'!$E335=0,"",IF(INDIRECT(NOM_FR&amp;ADDRESS('PR-tampon'!$E335,COLUMN(REFERENCEMENT_ISOLANT[[#Headers],[TYPE DE DOCUMENT DE REFERENCE]])))=0,"",INDIRECT(NOM_FR&amp;ADDRESS('PR-tampon'!$E335,COLUMN(REFERENCEMENT_ISOLANT[[#Headers],[TYPE DE DOCUMENT DE REFERENCE]]))))))</f>
        <v/>
      </c>
      <c r="H372" s="3" t="str">
        <f ca="1">IF('PR-tampon'!$E335="","",IF('PR-tampon'!$E335=0,"",IF(INDIRECT(NOM_FR&amp;ADDRESS('PR-tampon'!$E335,COLUMN(REFERENCEMENT_ISOLANT[[#Headers],[REF]])))=0,"",INDIRECT(NOM_FR&amp;ADDRESS('PR-tampon'!$E335,COLUMN(REFERENCEMENT_ISOLANT[[#Headers],[REF]]))))))</f>
        <v/>
      </c>
      <c r="I372" s="73" t="str">
        <f ca="1">IF('PR-tampon'!$E335="","",IF('PR-tampon'!$E335=0,"",IF(INDIRECT(NOM_FR&amp;ADDRESS('PR-tampon'!$E335,COLUMN(REFERENCEMENT_ISOLANT[[#Headers],[AVIS LIMITE AU / VALIDITE]])))=0,"",INDIRECT(NOM_FR&amp;ADDRESS('PR-tampon'!$E335,COLUMN(REFERENCEMENT_ISOLANT[[#Headers],[AVIS LIMITE AU / VALIDITE]]))))))</f>
        <v/>
      </c>
      <c r="J372" s="3" t="str">
        <f ca="1">IF('PR-tampon'!$E335="","",IF('PR-tampon'!$E335=0,"",IF(INDIRECT(NOM_FR&amp;ADDRESS('PR-tampon'!$E335,COLUMN(REFERENCEMENT_ISOLANT[[#Headers],[TC/TNC
dans le domaine d''emploi visé]])))=0,"",INDIRECT(NOM_FR&amp;ADDRESS('PR-tampon'!$E335,COLUMN(REFERENCEMENT_ISOLANT[[#Headers],[TC/TNC
dans le domaine d''emploi visé]]))))))</f>
        <v/>
      </c>
      <c r="K372" s="102" t="str">
        <f ca="1">IF('PR-tampon'!$E335="","",IF('PR-tampon'!$E335=0,"",IF(INDIRECT(NOM_FR&amp;ADDRESS('PR-tampon'!$E335,COLUMN(REFERENCEMENT_ISOLANT[[#Headers],[SYNTHESE DES APPLICATIONS VISEES]])))=0,"",INDIRECT(NOM_FR&amp;ADDRESS('PR-tampon'!$E335,COLUMN(REFERENCEMENT_ISOLANT[[#Headers],[SYNTHESE DES APPLICATIONS VISEES]]))))))</f>
        <v/>
      </c>
      <c r="L372" s="75" t="str">
        <f ca="1">IF('PR-tampon'!$E335="","",IF('PR-tampon'!$E335=0,"",IF(INDIRECT(NOM_FR&amp;ADDRESS('PR-tampon'!$E335,COLUMN(REFERENCEMENT_ISOLANT[[#Headers],[CONCATENATION DES OBSERVATIONS]])))=0,"",INDIRECT(NOM_FR&amp;ADDRESS('PR-tampon'!$E335,COLUMN(REFERENCEMENT_ISOLANT[[#Headers],[CONCATENATION DES OBSERVATIONS]]))))))</f>
        <v/>
      </c>
      <c r="M372" s="3" t="str">
        <f ca="1">IF('PR-tampon'!$E335="","",IF('PR-tampon'!$E335=0,"",IF(INDIRECT(NOM_FR&amp;ADDRESS('PR-tampon'!$E335,COLUMN(REFERENCEMENT_ISOLANT[[#Headers],[Hygrométrie des locaux]])))=0,"",INDIRECT(NOM_FR&amp;ADDRESS('PR-tampon'!$E335,COLUMN(REFERENCEMENT_ISOLANT[[#Headers],[Hygrométrie des locaux]]))))))</f>
        <v/>
      </c>
      <c r="N372" s="3" t="str">
        <f ca="1">IF('PR-tampon'!$E335="","",IF('PR-tampon'!$E335=0,"",IF(INDIRECT(NOM_FR&amp;ADDRESS('PR-tampon'!$E335,COLUMN(REFERENCEMENT_ISOLANT[[#Headers],[classement locaux au sens 20.1 P3]])))=0,"",INDIRECT(NOM_FR&amp;ADDRESS('PR-tampon'!$E335,COLUMN(REFERENCEMENT_ISOLANT[[#Headers],[classement locaux au sens 20.1 P3]]))))))</f>
        <v/>
      </c>
      <c r="O372" s="3" t="str">
        <f ca="1">IF('PR-tampon'!$E335="","",IF('PR-tampon'!$E335=0,"",IF(INDIRECT(NOM_FR&amp;ADDRESS('PR-tampon'!$E335,COLUMN(REFERENCEMENT_ISOLANT[[#Headers],[Climat max]])))=0,"",INDIRECT(NOM_FR&amp;ADDRESS('PR-tampon'!$E335,COLUMN(REFERENCEMENT_ISOLANT[[#Headers],[Climat max]]))))))</f>
        <v/>
      </c>
      <c r="P372" s="3" t="str">
        <f ca="1">IF('PR-tampon'!$E335="","",IF('PR-tampon'!$E335=0,"",IF(INDIRECT(NOM_FR&amp;ADDRESS('PR-tampon'!$E335,COLUMN(REFERENCEMENT_ISOLANT[[#Headers],[Locaux climatisés ou raffraichis]])))=0,"",INDIRECT(NOM_FR&amp;ADDRESS('PR-tampon'!$E335,COLUMN(REFERENCEMENT_ISOLANT[[#Headers],[Locaux climatisés ou raffraichis]]))))))</f>
        <v/>
      </c>
    </row>
    <row r="373" spans="1:16" ht="130.15" customHeight="1" x14ac:dyDescent="0.25">
      <c r="A373" s="3" t="e">
        <v>#VALUE!</v>
      </c>
      <c r="B373" s="79" t="str">
        <f ca="1">IF('PR-tampon'!$E336="","",IF('PR-tampon'!$E336=0,"",IF(INDIRECT(NOM_FR&amp;ADDRESS('PR-tampon'!$E336,COLUMN(REFERENCEMENT_ISOLANT[[#Headers],[DATE REFERENCEMENT]])))=0,"",INDIRECT(NOM_FR&amp;ADDRESS('PR-tampon'!$E336,COLUMN(REFERENCEMENT_ISOLANT[[#Headers],[DATE REFERENCEMENT]]))))))</f>
        <v/>
      </c>
      <c r="C373" s="79" t="str">
        <f ca="1">IF('PR-tampon'!$E336="","",IF('PR-tampon'!$E336=0,"",IF(INDIRECT(NOM_FR&amp;ADDRESS('PR-tampon'!$E336,COLUMN(REFERENCEMENT_ISOLANT[[#Headers],[TYPE DE PROCEDE]])))=0,"",INDIRECT(NOM_FR&amp;ADDRESS('PR-tampon'!$E336,COLUMN(REFERENCEMENT_ISOLANT[[#Headers],[TYPE DE PROCEDE]]))))))</f>
        <v/>
      </c>
      <c r="D373" s="79" t="str">
        <f ca="1">IF('PR-tampon'!$E336="","",IF('PR-tampon'!$E336=0,"",IF(INDIRECT(NOM_FR&amp;ADDRESS('PR-tampon'!$E336,COLUMN(REFERENCEMENT_ISOLANT[[#Headers],[MATIERE]])))=0,"",INDIRECT(NOM_FR&amp;ADDRESS('PR-tampon'!$E336,COLUMN(REFERENCEMENT_ISOLANT[[#Headers],[MATIERE]]))))))</f>
        <v/>
      </c>
      <c r="E373" s="3" t="str">
        <f ca="1">IF('PR-tampon'!$E336="","",IF('PR-tampon'!$E336=0,"",IF(INDIRECT(NOM_FR&amp;ADDRESS('PR-tampon'!$E336,COLUMN(REFERENCEMENT_ISOLANT[[#Headers],[NOM COMMERCIAL DU PROCEDE]])))=0,"",INDIRECT(NOM_FR&amp;ADDRESS('PR-tampon'!$E336,COLUMN(REFERENCEMENT_ISOLANT[[#Headers],[NOM COMMERCIAL DU PROCEDE]]))))))</f>
        <v/>
      </c>
      <c r="F373" s="3" t="str">
        <f ca="1">IF('PR-tampon'!$E336="","",IF('PR-tampon'!$E336=0,"",IF(INDIRECT(NOM_FR&amp;ADDRESS('PR-tampon'!$E336,COLUMN(REFERENCEMENT_ISOLANT[[#Headers],[FABRICANT / TITULAIRE / DISTRIBUTEUR]])))=0,"",INDIRECT(NOM_FR&amp;ADDRESS('PR-tampon'!$E336,COLUMN(REFERENCEMENT_ISOLANT[[#Headers],[FABRICANT / TITULAIRE / DISTRIBUTEUR]]))))))</f>
        <v/>
      </c>
      <c r="G373" s="3" t="str">
        <f ca="1">IF('PR-tampon'!$E336="","",IF('PR-tampon'!$E336=0,"",IF(INDIRECT(NOM_FR&amp;ADDRESS('PR-tampon'!$E336,COLUMN(REFERENCEMENT_ISOLANT[[#Headers],[TYPE DE DOCUMENT DE REFERENCE]])))=0,"",INDIRECT(NOM_FR&amp;ADDRESS('PR-tampon'!$E336,COLUMN(REFERENCEMENT_ISOLANT[[#Headers],[TYPE DE DOCUMENT DE REFERENCE]]))))))</f>
        <v/>
      </c>
      <c r="H373" s="3" t="str">
        <f ca="1">IF('PR-tampon'!$E336="","",IF('PR-tampon'!$E336=0,"",IF(INDIRECT(NOM_FR&amp;ADDRESS('PR-tampon'!$E336,COLUMN(REFERENCEMENT_ISOLANT[[#Headers],[REF]])))=0,"",INDIRECT(NOM_FR&amp;ADDRESS('PR-tampon'!$E336,COLUMN(REFERENCEMENT_ISOLANT[[#Headers],[REF]]))))))</f>
        <v/>
      </c>
      <c r="I373" s="73" t="str">
        <f ca="1">IF('PR-tampon'!$E336="","",IF('PR-tampon'!$E336=0,"",IF(INDIRECT(NOM_FR&amp;ADDRESS('PR-tampon'!$E336,COLUMN(REFERENCEMENT_ISOLANT[[#Headers],[AVIS LIMITE AU / VALIDITE]])))=0,"",INDIRECT(NOM_FR&amp;ADDRESS('PR-tampon'!$E336,COLUMN(REFERENCEMENT_ISOLANT[[#Headers],[AVIS LIMITE AU / VALIDITE]]))))))</f>
        <v/>
      </c>
      <c r="J373" s="3" t="str">
        <f ca="1">IF('PR-tampon'!$E336="","",IF('PR-tampon'!$E336=0,"",IF(INDIRECT(NOM_FR&amp;ADDRESS('PR-tampon'!$E336,COLUMN(REFERENCEMENT_ISOLANT[[#Headers],[TC/TNC
dans le domaine d''emploi visé]])))=0,"",INDIRECT(NOM_FR&amp;ADDRESS('PR-tampon'!$E336,COLUMN(REFERENCEMENT_ISOLANT[[#Headers],[TC/TNC
dans le domaine d''emploi visé]]))))))</f>
        <v/>
      </c>
      <c r="K373" s="102" t="str">
        <f ca="1">IF('PR-tampon'!$E336="","",IF('PR-tampon'!$E336=0,"",IF(INDIRECT(NOM_FR&amp;ADDRESS('PR-tampon'!$E336,COLUMN(REFERENCEMENT_ISOLANT[[#Headers],[SYNTHESE DES APPLICATIONS VISEES]])))=0,"",INDIRECT(NOM_FR&amp;ADDRESS('PR-tampon'!$E336,COLUMN(REFERENCEMENT_ISOLANT[[#Headers],[SYNTHESE DES APPLICATIONS VISEES]]))))))</f>
        <v/>
      </c>
      <c r="L373" s="75" t="str">
        <f ca="1">IF('PR-tampon'!$E336="","",IF('PR-tampon'!$E336=0,"",IF(INDIRECT(NOM_FR&amp;ADDRESS('PR-tampon'!$E336,COLUMN(REFERENCEMENT_ISOLANT[[#Headers],[CONCATENATION DES OBSERVATIONS]])))=0,"",INDIRECT(NOM_FR&amp;ADDRESS('PR-tampon'!$E336,COLUMN(REFERENCEMENT_ISOLANT[[#Headers],[CONCATENATION DES OBSERVATIONS]]))))))</f>
        <v/>
      </c>
      <c r="M373" s="3" t="str">
        <f ca="1">IF('PR-tampon'!$E336="","",IF('PR-tampon'!$E336=0,"",IF(INDIRECT(NOM_FR&amp;ADDRESS('PR-tampon'!$E336,COLUMN(REFERENCEMENT_ISOLANT[[#Headers],[Hygrométrie des locaux]])))=0,"",INDIRECT(NOM_FR&amp;ADDRESS('PR-tampon'!$E336,COLUMN(REFERENCEMENT_ISOLANT[[#Headers],[Hygrométrie des locaux]]))))))</f>
        <v/>
      </c>
      <c r="N373" s="3" t="str">
        <f ca="1">IF('PR-tampon'!$E336="","",IF('PR-tampon'!$E336=0,"",IF(INDIRECT(NOM_FR&amp;ADDRESS('PR-tampon'!$E336,COLUMN(REFERENCEMENT_ISOLANT[[#Headers],[classement locaux au sens 20.1 P3]])))=0,"",INDIRECT(NOM_FR&amp;ADDRESS('PR-tampon'!$E336,COLUMN(REFERENCEMENT_ISOLANT[[#Headers],[classement locaux au sens 20.1 P3]]))))))</f>
        <v/>
      </c>
      <c r="O373" s="3" t="str">
        <f ca="1">IF('PR-tampon'!$E336="","",IF('PR-tampon'!$E336=0,"",IF(INDIRECT(NOM_FR&amp;ADDRESS('PR-tampon'!$E336,COLUMN(REFERENCEMENT_ISOLANT[[#Headers],[Climat max]])))=0,"",INDIRECT(NOM_FR&amp;ADDRESS('PR-tampon'!$E336,COLUMN(REFERENCEMENT_ISOLANT[[#Headers],[Climat max]]))))))</f>
        <v/>
      </c>
      <c r="P373" s="3" t="str">
        <f ca="1">IF('PR-tampon'!$E336="","",IF('PR-tampon'!$E336=0,"",IF(INDIRECT(NOM_FR&amp;ADDRESS('PR-tampon'!$E336,COLUMN(REFERENCEMENT_ISOLANT[[#Headers],[Locaux climatisés ou raffraichis]])))=0,"",INDIRECT(NOM_FR&amp;ADDRESS('PR-tampon'!$E336,COLUMN(REFERENCEMENT_ISOLANT[[#Headers],[Locaux climatisés ou raffraichis]]))))))</f>
        <v/>
      </c>
    </row>
    <row r="374" spans="1:16" ht="130.15" customHeight="1" x14ac:dyDescent="0.25">
      <c r="A374" s="3" t="e">
        <v>#VALUE!</v>
      </c>
      <c r="B374" s="79" t="str">
        <f ca="1">IF('PR-tampon'!$E337="","",IF('PR-tampon'!$E337=0,"",IF(INDIRECT(NOM_FR&amp;ADDRESS('PR-tampon'!$E337,COLUMN(REFERENCEMENT_ISOLANT[[#Headers],[DATE REFERENCEMENT]])))=0,"",INDIRECT(NOM_FR&amp;ADDRESS('PR-tampon'!$E337,COLUMN(REFERENCEMENT_ISOLANT[[#Headers],[DATE REFERENCEMENT]]))))))</f>
        <v/>
      </c>
      <c r="C374" s="79" t="str">
        <f ca="1">IF('PR-tampon'!$E337="","",IF('PR-tampon'!$E337=0,"",IF(INDIRECT(NOM_FR&amp;ADDRESS('PR-tampon'!$E337,COLUMN(REFERENCEMENT_ISOLANT[[#Headers],[TYPE DE PROCEDE]])))=0,"",INDIRECT(NOM_FR&amp;ADDRESS('PR-tampon'!$E337,COLUMN(REFERENCEMENT_ISOLANT[[#Headers],[TYPE DE PROCEDE]]))))))</f>
        <v/>
      </c>
      <c r="D374" s="79" t="str">
        <f ca="1">IF('PR-tampon'!$E337="","",IF('PR-tampon'!$E337=0,"",IF(INDIRECT(NOM_FR&amp;ADDRESS('PR-tampon'!$E337,COLUMN(REFERENCEMENT_ISOLANT[[#Headers],[MATIERE]])))=0,"",INDIRECT(NOM_FR&amp;ADDRESS('PR-tampon'!$E337,COLUMN(REFERENCEMENT_ISOLANT[[#Headers],[MATIERE]]))))))</f>
        <v/>
      </c>
      <c r="E374" s="3" t="str">
        <f ca="1">IF('PR-tampon'!$E337="","",IF('PR-tampon'!$E337=0,"",IF(INDIRECT(NOM_FR&amp;ADDRESS('PR-tampon'!$E337,COLUMN(REFERENCEMENT_ISOLANT[[#Headers],[NOM COMMERCIAL DU PROCEDE]])))=0,"",INDIRECT(NOM_FR&amp;ADDRESS('PR-tampon'!$E337,COLUMN(REFERENCEMENT_ISOLANT[[#Headers],[NOM COMMERCIAL DU PROCEDE]]))))))</f>
        <v/>
      </c>
      <c r="F374" s="3" t="str">
        <f ca="1">IF('PR-tampon'!$E337="","",IF('PR-tampon'!$E337=0,"",IF(INDIRECT(NOM_FR&amp;ADDRESS('PR-tampon'!$E337,COLUMN(REFERENCEMENT_ISOLANT[[#Headers],[FABRICANT / TITULAIRE / DISTRIBUTEUR]])))=0,"",INDIRECT(NOM_FR&amp;ADDRESS('PR-tampon'!$E337,COLUMN(REFERENCEMENT_ISOLANT[[#Headers],[FABRICANT / TITULAIRE / DISTRIBUTEUR]]))))))</f>
        <v/>
      </c>
      <c r="G374" s="3" t="str">
        <f ca="1">IF('PR-tampon'!$E337="","",IF('PR-tampon'!$E337=0,"",IF(INDIRECT(NOM_FR&amp;ADDRESS('PR-tampon'!$E337,COLUMN(REFERENCEMENT_ISOLANT[[#Headers],[TYPE DE DOCUMENT DE REFERENCE]])))=0,"",INDIRECT(NOM_FR&amp;ADDRESS('PR-tampon'!$E337,COLUMN(REFERENCEMENT_ISOLANT[[#Headers],[TYPE DE DOCUMENT DE REFERENCE]]))))))</f>
        <v/>
      </c>
      <c r="H374" s="3" t="str">
        <f ca="1">IF('PR-tampon'!$E337="","",IF('PR-tampon'!$E337=0,"",IF(INDIRECT(NOM_FR&amp;ADDRESS('PR-tampon'!$E337,COLUMN(REFERENCEMENT_ISOLANT[[#Headers],[REF]])))=0,"",INDIRECT(NOM_FR&amp;ADDRESS('PR-tampon'!$E337,COLUMN(REFERENCEMENT_ISOLANT[[#Headers],[REF]]))))))</f>
        <v/>
      </c>
      <c r="I374" s="73" t="str">
        <f ca="1">IF('PR-tampon'!$E337="","",IF('PR-tampon'!$E337=0,"",IF(INDIRECT(NOM_FR&amp;ADDRESS('PR-tampon'!$E337,COLUMN(REFERENCEMENT_ISOLANT[[#Headers],[AVIS LIMITE AU / VALIDITE]])))=0,"",INDIRECT(NOM_FR&amp;ADDRESS('PR-tampon'!$E337,COLUMN(REFERENCEMENT_ISOLANT[[#Headers],[AVIS LIMITE AU / VALIDITE]]))))))</f>
        <v/>
      </c>
      <c r="J374" s="3" t="str">
        <f ca="1">IF('PR-tampon'!$E337="","",IF('PR-tampon'!$E337=0,"",IF(INDIRECT(NOM_FR&amp;ADDRESS('PR-tampon'!$E337,COLUMN(REFERENCEMENT_ISOLANT[[#Headers],[TC/TNC
dans le domaine d''emploi visé]])))=0,"",INDIRECT(NOM_FR&amp;ADDRESS('PR-tampon'!$E337,COLUMN(REFERENCEMENT_ISOLANT[[#Headers],[TC/TNC
dans le domaine d''emploi visé]]))))))</f>
        <v/>
      </c>
      <c r="K374" s="102" t="str">
        <f ca="1">IF('PR-tampon'!$E337="","",IF('PR-tampon'!$E337=0,"",IF(INDIRECT(NOM_FR&amp;ADDRESS('PR-tampon'!$E337,COLUMN(REFERENCEMENT_ISOLANT[[#Headers],[SYNTHESE DES APPLICATIONS VISEES]])))=0,"",INDIRECT(NOM_FR&amp;ADDRESS('PR-tampon'!$E337,COLUMN(REFERENCEMENT_ISOLANT[[#Headers],[SYNTHESE DES APPLICATIONS VISEES]]))))))</f>
        <v/>
      </c>
      <c r="L374" s="75" t="str">
        <f ca="1">IF('PR-tampon'!$E337="","",IF('PR-tampon'!$E337=0,"",IF(INDIRECT(NOM_FR&amp;ADDRESS('PR-tampon'!$E337,COLUMN(REFERENCEMENT_ISOLANT[[#Headers],[CONCATENATION DES OBSERVATIONS]])))=0,"",INDIRECT(NOM_FR&amp;ADDRESS('PR-tampon'!$E337,COLUMN(REFERENCEMENT_ISOLANT[[#Headers],[CONCATENATION DES OBSERVATIONS]]))))))</f>
        <v/>
      </c>
      <c r="M374" s="3" t="str">
        <f ca="1">IF('PR-tampon'!$E337="","",IF('PR-tampon'!$E337=0,"",IF(INDIRECT(NOM_FR&amp;ADDRESS('PR-tampon'!$E337,COLUMN(REFERENCEMENT_ISOLANT[[#Headers],[Hygrométrie des locaux]])))=0,"",INDIRECT(NOM_FR&amp;ADDRESS('PR-tampon'!$E337,COLUMN(REFERENCEMENT_ISOLANT[[#Headers],[Hygrométrie des locaux]]))))))</f>
        <v/>
      </c>
      <c r="N374" s="3" t="str">
        <f ca="1">IF('PR-tampon'!$E337="","",IF('PR-tampon'!$E337=0,"",IF(INDIRECT(NOM_FR&amp;ADDRESS('PR-tampon'!$E337,COLUMN(REFERENCEMENT_ISOLANT[[#Headers],[classement locaux au sens 20.1 P3]])))=0,"",INDIRECT(NOM_FR&amp;ADDRESS('PR-tampon'!$E337,COLUMN(REFERENCEMENT_ISOLANT[[#Headers],[classement locaux au sens 20.1 P3]]))))))</f>
        <v/>
      </c>
      <c r="O374" s="3" t="str">
        <f ca="1">IF('PR-tampon'!$E337="","",IF('PR-tampon'!$E337=0,"",IF(INDIRECT(NOM_FR&amp;ADDRESS('PR-tampon'!$E337,COLUMN(REFERENCEMENT_ISOLANT[[#Headers],[Climat max]])))=0,"",INDIRECT(NOM_FR&amp;ADDRESS('PR-tampon'!$E337,COLUMN(REFERENCEMENT_ISOLANT[[#Headers],[Climat max]]))))))</f>
        <v/>
      </c>
      <c r="P374" s="3" t="str">
        <f ca="1">IF('PR-tampon'!$E337="","",IF('PR-tampon'!$E337=0,"",IF(INDIRECT(NOM_FR&amp;ADDRESS('PR-tampon'!$E337,COLUMN(REFERENCEMENT_ISOLANT[[#Headers],[Locaux climatisés ou raffraichis]])))=0,"",INDIRECT(NOM_FR&amp;ADDRESS('PR-tampon'!$E337,COLUMN(REFERENCEMENT_ISOLANT[[#Headers],[Locaux climatisés ou raffraichis]]))))))</f>
        <v/>
      </c>
    </row>
    <row r="375" spans="1:16" ht="130.15" customHeight="1" x14ac:dyDescent="0.25">
      <c r="A375" s="3" t="e">
        <v>#VALUE!</v>
      </c>
      <c r="B375" s="79" t="str">
        <f ca="1">IF('PR-tampon'!$E338="","",IF('PR-tampon'!$E338=0,"",IF(INDIRECT(NOM_FR&amp;ADDRESS('PR-tampon'!$E338,COLUMN(REFERENCEMENT_ISOLANT[[#Headers],[DATE REFERENCEMENT]])))=0,"",INDIRECT(NOM_FR&amp;ADDRESS('PR-tampon'!$E338,COLUMN(REFERENCEMENT_ISOLANT[[#Headers],[DATE REFERENCEMENT]]))))))</f>
        <v/>
      </c>
      <c r="C375" s="79" t="str">
        <f ca="1">IF('PR-tampon'!$E338="","",IF('PR-tampon'!$E338=0,"",IF(INDIRECT(NOM_FR&amp;ADDRESS('PR-tampon'!$E338,COLUMN(REFERENCEMENT_ISOLANT[[#Headers],[TYPE DE PROCEDE]])))=0,"",INDIRECT(NOM_FR&amp;ADDRESS('PR-tampon'!$E338,COLUMN(REFERENCEMENT_ISOLANT[[#Headers],[TYPE DE PROCEDE]]))))))</f>
        <v/>
      </c>
      <c r="D375" s="79" t="str">
        <f ca="1">IF('PR-tampon'!$E338="","",IF('PR-tampon'!$E338=0,"",IF(INDIRECT(NOM_FR&amp;ADDRESS('PR-tampon'!$E338,COLUMN(REFERENCEMENT_ISOLANT[[#Headers],[MATIERE]])))=0,"",INDIRECT(NOM_FR&amp;ADDRESS('PR-tampon'!$E338,COLUMN(REFERENCEMENT_ISOLANT[[#Headers],[MATIERE]]))))))</f>
        <v/>
      </c>
      <c r="E375" s="3" t="str">
        <f ca="1">IF('PR-tampon'!$E338="","",IF('PR-tampon'!$E338=0,"",IF(INDIRECT(NOM_FR&amp;ADDRESS('PR-tampon'!$E338,COLUMN(REFERENCEMENT_ISOLANT[[#Headers],[NOM COMMERCIAL DU PROCEDE]])))=0,"",INDIRECT(NOM_FR&amp;ADDRESS('PR-tampon'!$E338,COLUMN(REFERENCEMENT_ISOLANT[[#Headers],[NOM COMMERCIAL DU PROCEDE]]))))))</f>
        <v/>
      </c>
      <c r="F375" s="3" t="str">
        <f ca="1">IF('PR-tampon'!$E338="","",IF('PR-tampon'!$E338=0,"",IF(INDIRECT(NOM_FR&amp;ADDRESS('PR-tampon'!$E338,COLUMN(REFERENCEMENT_ISOLANT[[#Headers],[FABRICANT / TITULAIRE / DISTRIBUTEUR]])))=0,"",INDIRECT(NOM_FR&amp;ADDRESS('PR-tampon'!$E338,COLUMN(REFERENCEMENT_ISOLANT[[#Headers],[FABRICANT / TITULAIRE / DISTRIBUTEUR]]))))))</f>
        <v/>
      </c>
      <c r="G375" s="3" t="str">
        <f ca="1">IF('PR-tampon'!$E338="","",IF('PR-tampon'!$E338=0,"",IF(INDIRECT(NOM_FR&amp;ADDRESS('PR-tampon'!$E338,COLUMN(REFERENCEMENT_ISOLANT[[#Headers],[TYPE DE DOCUMENT DE REFERENCE]])))=0,"",INDIRECT(NOM_FR&amp;ADDRESS('PR-tampon'!$E338,COLUMN(REFERENCEMENT_ISOLANT[[#Headers],[TYPE DE DOCUMENT DE REFERENCE]]))))))</f>
        <v/>
      </c>
      <c r="H375" s="3" t="str">
        <f ca="1">IF('PR-tampon'!$E338="","",IF('PR-tampon'!$E338=0,"",IF(INDIRECT(NOM_FR&amp;ADDRESS('PR-tampon'!$E338,COLUMN(REFERENCEMENT_ISOLANT[[#Headers],[REF]])))=0,"",INDIRECT(NOM_FR&amp;ADDRESS('PR-tampon'!$E338,COLUMN(REFERENCEMENT_ISOLANT[[#Headers],[REF]]))))))</f>
        <v/>
      </c>
      <c r="I375" s="73" t="str">
        <f ca="1">IF('PR-tampon'!$E338="","",IF('PR-tampon'!$E338=0,"",IF(INDIRECT(NOM_FR&amp;ADDRESS('PR-tampon'!$E338,COLUMN(REFERENCEMENT_ISOLANT[[#Headers],[AVIS LIMITE AU / VALIDITE]])))=0,"",INDIRECT(NOM_FR&amp;ADDRESS('PR-tampon'!$E338,COLUMN(REFERENCEMENT_ISOLANT[[#Headers],[AVIS LIMITE AU / VALIDITE]]))))))</f>
        <v/>
      </c>
      <c r="J375" s="3" t="str">
        <f ca="1">IF('PR-tampon'!$E338="","",IF('PR-tampon'!$E338=0,"",IF(INDIRECT(NOM_FR&amp;ADDRESS('PR-tampon'!$E338,COLUMN(REFERENCEMENT_ISOLANT[[#Headers],[TC/TNC
dans le domaine d''emploi visé]])))=0,"",INDIRECT(NOM_FR&amp;ADDRESS('PR-tampon'!$E338,COLUMN(REFERENCEMENT_ISOLANT[[#Headers],[TC/TNC
dans le domaine d''emploi visé]]))))))</f>
        <v/>
      </c>
      <c r="K375" s="102" t="str">
        <f ca="1">IF('PR-tampon'!$E338="","",IF('PR-tampon'!$E338=0,"",IF(INDIRECT(NOM_FR&amp;ADDRESS('PR-tampon'!$E338,COLUMN(REFERENCEMENT_ISOLANT[[#Headers],[SYNTHESE DES APPLICATIONS VISEES]])))=0,"",INDIRECT(NOM_FR&amp;ADDRESS('PR-tampon'!$E338,COLUMN(REFERENCEMENT_ISOLANT[[#Headers],[SYNTHESE DES APPLICATIONS VISEES]]))))))</f>
        <v/>
      </c>
      <c r="L375" s="75" t="str">
        <f ca="1">IF('PR-tampon'!$E338="","",IF('PR-tampon'!$E338=0,"",IF(INDIRECT(NOM_FR&amp;ADDRESS('PR-tampon'!$E338,COLUMN(REFERENCEMENT_ISOLANT[[#Headers],[CONCATENATION DES OBSERVATIONS]])))=0,"",INDIRECT(NOM_FR&amp;ADDRESS('PR-tampon'!$E338,COLUMN(REFERENCEMENT_ISOLANT[[#Headers],[CONCATENATION DES OBSERVATIONS]]))))))</f>
        <v/>
      </c>
      <c r="M375" s="3" t="str">
        <f ca="1">IF('PR-tampon'!$E338="","",IF('PR-tampon'!$E338=0,"",IF(INDIRECT(NOM_FR&amp;ADDRESS('PR-tampon'!$E338,COLUMN(REFERENCEMENT_ISOLANT[[#Headers],[Hygrométrie des locaux]])))=0,"",INDIRECT(NOM_FR&amp;ADDRESS('PR-tampon'!$E338,COLUMN(REFERENCEMENT_ISOLANT[[#Headers],[Hygrométrie des locaux]]))))))</f>
        <v/>
      </c>
      <c r="N375" s="3" t="str">
        <f ca="1">IF('PR-tampon'!$E338="","",IF('PR-tampon'!$E338=0,"",IF(INDIRECT(NOM_FR&amp;ADDRESS('PR-tampon'!$E338,COLUMN(REFERENCEMENT_ISOLANT[[#Headers],[classement locaux au sens 20.1 P3]])))=0,"",INDIRECT(NOM_FR&amp;ADDRESS('PR-tampon'!$E338,COLUMN(REFERENCEMENT_ISOLANT[[#Headers],[classement locaux au sens 20.1 P3]]))))))</f>
        <v/>
      </c>
      <c r="O375" s="3" t="str">
        <f ca="1">IF('PR-tampon'!$E338="","",IF('PR-tampon'!$E338=0,"",IF(INDIRECT(NOM_FR&amp;ADDRESS('PR-tampon'!$E338,COLUMN(REFERENCEMENT_ISOLANT[[#Headers],[Climat max]])))=0,"",INDIRECT(NOM_FR&amp;ADDRESS('PR-tampon'!$E338,COLUMN(REFERENCEMENT_ISOLANT[[#Headers],[Climat max]]))))))</f>
        <v/>
      </c>
      <c r="P375" s="3" t="str">
        <f ca="1">IF('PR-tampon'!$E338="","",IF('PR-tampon'!$E338=0,"",IF(INDIRECT(NOM_FR&amp;ADDRESS('PR-tampon'!$E338,COLUMN(REFERENCEMENT_ISOLANT[[#Headers],[Locaux climatisés ou raffraichis]])))=0,"",INDIRECT(NOM_FR&amp;ADDRESS('PR-tampon'!$E338,COLUMN(REFERENCEMENT_ISOLANT[[#Headers],[Locaux climatisés ou raffraichis]]))))))</f>
        <v/>
      </c>
    </row>
    <row r="376" spans="1:16" ht="130.15" customHeight="1" x14ac:dyDescent="0.25">
      <c r="A376" s="3" t="e">
        <v>#VALUE!</v>
      </c>
      <c r="B376" s="79" t="str">
        <f ca="1">IF('PR-tampon'!$E339="","",IF('PR-tampon'!$E339=0,"",IF(INDIRECT(NOM_FR&amp;ADDRESS('PR-tampon'!$E339,COLUMN(REFERENCEMENT_ISOLANT[[#Headers],[DATE REFERENCEMENT]])))=0,"",INDIRECT(NOM_FR&amp;ADDRESS('PR-tampon'!$E339,COLUMN(REFERENCEMENT_ISOLANT[[#Headers],[DATE REFERENCEMENT]]))))))</f>
        <v/>
      </c>
      <c r="C376" s="79" t="str">
        <f ca="1">IF('PR-tampon'!$E339="","",IF('PR-tampon'!$E339=0,"",IF(INDIRECT(NOM_FR&amp;ADDRESS('PR-tampon'!$E339,COLUMN(REFERENCEMENT_ISOLANT[[#Headers],[TYPE DE PROCEDE]])))=0,"",INDIRECT(NOM_FR&amp;ADDRESS('PR-tampon'!$E339,COLUMN(REFERENCEMENT_ISOLANT[[#Headers],[TYPE DE PROCEDE]]))))))</f>
        <v/>
      </c>
      <c r="D376" s="79" t="str">
        <f ca="1">IF('PR-tampon'!$E339="","",IF('PR-tampon'!$E339=0,"",IF(INDIRECT(NOM_FR&amp;ADDRESS('PR-tampon'!$E339,COLUMN(REFERENCEMENT_ISOLANT[[#Headers],[MATIERE]])))=0,"",INDIRECT(NOM_FR&amp;ADDRESS('PR-tampon'!$E339,COLUMN(REFERENCEMENT_ISOLANT[[#Headers],[MATIERE]]))))))</f>
        <v/>
      </c>
      <c r="E376" s="3" t="str">
        <f ca="1">IF('PR-tampon'!$E339="","",IF('PR-tampon'!$E339=0,"",IF(INDIRECT(NOM_FR&amp;ADDRESS('PR-tampon'!$E339,COLUMN(REFERENCEMENT_ISOLANT[[#Headers],[NOM COMMERCIAL DU PROCEDE]])))=0,"",INDIRECT(NOM_FR&amp;ADDRESS('PR-tampon'!$E339,COLUMN(REFERENCEMENT_ISOLANT[[#Headers],[NOM COMMERCIAL DU PROCEDE]]))))))</f>
        <v/>
      </c>
      <c r="F376" s="3" t="str">
        <f ca="1">IF('PR-tampon'!$E339="","",IF('PR-tampon'!$E339=0,"",IF(INDIRECT(NOM_FR&amp;ADDRESS('PR-tampon'!$E339,COLUMN(REFERENCEMENT_ISOLANT[[#Headers],[FABRICANT / TITULAIRE / DISTRIBUTEUR]])))=0,"",INDIRECT(NOM_FR&amp;ADDRESS('PR-tampon'!$E339,COLUMN(REFERENCEMENT_ISOLANT[[#Headers],[FABRICANT / TITULAIRE / DISTRIBUTEUR]]))))))</f>
        <v/>
      </c>
      <c r="G376" s="3" t="str">
        <f ca="1">IF('PR-tampon'!$E339="","",IF('PR-tampon'!$E339=0,"",IF(INDIRECT(NOM_FR&amp;ADDRESS('PR-tampon'!$E339,COLUMN(REFERENCEMENT_ISOLANT[[#Headers],[TYPE DE DOCUMENT DE REFERENCE]])))=0,"",INDIRECT(NOM_FR&amp;ADDRESS('PR-tampon'!$E339,COLUMN(REFERENCEMENT_ISOLANT[[#Headers],[TYPE DE DOCUMENT DE REFERENCE]]))))))</f>
        <v/>
      </c>
      <c r="H376" s="3" t="str">
        <f ca="1">IF('PR-tampon'!$E339="","",IF('PR-tampon'!$E339=0,"",IF(INDIRECT(NOM_FR&amp;ADDRESS('PR-tampon'!$E339,COLUMN(REFERENCEMENT_ISOLANT[[#Headers],[REF]])))=0,"",INDIRECT(NOM_FR&amp;ADDRESS('PR-tampon'!$E339,COLUMN(REFERENCEMENT_ISOLANT[[#Headers],[REF]]))))))</f>
        <v/>
      </c>
      <c r="I376" s="73" t="str">
        <f ca="1">IF('PR-tampon'!$E339="","",IF('PR-tampon'!$E339=0,"",IF(INDIRECT(NOM_FR&amp;ADDRESS('PR-tampon'!$E339,COLUMN(REFERENCEMENT_ISOLANT[[#Headers],[AVIS LIMITE AU / VALIDITE]])))=0,"",INDIRECT(NOM_FR&amp;ADDRESS('PR-tampon'!$E339,COLUMN(REFERENCEMENT_ISOLANT[[#Headers],[AVIS LIMITE AU / VALIDITE]]))))))</f>
        <v/>
      </c>
      <c r="J376" s="3" t="str">
        <f ca="1">IF('PR-tampon'!$E339="","",IF('PR-tampon'!$E339=0,"",IF(INDIRECT(NOM_FR&amp;ADDRESS('PR-tampon'!$E339,COLUMN(REFERENCEMENT_ISOLANT[[#Headers],[TC/TNC
dans le domaine d''emploi visé]])))=0,"",INDIRECT(NOM_FR&amp;ADDRESS('PR-tampon'!$E339,COLUMN(REFERENCEMENT_ISOLANT[[#Headers],[TC/TNC
dans le domaine d''emploi visé]]))))))</f>
        <v/>
      </c>
      <c r="K376" s="102" t="str">
        <f ca="1">IF('PR-tampon'!$E339="","",IF('PR-tampon'!$E339=0,"",IF(INDIRECT(NOM_FR&amp;ADDRESS('PR-tampon'!$E339,COLUMN(REFERENCEMENT_ISOLANT[[#Headers],[SYNTHESE DES APPLICATIONS VISEES]])))=0,"",INDIRECT(NOM_FR&amp;ADDRESS('PR-tampon'!$E339,COLUMN(REFERENCEMENT_ISOLANT[[#Headers],[SYNTHESE DES APPLICATIONS VISEES]]))))))</f>
        <v/>
      </c>
      <c r="L376" s="75" t="str">
        <f ca="1">IF('PR-tampon'!$E339="","",IF('PR-tampon'!$E339=0,"",IF(INDIRECT(NOM_FR&amp;ADDRESS('PR-tampon'!$E339,COLUMN(REFERENCEMENT_ISOLANT[[#Headers],[CONCATENATION DES OBSERVATIONS]])))=0,"",INDIRECT(NOM_FR&amp;ADDRESS('PR-tampon'!$E339,COLUMN(REFERENCEMENT_ISOLANT[[#Headers],[CONCATENATION DES OBSERVATIONS]]))))))</f>
        <v/>
      </c>
      <c r="M376" s="3" t="str">
        <f ca="1">IF('PR-tampon'!$E339="","",IF('PR-tampon'!$E339=0,"",IF(INDIRECT(NOM_FR&amp;ADDRESS('PR-tampon'!$E339,COLUMN(REFERENCEMENT_ISOLANT[[#Headers],[Hygrométrie des locaux]])))=0,"",INDIRECT(NOM_FR&amp;ADDRESS('PR-tampon'!$E339,COLUMN(REFERENCEMENT_ISOLANT[[#Headers],[Hygrométrie des locaux]]))))))</f>
        <v/>
      </c>
      <c r="N376" s="3" t="str">
        <f ca="1">IF('PR-tampon'!$E339="","",IF('PR-tampon'!$E339=0,"",IF(INDIRECT(NOM_FR&amp;ADDRESS('PR-tampon'!$E339,COLUMN(REFERENCEMENT_ISOLANT[[#Headers],[classement locaux au sens 20.1 P3]])))=0,"",INDIRECT(NOM_FR&amp;ADDRESS('PR-tampon'!$E339,COLUMN(REFERENCEMENT_ISOLANT[[#Headers],[classement locaux au sens 20.1 P3]]))))))</f>
        <v/>
      </c>
      <c r="O376" s="3" t="str">
        <f ca="1">IF('PR-tampon'!$E339="","",IF('PR-tampon'!$E339=0,"",IF(INDIRECT(NOM_FR&amp;ADDRESS('PR-tampon'!$E339,COLUMN(REFERENCEMENT_ISOLANT[[#Headers],[Climat max]])))=0,"",INDIRECT(NOM_FR&amp;ADDRESS('PR-tampon'!$E339,COLUMN(REFERENCEMENT_ISOLANT[[#Headers],[Climat max]]))))))</f>
        <v/>
      </c>
      <c r="P376" s="3" t="str">
        <f ca="1">IF('PR-tampon'!$E339="","",IF('PR-tampon'!$E339=0,"",IF(INDIRECT(NOM_FR&amp;ADDRESS('PR-tampon'!$E339,COLUMN(REFERENCEMENT_ISOLANT[[#Headers],[Locaux climatisés ou raffraichis]])))=0,"",INDIRECT(NOM_FR&amp;ADDRESS('PR-tampon'!$E339,COLUMN(REFERENCEMENT_ISOLANT[[#Headers],[Locaux climatisés ou raffraichis]]))))))</f>
        <v/>
      </c>
    </row>
    <row r="377" spans="1:16" ht="130.15" customHeight="1" x14ac:dyDescent="0.25">
      <c r="A377" s="3" t="e">
        <v>#VALUE!</v>
      </c>
      <c r="B377" s="79" t="str">
        <f ca="1">IF('PR-tampon'!$E340="","",IF('PR-tampon'!$E340=0,"",IF(INDIRECT(NOM_FR&amp;ADDRESS('PR-tampon'!$E340,COLUMN(REFERENCEMENT_ISOLANT[[#Headers],[DATE REFERENCEMENT]])))=0,"",INDIRECT(NOM_FR&amp;ADDRESS('PR-tampon'!$E340,COLUMN(REFERENCEMENT_ISOLANT[[#Headers],[DATE REFERENCEMENT]]))))))</f>
        <v/>
      </c>
      <c r="C377" s="79" t="str">
        <f ca="1">IF('PR-tampon'!$E340="","",IF('PR-tampon'!$E340=0,"",IF(INDIRECT(NOM_FR&amp;ADDRESS('PR-tampon'!$E340,COLUMN(REFERENCEMENT_ISOLANT[[#Headers],[TYPE DE PROCEDE]])))=0,"",INDIRECT(NOM_FR&amp;ADDRESS('PR-tampon'!$E340,COLUMN(REFERENCEMENT_ISOLANT[[#Headers],[TYPE DE PROCEDE]]))))))</f>
        <v/>
      </c>
      <c r="D377" s="79" t="str">
        <f ca="1">IF('PR-tampon'!$E340="","",IF('PR-tampon'!$E340=0,"",IF(INDIRECT(NOM_FR&amp;ADDRESS('PR-tampon'!$E340,COLUMN(REFERENCEMENT_ISOLANT[[#Headers],[MATIERE]])))=0,"",INDIRECT(NOM_FR&amp;ADDRESS('PR-tampon'!$E340,COLUMN(REFERENCEMENT_ISOLANT[[#Headers],[MATIERE]]))))))</f>
        <v/>
      </c>
      <c r="E377" s="3" t="str">
        <f ca="1">IF('PR-tampon'!$E340="","",IF('PR-tampon'!$E340=0,"",IF(INDIRECT(NOM_FR&amp;ADDRESS('PR-tampon'!$E340,COLUMN(REFERENCEMENT_ISOLANT[[#Headers],[NOM COMMERCIAL DU PROCEDE]])))=0,"",INDIRECT(NOM_FR&amp;ADDRESS('PR-tampon'!$E340,COLUMN(REFERENCEMENT_ISOLANT[[#Headers],[NOM COMMERCIAL DU PROCEDE]]))))))</f>
        <v/>
      </c>
      <c r="F377" s="3" t="str">
        <f ca="1">IF('PR-tampon'!$E340="","",IF('PR-tampon'!$E340=0,"",IF(INDIRECT(NOM_FR&amp;ADDRESS('PR-tampon'!$E340,COLUMN(REFERENCEMENT_ISOLANT[[#Headers],[FABRICANT / TITULAIRE / DISTRIBUTEUR]])))=0,"",INDIRECT(NOM_FR&amp;ADDRESS('PR-tampon'!$E340,COLUMN(REFERENCEMENT_ISOLANT[[#Headers],[FABRICANT / TITULAIRE / DISTRIBUTEUR]]))))))</f>
        <v/>
      </c>
      <c r="G377" s="3" t="str">
        <f ca="1">IF('PR-tampon'!$E340="","",IF('PR-tampon'!$E340=0,"",IF(INDIRECT(NOM_FR&amp;ADDRESS('PR-tampon'!$E340,COLUMN(REFERENCEMENT_ISOLANT[[#Headers],[TYPE DE DOCUMENT DE REFERENCE]])))=0,"",INDIRECT(NOM_FR&amp;ADDRESS('PR-tampon'!$E340,COLUMN(REFERENCEMENT_ISOLANT[[#Headers],[TYPE DE DOCUMENT DE REFERENCE]]))))))</f>
        <v/>
      </c>
      <c r="H377" s="3" t="str">
        <f ca="1">IF('PR-tampon'!$E340="","",IF('PR-tampon'!$E340=0,"",IF(INDIRECT(NOM_FR&amp;ADDRESS('PR-tampon'!$E340,COLUMN(REFERENCEMENT_ISOLANT[[#Headers],[REF]])))=0,"",INDIRECT(NOM_FR&amp;ADDRESS('PR-tampon'!$E340,COLUMN(REFERENCEMENT_ISOLANT[[#Headers],[REF]]))))))</f>
        <v/>
      </c>
      <c r="I377" s="73" t="str">
        <f ca="1">IF('PR-tampon'!$E340="","",IF('PR-tampon'!$E340=0,"",IF(INDIRECT(NOM_FR&amp;ADDRESS('PR-tampon'!$E340,COLUMN(REFERENCEMENT_ISOLANT[[#Headers],[AVIS LIMITE AU / VALIDITE]])))=0,"",INDIRECT(NOM_FR&amp;ADDRESS('PR-tampon'!$E340,COLUMN(REFERENCEMENT_ISOLANT[[#Headers],[AVIS LIMITE AU / VALIDITE]]))))))</f>
        <v/>
      </c>
      <c r="J377" s="3" t="str">
        <f ca="1">IF('PR-tampon'!$E340="","",IF('PR-tampon'!$E340=0,"",IF(INDIRECT(NOM_FR&amp;ADDRESS('PR-tampon'!$E340,COLUMN(REFERENCEMENT_ISOLANT[[#Headers],[TC/TNC
dans le domaine d''emploi visé]])))=0,"",INDIRECT(NOM_FR&amp;ADDRESS('PR-tampon'!$E340,COLUMN(REFERENCEMENT_ISOLANT[[#Headers],[TC/TNC
dans le domaine d''emploi visé]]))))))</f>
        <v/>
      </c>
      <c r="K377" s="102" t="str">
        <f ca="1">IF('PR-tampon'!$E340="","",IF('PR-tampon'!$E340=0,"",IF(INDIRECT(NOM_FR&amp;ADDRESS('PR-tampon'!$E340,COLUMN(REFERENCEMENT_ISOLANT[[#Headers],[SYNTHESE DES APPLICATIONS VISEES]])))=0,"",INDIRECT(NOM_FR&amp;ADDRESS('PR-tampon'!$E340,COLUMN(REFERENCEMENT_ISOLANT[[#Headers],[SYNTHESE DES APPLICATIONS VISEES]]))))))</f>
        <v/>
      </c>
      <c r="L377" s="75" t="str">
        <f ca="1">IF('PR-tampon'!$E340="","",IF('PR-tampon'!$E340=0,"",IF(INDIRECT(NOM_FR&amp;ADDRESS('PR-tampon'!$E340,COLUMN(REFERENCEMENT_ISOLANT[[#Headers],[CONCATENATION DES OBSERVATIONS]])))=0,"",INDIRECT(NOM_FR&amp;ADDRESS('PR-tampon'!$E340,COLUMN(REFERENCEMENT_ISOLANT[[#Headers],[CONCATENATION DES OBSERVATIONS]]))))))</f>
        <v/>
      </c>
      <c r="M377" s="3" t="str">
        <f ca="1">IF('PR-tampon'!$E340="","",IF('PR-tampon'!$E340=0,"",IF(INDIRECT(NOM_FR&amp;ADDRESS('PR-tampon'!$E340,COLUMN(REFERENCEMENT_ISOLANT[[#Headers],[Hygrométrie des locaux]])))=0,"",INDIRECT(NOM_FR&amp;ADDRESS('PR-tampon'!$E340,COLUMN(REFERENCEMENT_ISOLANT[[#Headers],[Hygrométrie des locaux]]))))))</f>
        <v/>
      </c>
      <c r="N377" s="3" t="str">
        <f ca="1">IF('PR-tampon'!$E340="","",IF('PR-tampon'!$E340=0,"",IF(INDIRECT(NOM_FR&amp;ADDRESS('PR-tampon'!$E340,COLUMN(REFERENCEMENT_ISOLANT[[#Headers],[classement locaux au sens 20.1 P3]])))=0,"",INDIRECT(NOM_FR&amp;ADDRESS('PR-tampon'!$E340,COLUMN(REFERENCEMENT_ISOLANT[[#Headers],[classement locaux au sens 20.1 P3]]))))))</f>
        <v/>
      </c>
      <c r="O377" s="3" t="str">
        <f ca="1">IF('PR-tampon'!$E340="","",IF('PR-tampon'!$E340=0,"",IF(INDIRECT(NOM_FR&amp;ADDRESS('PR-tampon'!$E340,COLUMN(REFERENCEMENT_ISOLANT[[#Headers],[Climat max]])))=0,"",INDIRECT(NOM_FR&amp;ADDRESS('PR-tampon'!$E340,COLUMN(REFERENCEMENT_ISOLANT[[#Headers],[Climat max]]))))))</f>
        <v/>
      </c>
      <c r="P377" s="3" t="str">
        <f ca="1">IF('PR-tampon'!$E340="","",IF('PR-tampon'!$E340=0,"",IF(INDIRECT(NOM_FR&amp;ADDRESS('PR-tampon'!$E340,COLUMN(REFERENCEMENT_ISOLANT[[#Headers],[Locaux climatisés ou raffraichis]])))=0,"",INDIRECT(NOM_FR&amp;ADDRESS('PR-tampon'!$E340,COLUMN(REFERENCEMENT_ISOLANT[[#Headers],[Locaux climatisés ou raffraichis]]))))))</f>
        <v/>
      </c>
    </row>
    <row r="378" spans="1:16" ht="130.15" customHeight="1" x14ac:dyDescent="0.25">
      <c r="A378" s="3" t="e">
        <v>#VALUE!</v>
      </c>
      <c r="B378" s="79" t="str">
        <f ca="1">IF('PR-tampon'!$E341="","",IF('PR-tampon'!$E341=0,"",IF(INDIRECT(NOM_FR&amp;ADDRESS('PR-tampon'!$E341,COLUMN(REFERENCEMENT_ISOLANT[[#Headers],[DATE REFERENCEMENT]])))=0,"",INDIRECT(NOM_FR&amp;ADDRESS('PR-tampon'!$E341,COLUMN(REFERENCEMENT_ISOLANT[[#Headers],[DATE REFERENCEMENT]]))))))</f>
        <v/>
      </c>
      <c r="C378" s="79" t="str">
        <f ca="1">IF('PR-tampon'!$E341="","",IF('PR-tampon'!$E341=0,"",IF(INDIRECT(NOM_FR&amp;ADDRESS('PR-tampon'!$E341,COLUMN(REFERENCEMENT_ISOLANT[[#Headers],[TYPE DE PROCEDE]])))=0,"",INDIRECT(NOM_FR&amp;ADDRESS('PR-tampon'!$E341,COLUMN(REFERENCEMENT_ISOLANT[[#Headers],[TYPE DE PROCEDE]]))))))</f>
        <v/>
      </c>
      <c r="D378" s="79" t="str">
        <f ca="1">IF('PR-tampon'!$E341="","",IF('PR-tampon'!$E341=0,"",IF(INDIRECT(NOM_FR&amp;ADDRESS('PR-tampon'!$E341,COLUMN(REFERENCEMENT_ISOLANT[[#Headers],[MATIERE]])))=0,"",INDIRECT(NOM_FR&amp;ADDRESS('PR-tampon'!$E341,COLUMN(REFERENCEMENT_ISOLANT[[#Headers],[MATIERE]]))))))</f>
        <v/>
      </c>
      <c r="E378" s="3" t="str">
        <f ca="1">IF('PR-tampon'!$E341="","",IF('PR-tampon'!$E341=0,"",IF(INDIRECT(NOM_FR&amp;ADDRESS('PR-tampon'!$E341,COLUMN(REFERENCEMENT_ISOLANT[[#Headers],[NOM COMMERCIAL DU PROCEDE]])))=0,"",INDIRECT(NOM_FR&amp;ADDRESS('PR-tampon'!$E341,COLUMN(REFERENCEMENT_ISOLANT[[#Headers],[NOM COMMERCIAL DU PROCEDE]]))))))</f>
        <v/>
      </c>
      <c r="F378" s="3" t="str">
        <f ca="1">IF('PR-tampon'!$E341="","",IF('PR-tampon'!$E341=0,"",IF(INDIRECT(NOM_FR&amp;ADDRESS('PR-tampon'!$E341,COLUMN(REFERENCEMENT_ISOLANT[[#Headers],[FABRICANT / TITULAIRE / DISTRIBUTEUR]])))=0,"",INDIRECT(NOM_FR&amp;ADDRESS('PR-tampon'!$E341,COLUMN(REFERENCEMENT_ISOLANT[[#Headers],[FABRICANT / TITULAIRE / DISTRIBUTEUR]]))))))</f>
        <v/>
      </c>
      <c r="G378" s="3" t="str">
        <f ca="1">IF('PR-tampon'!$E341="","",IF('PR-tampon'!$E341=0,"",IF(INDIRECT(NOM_FR&amp;ADDRESS('PR-tampon'!$E341,COLUMN(REFERENCEMENT_ISOLANT[[#Headers],[TYPE DE DOCUMENT DE REFERENCE]])))=0,"",INDIRECT(NOM_FR&amp;ADDRESS('PR-tampon'!$E341,COLUMN(REFERENCEMENT_ISOLANT[[#Headers],[TYPE DE DOCUMENT DE REFERENCE]]))))))</f>
        <v/>
      </c>
      <c r="H378" s="3" t="str">
        <f ca="1">IF('PR-tampon'!$E341="","",IF('PR-tampon'!$E341=0,"",IF(INDIRECT(NOM_FR&amp;ADDRESS('PR-tampon'!$E341,COLUMN(REFERENCEMENT_ISOLANT[[#Headers],[REF]])))=0,"",INDIRECT(NOM_FR&amp;ADDRESS('PR-tampon'!$E341,COLUMN(REFERENCEMENT_ISOLANT[[#Headers],[REF]]))))))</f>
        <v/>
      </c>
      <c r="I378" s="73" t="str">
        <f ca="1">IF('PR-tampon'!$E341="","",IF('PR-tampon'!$E341=0,"",IF(INDIRECT(NOM_FR&amp;ADDRESS('PR-tampon'!$E341,COLUMN(REFERENCEMENT_ISOLANT[[#Headers],[AVIS LIMITE AU / VALIDITE]])))=0,"",INDIRECT(NOM_FR&amp;ADDRESS('PR-tampon'!$E341,COLUMN(REFERENCEMENT_ISOLANT[[#Headers],[AVIS LIMITE AU / VALIDITE]]))))))</f>
        <v/>
      </c>
      <c r="J378" s="3" t="str">
        <f ca="1">IF('PR-tampon'!$E341="","",IF('PR-tampon'!$E341=0,"",IF(INDIRECT(NOM_FR&amp;ADDRESS('PR-tampon'!$E341,COLUMN(REFERENCEMENT_ISOLANT[[#Headers],[TC/TNC
dans le domaine d''emploi visé]])))=0,"",INDIRECT(NOM_FR&amp;ADDRESS('PR-tampon'!$E341,COLUMN(REFERENCEMENT_ISOLANT[[#Headers],[TC/TNC
dans le domaine d''emploi visé]]))))))</f>
        <v/>
      </c>
      <c r="K378" s="102" t="str">
        <f ca="1">IF('PR-tampon'!$E341="","",IF('PR-tampon'!$E341=0,"",IF(INDIRECT(NOM_FR&amp;ADDRESS('PR-tampon'!$E341,COLUMN(REFERENCEMENT_ISOLANT[[#Headers],[SYNTHESE DES APPLICATIONS VISEES]])))=0,"",INDIRECT(NOM_FR&amp;ADDRESS('PR-tampon'!$E341,COLUMN(REFERENCEMENT_ISOLANT[[#Headers],[SYNTHESE DES APPLICATIONS VISEES]]))))))</f>
        <v/>
      </c>
      <c r="L378" s="75" t="str">
        <f ca="1">IF('PR-tampon'!$E341="","",IF('PR-tampon'!$E341=0,"",IF(INDIRECT(NOM_FR&amp;ADDRESS('PR-tampon'!$E341,COLUMN(REFERENCEMENT_ISOLANT[[#Headers],[CONCATENATION DES OBSERVATIONS]])))=0,"",INDIRECT(NOM_FR&amp;ADDRESS('PR-tampon'!$E341,COLUMN(REFERENCEMENT_ISOLANT[[#Headers],[CONCATENATION DES OBSERVATIONS]]))))))</f>
        <v/>
      </c>
      <c r="M378" s="3" t="str">
        <f ca="1">IF('PR-tampon'!$E341="","",IF('PR-tampon'!$E341=0,"",IF(INDIRECT(NOM_FR&amp;ADDRESS('PR-tampon'!$E341,COLUMN(REFERENCEMENT_ISOLANT[[#Headers],[Hygrométrie des locaux]])))=0,"",INDIRECT(NOM_FR&amp;ADDRESS('PR-tampon'!$E341,COLUMN(REFERENCEMENT_ISOLANT[[#Headers],[Hygrométrie des locaux]]))))))</f>
        <v/>
      </c>
      <c r="N378" s="3" t="str">
        <f ca="1">IF('PR-tampon'!$E341="","",IF('PR-tampon'!$E341=0,"",IF(INDIRECT(NOM_FR&amp;ADDRESS('PR-tampon'!$E341,COLUMN(REFERENCEMENT_ISOLANT[[#Headers],[classement locaux au sens 20.1 P3]])))=0,"",INDIRECT(NOM_FR&amp;ADDRESS('PR-tampon'!$E341,COLUMN(REFERENCEMENT_ISOLANT[[#Headers],[classement locaux au sens 20.1 P3]]))))))</f>
        <v/>
      </c>
      <c r="O378" s="3" t="str">
        <f ca="1">IF('PR-tampon'!$E341="","",IF('PR-tampon'!$E341=0,"",IF(INDIRECT(NOM_FR&amp;ADDRESS('PR-tampon'!$E341,COLUMN(REFERENCEMENT_ISOLANT[[#Headers],[Climat max]])))=0,"",INDIRECT(NOM_FR&amp;ADDRESS('PR-tampon'!$E341,COLUMN(REFERENCEMENT_ISOLANT[[#Headers],[Climat max]]))))))</f>
        <v/>
      </c>
      <c r="P378" s="3" t="str">
        <f ca="1">IF('PR-tampon'!$E341="","",IF('PR-tampon'!$E341=0,"",IF(INDIRECT(NOM_FR&amp;ADDRESS('PR-tampon'!$E341,COLUMN(REFERENCEMENT_ISOLANT[[#Headers],[Locaux climatisés ou raffraichis]])))=0,"",INDIRECT(NOM_FR&amp;ADDRESS('PR-tampon'!$E341,COLUMN(REFERENCEMENT_ISOLANT[[#Headers],[Locaux climatisés ou raffraichis]]))))))</f>
        <v/>
      </c>
    </row>
    <row r="379" spans="1:16" ht="130.15" customHeight="1" x14ac:dyDescent="0.25">
      <c r="A379" s="3" t="e">
        <v>#VALUE!</v>
      </c>
      <c r="B379" s="79" t="str">
        <f ca="1">IF('PR-tampon'!$E342="","",IF('PR-tampon'!$E342=0,"",IF(INDIRECT(NOM_FR&amp;ADDRESS('PR-tampon'!$E342,COLUMN(REFERENCEMENT_ISOLANT[[#Headers],[DATE REFERENCEMENT]])))=0,"",INDIRECT(NOM_FR&amp;ADDRESS('PR-tampon'!$E342,COLUMN(REFERENCEMENT_ISOLANT[[#Headers],[DATE REFERENCEMENT]]))))))</f>
        <v/>
      </c>
      <c r="C379" s="79" t="str">
        <f ca="1">IF('PR-tampon'!$E342="","",IF('PR-tampon'!$E342=0,"",IF(INDIRECT(NOM_FR&amp;ADDRESS('PR-tampon'!$E342,COLUMN(REFERENCEMENT_ISOLANT[[#Headers],[TYPE DE PROCEDE]])))=0,"",INDIRECT(NOM_FR&amp;ADDRESS('PR-tampon'!$E342,COLUMN(REFERENCEMENT_ISOLANT[[#Headers],[TYPE DE PROCEDE]]))))))</f>
        <v/>
      </c>
      <c r="D379" s="79" t="str">
        <f ca="1">IF('PR-tampon'!$E342="","",IF('PR-tampon'!$E342=0,"",IF(INDIRECT(NOM_FR&amp;ADDRESS('PR-tampon'!$E342,COLUMN(REFERENCEMENT_ISOLANT[[#Headers],[MATIERE]])))=0,"",INDIRECT(NOM_FR&amp;ADDRESS('PR-tampon'!$E342,COLUMN(REFERENCEMENT_ISOLANT[[#Headers],[MATIERE]]))))))</f>
        <v/>
      </c>
      <c r="E379" s="3" t="str">
        <f ca="1">IF('PR-tampon'!$E342="","",IF('PR-tampon'!$E342=0,"",IF(INDIRECT(NOM_FR&amp;ADDRESS('PR-tampon'!$E342,COLUMN(REFERENCEMENT_ISOLANT[[#Headers],[NOM COMMERCIAL DU PROCEDE]])))=0,"",INDIRECT(NOM_FR&amp;ADDRESS('PR-tampon'!$E342,COLUMN(REFERENCEMENT_ISOLANT[[#Headers],[NOM COMMERCIAL DU PROCEDE]]))))))</f>
        <v/>
      </c>
      <c r="F379" s="3" t="str">
        <f ca="1">IF('PR-tampon'!$E342="","",IF('PR-tampon'!$E342=0,"",IF(INDIRECT(NOM_FR&amp;ADDRESS('PR-tampon'!$E342,COLUMN(REFERENCEMENT_ISOLANT[[#Headers],[FABRICANT / TITULAIRE / DISTRIBUTEUR]])))=0,"",INDIRECT(NOM_FR&amp;ADDRESS('PR-tampon'!$E342,COLUMN(REFERENCEMENT_ISOLANT[[#Headers],[FABRICANT / TITULAIRE / DISTRIBUTEUR]]))))))</f>
        <v/>
      </c>
      <c r="G379" s="3" t="str">
        <f ca="1">IF('PR-tampon'!$E342="","",IF('PR-tampon'!$E342=0,"",IF(INDIRECT(NOM_FR&amp;ADDRESS('PR-tampon'!$E342,COLUMN(REFERENCEMENT_ISOLANT[[#Headers],[TYPE DE DOCUMENT DE REFERENCE]])))=0,"",INDIRECT(NOM_FR&amp;ADDRESS('PR-tampon'!$E342,COLUMN(REFERENCEMENT_ISOLANT[[#Headers],[TYPE DE DOCUMENT DE REFERENCE]]))))))</f>
        <v/>
      </c>
      <c r="H379" s="3" t="str">
        <f ca="1">IF('PR-tampon'!$E342="","",IF('PR-tampon'!$E342=0,"",IF(INDIRECT(NOM_FR&amp;ADDRESS('PR-tampon'!$E342,COLUMN(REFERENCEMENT_ISOLANT[[#Headers],[REF]])))=0,"",INDIRECT(NOM_FR&amp;ADDRESS('PR-tampon'!$E342,COLUMN(REFERENCEMENT_ISOLANT[[#Headers],[REF]]))))))</f>
        <v/>
      </c>
      <c r="I379" s="73" t="str">
        <f ca="1">IF('PR-tampon'!$E342="","",IF('PR-tampon'!$E342=0,"",IF(INDIRECT(NOM_FR&amp;ADDRESS('PR-tampon'!$E342,COLUMN(REFERENCEMENT_ISOLANT[[#Headers],[AVIS LIMITE AU / VALIDITE]])))=0,"",INDIRECT(NOM_FR&amp;ADDRESS('PR-tampon'!$E342,COLUMN(REFERENCEMENT_ISOLANT[[#Headers],[AVIS LIMITE AU / VALIDITE]]))))))</f>
        <v/>
      </c>
      <c r="J379" s="3" t="str">
        <f ca="1">IF('PR-tampon'!$E342="","",IF('PR-tampon'!$E342=0,"",IF(INDIRECT(NOM_FR&amp;ADDRESS('PR-tampon'!$E342,COLUMN(REFERENCEMENT_ISOLANT[[#Headers],[TC/TNC
dans le domaine d''emploi visé]])))=0,"",INDIRECT(NOM_FR&amp;ADDRESS('PR-tampon'!$E342,COLUMN(REFERENCEMENT_ISOLANT[[#Headers],[TC/TNC
dans le domaine d''emploi visé]]))))))</f>
        <v/>
      </c>
      <c r="K379" s="102" t="str">
        <f ca="1">IF('PR-tampon'!$E342="","",IF('PR-tampon'!$E342=0,"",IF(INDIRECT(NOM_FR&amp;ADDRESS('PR-tampon'!$E342,COLUMN(REFERENCEMENT_ISOLANT[[#Headers],[SYNTHESE DES APPLICATIONS VISEES]])))=0,"",INDIRECT(NOM_FR&amp;ADDRESS('PR-tampon'!$E342,COLUMN(REFERENCEMENT_ISOLANT[[#Headers],[SYNTHESE DES APPLICATIONS VISEES]]))))))</f>
        <v/>
      </c>
      <c r="L379" s="75" t="str">
        <f ca="1">IF('PR-tampon'!$E342="","",IF('PR-tampon'!$E342=0,"",IF(INDIRECT(NOM_FR&amp;ADDRESS('PR-tampon'!$E342,COLUMN(REFERENCEMENT_ISOLANT[[#Headers],[CONCATENATION DES OBSERVATIONS]])))=0,"",INDIRECT(NOM_FR&amp;ADDRESS('PR-tampon'!$E342,COLUMN(REFERENCEMENT_ISOLANT[[#Headers],[CONCATENATION DES OBSERVATIONS]]))))))</f>
        <v/>
      </c>
      <c r="M379" s="3" t="str">
        <f ca="1">IF('PR-tampon'!$E342="","",IF('PR-tampon'!$E342=0,"",IF(INDIRECT(NOM_FR&amp;ADDRESS('PR-tampon'!$E342,COLUMN(REFERENCEMENT_ISOLANT[[#Headers],[Hygrométrie des locaux]])))=0,"",INDIRECT(NOM_FR&amp;ADDRESS('PR-tampon'!$E342,COLUMN(REFERENCEMENT_ISOLANT[[#Headers],[Hygrométrie des locaux]]))))))</f>
        <v/>
      </c>
      <c r="N379" s="3" t="str">
        <f ca="1">IF('PR-tampon'!$E342="","",IF('PR-tampon'!$E342=0,"",IF(INDIRECT(NOM_FR&amp;ADDRESS('PR-tampon'!$E342,COLUMN(REFERENCEMENT_ISOLANT[[#Headers],[classement locaux au sens 20.1 P3]])))=0,"",INDIRECT(NOM_FR&amp;ADDRESS('PR-tampon'!$E342,COLUMN(REFERENCEMENT_ISOLANT[[#Headers],[classement locaux au sens 20.1 P3]]))))))</f>
        <v/>
      </c>
      <c r="O379" s="3" t="str">
        <f ca="1">IF('PR-tampon'!$E342="","",IF('PR-tampon'!$E342=0,"",IF(INDIRECT(NOM_FR&amp;ADDRESS('PR-tampon'!$E342,COLUMN(REFERENCEMENT_ISOLANT[[#Headers],[Climat max]])))=0,"",INDIRECT(NOM_FR&amp;ADDRESS('PR-tampon'!$E342,COLUMN(REFERENCEMENT_ISOLANT[[#Headers],[Climat max]]))))))</f>
        <v/>
      </c>
      <c r="P379" s="3" t="str">
        <f ca="1">IF('PR-tampon'!$E342="","",IF('PR-tampon'!$E342=0,"",IF(INDIRECT(NOM_FR&amp;ADDRESS('PR-tampon'!$E342,COLUMN(REFERENCEMENT_ISOLANT[[#Headers],[Locaux climatisés ou raffraichis]])))=0,"",INDIRECT(NOM_FR&amp;ADDRESS('PR-tampon'!$E342,COLUMN(REFERENCEMENT_ISOLANT[[#Headers],[Locaux climatisés ou raffraichis]]))))))</f>
        <v/>
      </c>
    </row>
    <row r="380" spans="1:16" ht="130.15" customHeight="1" x14ac:dyDescent="0.25">
      <c r="A380" s="3" t="e">
        <v>#VALUE!</v>
      </c>
      <c r="B380" s="79" t="str">
        <f ca="1">IF('PR-tampon'!$E343="","",IF('PR-tampon'!$E343=0,"",IF(INDIRECT(NOM_FR&amp;ADDRESS('PR-tampon'!$E343,COLUMN(REFERENCEMENT_ISOLANT[[#Headers],[DATE REFERENCEMENT]])))=0,"",INDIRECT(NOM_FR&amp;ADDRESS('PR-tampon'!$E343,COLUMN(REFERENCEMENT_ISOLANT[[#Headers],[DATE REFERENCEMENT]]))))))</f>
        <v/>
      </c>
      <c r="C380" s="79" t="str">
        <f ca="1">IF('PR-tampon'!$E343="","",IF('PR-tampon'!$E343=0,"",IF(INDIRECT(NOM_FR&amp;ADDRESS('PR-tampon'!$E343,COLUMN(REFERENCEMENT_ISOLANT[[#Headers],[TYPE DE PROCEDE]])))=0,"",INDIRECT(NOM_FR&amp;ADDRESS('PR-tampon'!$E343,COLUMN(REFERENCEMENT_ISOLANT[[#Headers],[TYPE DE PROCEDE]]))))))</f>
        <v/>
      </c>
      <c r="D380" s="79" t="str">
        <f ca="1">IF('PR-tampon'!$E343="","",IF('PR-tampon'!$E343=0,"",IF(INDIRECT(NOM_FR&amp;ADDRESS('PR-tampon'!$E343,COLUMN(REFERENCEMENT_ISOLANT[[#Headers],[MATIERE]])))=0,"",INDIRECT(NOM_FR&amp;ADDRESS('PR-tampon'!$E343,COLUMN(REFERENCEMENT_ISOLANT[[#Headers],[MATIERE]]))))))</f>
        <v/>
      </c>
      <c r="E380" s="3" t="str">
        <f ca="1">IF('PR-tampon'!$E343="","",IF('PR-tampon'!$E343=0,"",IF(INDIRECT(NOM_FR&amp;ADDRESS('PR-tampon'!$E343,COLUMN(REFERENCEMENT_ISOLANT[[#Headers],[NOM COMMERCIAL DU PROCEDE]])))=0,"",INDIRECT(NOM_FR&amp;ADDRESS('PR-tampon'!$E343,COLUMN(REFERENCEMENT_ISOLANT[[#Headers],[NOM COMMERCIAL DU PROCEDE]]))))))</f>
        <v/>
      </c>
      <c r="F380" s="3" t="str">
        <f ca="1">IF('PR-tampon'!$E343="","",IF('PR-tampon'!$E343=0,"",IF(INDIRECT(NOM_FR&amp;ADDRESS('PR-tampon'!$E343,COLUMN(REFERENCEMENT_ISOLANT[[#Headers],[FABRICANT / TITULAIRE / DISTRIBUTEUR]])))=0,"",INDIRECT(NOM_FR&amp;ADDRESS('PR-tampon'!$E343,COLUMN(REFERENCEMENT_ISOLANT[[#Headers],[FABRICANT / TITULAIRE / DISTRIBUTEUR]]))))))</f>
        <v/>
      </c>
      <c r="G380" s="3" t="str">
        <f ca="1">IF('PR-tampon'!$E343="","",IF('PR-tampon'!$E343=0,"",IF(INDIRECT(NOM_FR&amp;ADDRESS('PR-tampon'!$E343,COLUMN(REFERENCEMENT_ISOLANT[[#Headers],[TYPE DE DOCUMENT DE REFERENCE]])))=0,"",INDIRECT(NOM_FR&amp;ADDRESS('PR-tampon'!$E343,COLUMN(REFERENCEMENT_ISOLANT[[#Headers],[TYPE DE DOCUMENT DE REFERENCE]]))))))</f>
        <v/>
      </c>
      <c r="H380" s="3" t="str">
        <f ca="1">IF('PR-tampon'!$E343="","",IF('PR-tampon'!$E343=0,"",IF(INDIRECT(NOM_FR&amp;ADDRESS('PR-tampon'!$E343,COLUMN(REFERENCEMENT_ISOLANT[[#Headers],[REF]])))=0,"",INDIRECT(NOM_FR&amp;ADDRESS('PR-tampon'!$E343,COLUMN(REFERENCEMENT_ISOLANT[[#Headers],[REF]]))))))</f>
        <v/>
      </c>
      <c r="I380" s="73" t="str">
        <f ca="1">IF('PR-tampon'!$E343="","",IF('PR-tampon'!$E343=0,"",IF(INDIRECT(NOM_FR&amp;ADDRESS('PR-tampon'!$E343,COLUMN(REFERENCEMENT_ISOLANT[[#Headers],[AVIS LIMITE AU / VALIDITE]])))=0,"",INDIRECT(NOM_FR&amp;ADDRESS('PR-tampon'!$E343,COLUMN(REFERENCEMENT_ISOLANT[[#Headers],[AVIS LIMITE AU / VALIDITE]]))))))</f>
        <v/>
      </c>
      <c r="J380" s="3" t="str">
        <f ca="1">IF('PR-tampon'!$E343="","",IF('PR-tampon'!$E343=0,"",IF(INDIRECT(NOM_FR&amp;ADDRESS('PR-tampon'!$E343,COLUMN(REFERENCEMENT_ISOLANT[[#Headers],[TC/TNC
dans le domaine d''emploi visé]])))=0,"",INDIRECT(NOM_FR&amp;ADDRESS('PR-tampon'!$E343,COLUMN(REFERENCEMENT_ISOLANT[[#Headers],[TC/TNC
dans le domaine d''emploi visé]]))))))</f>
        <v/>
      </c>
      <c r="K380" s="102" t="str">
        <f ca="1">IF('PR-tampon'!$E343="","",IF('PR-tampon'!$E343=0,"",IF(INDIRECT(NOM_FR&amp;ADDRESS('PR-tampon'!$E343,COLUMN(REFERENCEMENT_ISOLANT[[#Headers],[SYNTHESE DES APPLICATIONS VISEES]])))=0,"",INDIRECT(NOM_FR&amp;ADDRESS('PR-tampon'!$E343,COLUMN(REFERENCEMENT_ISOLANT[[#Headers],[SYNTHESE DES APPLICATIONS VISEES]]))))))</f>
        <v/>
      </c>
      <c r="L380" s="75" t="str">
        <f ca="1">IF('PR-tampon'!$E343="","",IF('PR-tampon'!$E343=0,"",IF(INDIRECT(NOM_FR&amp;ADDRESS('PR-tampon'!$E343,COLUMN(REFERENCEMENT_ISOLANT[[#Headers],[CONCATENATION DES OBSERVATIONS]])))=0,"",INDIRECT(NOM_FR&amp;ADDRESS('PR-tampon'!$E343,COLUMN(REFERENCEMENT_ISOLANT[[#Headers],[CONCATENATION DES OBSERVATIONS]]))))))</f>
        <v/>
      </c>
      <c r="M380" s="3" t="str">
        <f ca="1">IF('PR-tampon'!$E343="","",IF('PR-tampon'!$E343=0,"",IF(INDIRECT(NOM_FR&amp;ADDRESS('PR-tampon'!$E343,COLUMN(REFERENCEMENT_ISOLANT[[#Headers],[Hygrométrie des locaux]])))=0,"",INDIRECT(NOM_FR&amp;ADDRESS('PR-tampon'!$E343,COLUMN(REFERENCEMENT_ISOLANT[[#Headers],[Hygrométrie des locaux]]))))))</f>
        <v/>
      </c>
      <c r="N380" s="3" t="str">
        <f ca="1">IF('PR-tampon'!$E343="","",IF('PR-tampon'!$E343=0,"",IF(INDIRECT(NOM_FR&amp;ADDRESS('PR-tampon'!$E343,COLUMN(REFERENCEMENT_ISOLANT[[#Headers],[classement locaux au sens 20.1 P3]])))=0,"",INDIRECT(NOM_FR&amp;ADDRESS('PR-tampon'!$E343,COLUMN(REFERENCEMENT_ISOLANT[[#Headers],[classement locaux au sens 20.1 P3]]))))))</f>
        <v/>
      </c>
      <c r="O380" s="3" t="str">
        <f ca="1">IF('PR-tampon'!$E343="","",IF('PR-tampon'!$E343=0,"",IF(INDIRECT(NOM_FR&amp;ADDRESS('PR-tampon'!$E343,COLUMN(REFERENCEMENT_ISOLANT[[#Headers],[Climat max]])))=0,"",INDIRECT(NOM_FR&amp;ADDRESS('PR-tampon'!$E343,COLUMN(REFERENCEMENT_ISOLANT[[#Headers],[Climat max]]))))))</f>
        <v/>
      </c>
      <c r="P380" s="3" t="str">
        <f ca="1">IF('PR-tampon'!$E343="","",IF('PR-tampon'!$E343=0,"",IF(INDIRECT(NOM_FR&amp;ADDRESS('PR-tampon'!$E343,COLUMN(REFERENCEMENT_ISOLANT[[#Headers],[Locaux climatisés ou raffraichis]])))=0,"",INDIRECT(NOM_FR&amp;ADDRESS('PR-tampon'!$E343,COLUMN(REFERENCEMENT_ISOLANT[[#Headers],[Locaux climatisés ou raffraichis]]))))))</f>
        <v/>
      </c>
    </row>
    <row r="381" spans="1:16" ht="130.15" customHeight="1" x14ac:dyDescent="0.25">
      <c r="A381" s="3" t="e">
        <v>#VALUE!</v>
      </c>
      <c r="B381" s="79" t="str">
        <f ca="1">IF('PR-tampon'!$E344="","",IF('PR-tampon'!$E344=0,"",IF(INDIRECT(NOM_FR&amp;ADDRESS('PR-tampon'!$E344,COLUMN(REFERENCEMENT_ISOLANT[[#Headers],[DATE REFERENCEMENT]])))=0,"",INDIRECT(NOM_FR&amp;ADDRESS('PR-tampon'!$E344,COLUMN(REFERENCEMENT_ISOLANT[[#Headers],[DATE REFERENCEMENT]]))))))</f>
        <v/>
      </c>
      <c r="C381" s="79" t="str">
        <f ca="1">IF('PR-tampon'!$E344="","",IF('PR-tampon'!$E344=0,"",IF(INDIRECT(NOM_FR&amp;ADDRESS('PR-tampon'!$E344,COLUMN(REFERENCEMENT_ISOLANT[[#Headers],[TYPE DE PROCEDE]])))=0,"",INDIRECT(NOM_FR&amp;ADDRESS('PR-tampon'!$E344,COLUMN(REFERENCEMENT_ISOLANT[[#Headers],[TYPE DE PROCEDE]]))))))</f>
        <v/>
      </c>
      <c r="D381" s="79" t="str">
        <f ca="1">IF('PR-tampon'!$E344="","",IF('PR-tampon'!$E344=0,"",IF(INDIRECT(NOM_FR&amp;ADDRESS('PR-tampon'!$E344,COLUMN(REFERENCEMENT_ISOLANT[[#Headers],[MATIERE]])))=0,"",INDIRECT(NOM_FR&amp;ADDRESS('PR-tampon'!$E344,COLUMN(REFERENCEMENT_ISOLANT[[#Headers],[MATIERE]]))))))</f>
        <v/>
      </c>
      <c r="E381" s="3" t="str">
        <f ca="1">IF('PR-tampon'!$E344="","",IF('PR-tampon'!$E344=0,"",IF(INDIRECT(NOM_FR&amp;ADDRESS('PR-tampon'!$E344,COLUMN(REFERENCEMENT_ISOLANT[[#Headers],[NOM COMMERCIAL DU PROCEDE]])))=0,"",INDIRECT(NOM_FR&amp;ADDRESS('PR-tampon'!$E344,COLUMN(REFERENCEMENT_ISOLANT[[#Headers],[NOM COMMERCIAL DU PROCEDE]]))))))</f>
        <v/>
      </c>
      <c r="F381" s="3" t="str">
        <f ca="1">IF('PR-tampon'!$E344="","",IF('PR-tampon'!$E344=0,"",IF(INDIRECT(NOM_FR&amp;ADDRESS('PR-tampon'!$E344,COLUMN(REFERENCEMENT_ISOLANT[[#Headers],[FABRICANT / TITULAIRE / DISTRIBUTEUR]])))=0,"",INDIRECT(NOM_FR&amp;ADDRESS('PR-tampon'!$E344,COLUMN(REFERENCEMENT_ISOLANT[[#Headers],[FABRICANT / TITULAIRE / DISTRIBUTEUR]]))))))</f>
        <v/>
      </c>
      <c r="G381" s="3" t="str">
        <f ca="1">IF('PR-tampon'!$E344="","",IF('PR-tampon'!$E344=0,"",IF(INDIRECT(NOM_FR&amp;ADDRESS('PR-tampon'!$E344,COLUMN(REFERENCEMENT_ISOLANT[[#Headers],[TYPE DE DOCUMENT DE REFERENCE]])))=0,"",INDIRECT(NOM_FR&amp;ADDRESS('PR-tampon'!$E344,COLUMN(REFERENCEMENT_ISOLANT[[#Headers],[TYPE DE DOCUMENT DE REFERENCE]]))))))</f>
        <v/>
      </c>
      <c r="H381" s="3" t="str">
        <f ca="1">IF('PR-tampon'!$E344="","",IF('PR-tampon'!$E344=0,"",IF(INDIRECT(NOM_FR&amp;ADDRESS('PR-tampon'!$E344,COLUMN(REFERENCEMENT_ISOLANT[[#Headers],[REF]])))=0,"",INDIRECT(NOM_FR&amp;ADDRESS('PR-tampon'!$E344,COLUMN(REFERENCEMENT_ISOLANT[[#Headers],[REF]]))))))</f>
        <v/>
      </c>
      <c r="I381" s="73" t="str">
        <f ca="1">IF('PR-tampon'!$E344="","",IF('PR-tampon'!$E344=0,"",IF(INDIRECT(NOM_FR&amp;ADDRESS('PR-tampon'!$E344,COLUMN(REFERENCEMENT_ISOLANT[[#Headers],[AVIS LIMITE AU / VALIDITE]])))=0,"",INDIRECT(NOM_FR&amp;ADDRESS('PR-tampon'!$E344,COLUMN(REFERENCEMENT_ISOLANT[[#Headers],[AVIS LIMITE AU / VALIDITE]]))))))</f>
        <v/>
      </c>
      <c r="J381" s="3" t="str">
        <f ca="1">IF('PR-tampon'!$E344="","",IF('PR-tampon'!$E344=0,"",IF(INDIRECT(NOM_FR&amp;ADDRESS('PR-tampon'!$E344,COLUMN(REFERENCEMENT_ISOLANT[[#Headers],[TC/TNC
dans le domaine d''emploi visé]])))=0,"",INDIRECT(NOM_FR&amp;ADDRESS('PR-tampon'!$E344,COLUMN(REFERENCEMENT_ISOLANT[[#Headers],[TC/TNC
dans le domaine d''emploi visé]]))))))</f>
        <v/>
      </c>
      <c r="K381" s="102" t="str">
        <f ca="1">IF('PR-tampon'!$E344="","",IF('PR-tampon'!$E344=0,"",IF(INDIRECT(NOM_FR&amp;ADDRESS('PR-tampon'!$E344,COLUMN(REFERENCEMENT_ISOLANT[[#Headers],[SYNTHESE DES APPLICATIONS VISEES]])))=0,"",INDIRECT(NOM_FR&amp;ADDRESS('PR-tampon'!$E344,COLUMN(REFERENCEMENT_ISOLANT[[#Headers],[SYNTHESE DES APPLICATIONS VISEES]]))))))</f>
        <v/>
      </c>
      <c r="L381" s="75" t="str">
        <f ca="1">IF('PR-tampon'!$E344="","",IF('PR-tampon'!$E344=0,"",IF(INDIRECT(NOM_FR&amp;ADDRESS('PR-tampon'!$E344,COLUMN(REFERENCEMENT_ISOLANT[[#Headers],[CONCATENATION DES OBSERVATIONS]])))=0,"",INDIRECT(NOM_FR&amp;ADDRESS('PR-tampon'!$E344,COLUMN(REFERENCEMENT_ISOLANT[[#Headers],[CONCATENATION DES OBSERVATIONS]]))))))</f>
        <v/>
      </c>
      <c r="M381" s="3" t="str">
        <f ca="1">IF('PR-tampon'!$E344="","",IF('PR-tampon'!$E344=0,"",IF(INDIRECT(NOM_FR&amp;ADDRESS('PR-tampon'!$E344,COLUMN(REFERENCEMENT_ISOLANT[[#Headers],[Hygrométrie des locaux]])))=0,"",INDIRECT(NOM_FR&amp;ADDRESS('PR-tampon'!$E344,COLUMN(REFERENCEMENT_ISOLANT[[#Headers],[Hygrométrie des locaux]]))))))</f>
        <v/>
      </c>
      <c r="N381" s="3" t="str">
        <f ca="1">IF('PR-tampon'!$E344="","",IF('PR-tampon'!$E344=0,"",IF(INDIRECT(NOM_FR&amp;ADDRESS('PR-tampon'!$E344,COLUMN(REFERENCEMENT_ISOLANT[[#Headers],[classement locaux au sens 20.1 P3]])))=0,"",INDIRECT(NOM_FR&amp;ADDRESS('PR-tampon'!$E344,COLUMN(REFERENCEMENT_ISOLANT[[#Headers],[classement locaux au sens 20.1 P3]]))))))</f>
        <v/>
      </c>
      <c r="O381" s="3" t="str">
        <f ca="1">IF('PR-tampon'!$E344="","",IF('PR-tampon'!$E344=0,"",IF(INDIRECT(NOM_FR&amp;ADDRESS('PR-tampon'!$E344,COLUMN(REFERENCEMENT_ISOLANT[[#Headers],[Climat max]])))=0,"",INDIRECT(NOM_FR&amp;ADDRESS('PR-tampon'!$E344,COLUMN(REFERENCEMENT_ISOLANT[[#Headers],[Climat max]]))))))</f>
        <v/>
      </c>
      <c r="P381" s="3" t="str">
        <f ca="1">IF('PR-tampon'!$E344="","",IF('PR-tampon'!$E344=0,"",IF(INDIRECT(NOM_FR&amp;ADDRESS('PR-tampon'!$E344,COLUMN(REFERENCEMENT_ISOLANT[[#Headers],[Locaux climatisés ou raffraichis]])))=0,"",INDIRECT(NOM_FR&amp;ADDRESS('PR-tampon'!$E344,COLUMN(REFERENCEMENT_ISOLANT[[#Headers],[Locaux climatisés ou raffraichis]]))))))</f>
        <v/>
      </c>
    </row>
    <row r="382" spans="1:16" ht="130.15" customHeight="1" x14ac:dyDescent="0.25">
      <c r="A382" s="3" t="e">
        <v>#VALUE!</v>
      </c>
      <c r="B382" s="79" t="str">
        <f ca="1">IF('PR-tampon'!$E345="","",IF('PR-tampon'!$E345=0,"",IF(INDIRECT(NOM_FR&amp;ADDRESS('PR-tampon'!$E345,COLUMN(REFERENCEMENT_ISOLANT[[#Headers],[DATE REFERENCEMENT]])))=0,"",INDIRECT(NOM_FR&amp;ADDRESS('PR-tampon'!$E345,COLUMN(REFERENCEMENT_ISOLANT[[#Headers],[DATE REFERENCEMENT]]))))))</f>
        <v/>
      </c>
      <c r="C382" s="79" t="str">
        <f ca="1">IF('PR-tampon'!$E345="","",IF('PR-tampon'!$E345=0,"",IF(INDIRECT(NOM_FR&amp;ADDRESS('PR-tampon'!$E345,COLUMN(REFERENCEMENT_ISOLANT[[#Headers],[TYPE DE PROCEDE]])))=0,"",INDIRECT(NOM_FR&amp;ADDRESS('PR-tampon'!$E345,COLUMN(REFERENCEMENT_ISOLANT[[#Headers],[TYPE DE PROCEDE]]))))))</f>
        <v/>
      </c>
      <c r="D382" s="79" t="str">
        <f ca="1">IF('PR-tampon'!$E345="","",IF('PR-tampon'!$E345=0,"",IF(INDIRECT(NOM_FR&amp;ADDRESS('PR-tampon'!$E345,COLUMN(REFERENCEMENT_ISOLANT[[#Headers],[MATIERE]])))=0,"",INDIRECT(NOM_FR&amp;ADDRESS('PR-tampon'!$E345,COLUMN(REFERENCEMENT_ISOLANT[[#Headers],[MATIERE]]))))))</f>
        <v/>
      </c>
      <c r="E382" s="3" t="str">
        <f ca="1">IF('PR-tampon'!$E345="","",IF('PR-tampon'!$E345=0,"",IF(INDIRECT(NOM_FR&amp;ADDRESS('PR-tampon'!$E345,COLUMN(REFERENCEMENT_ISOLANT[[#Headers],[NOM COMMERCIAL DU PROCEDE]])))=0,"",INDIRECT(NOM_FR&amp;ADDRESS('PR-tampon'!$E345,COLUMN(REFERENCEMENT_ISOLANT[[#Headers],[NOM COMMERCIAL DU PROCEDE]]))))))</f>
        <v/>
      </c>
      <c r="F382" s="3" t="str">
        <f ca="1">IF('PR-tampon'!$E345="","",IF('PR-tampon'!$E345=0,"",IF(INDIRECT(NOM_FR&amp;ADDRESS('PR-tampon'!$E345,COLUMN(REFERENCEMENT_ISOLANT[[#Headers],[FABRICANT / TITULAIRE / DISTRIBUTEUR]])))=0,"",INDIRECT(NOM_FR&amp;ADDRESS('PR-tampon'!$E345,COLUMN(REFERENCEMENT_ISOLANT[[#Headers],[FABRICANT / TITULAIRE / DISTRIBUTEUR]]))))))</f>
        <v/>
      </c>
      <c r="G382" s="3" t="str">
        <f ca="1">IF('PR-tampon'!$E345="","",IF('PR-tampon'!$E345=0,"",IF(INDIRECT(NOM_FR&amp;ADDRESS('PR-tampon'!$E345,COLUMN(REFERENCEMENT_ISOLANT[[#Headers],[TYPE DE DOCUMENT DE REFERENCE]])))=0,"",INDIRECT(NOM_FR&amp;ADDRESS('PR-tampon'!$E345,COLUMN(REFERENCEMENT_ISOLANT[[#Headers],[TYPE DE DOCUMENT DE REFERENCE]]))))))</f>
        <v/>
      </c>
      <c r="H382" s="3" t="str">
        <f ca="1">IF('PR-tampon'!$E345="","",IF('PR-tampon'!$E345=0,"",IF(INDIRECT(NOM_FR&amp;ADDRESS('PR-tampon'!$E345,COLUMN(REFERENCEMENT_ISOLANT[[#Headers],[REF]])))=0,"",INDIRECT(NOM_FR&amp;ADDRESS('PR-tampon'!$E345,COLUMN(REFERENCEMENT_ISOLANT[[#Headers],[REF]]))))))</f>
        <v/>
      </c>
      <c r="I382" s="73" t="str">
        <f ca="1">IF('PR-tampon'!$E345="","",IF('PR-tampon'!$E345=0,"",IF(INDIRECT(NOM_FR&amp;ADDRESS('PR-tampon'!$E345,COLUMN(REFERENCEMENT_ISOLANT[[#Headers],[AVIS LIMITE AU / VALIDITE]])))=0,"",INDIRECT(NOM_FR&amp;ADDRESS('PR-tampon'!$E345,COLUMN(REFERENCEMENT_ISOLANT[[#Headers],[AVIS LIMITE AU / VALIDITE]]))))))</f>
        <v/>
      </c>
      <c r="J382" s="3" t="str">
        <f ca="1">IF('PR-tampon'!$E345="","",IF('PR-tampon'!$E345=0,"",IF(INDIRECT(NOM_FR&amp;ADDRESS('PR-tampon'!$E345,COLUMN(REFERENCEMENT_ISOLANT[[#Headers],[TC/TNC
dans le domaine d''emploi visé]])))=0,"",INDIRECT(NOM_FR&amp;ADDRESS('PR-tampon'!$E345,COLUMN(REFERENCEMENT_ISOLANT[[#Headers],[TC/TNC
dans le domaine d''emploi visé]]))))))</f>
        <v/>
      </c>
      <c r="K382" s="102" t="str">
        <f ca="1">IF('PR-tampon'!$E345="","",IF('PR-tampon'!$E345=0,"",IF(INDIRECT(NOM_FR&amp;ADDRESS('PR-tampon'!$E345,COLUMN(REFERENCEMENT_ISOLANT[[#Headers],[SYNTHESE DES APPLICATIONS VISEES]])))=0,"",INDIRECT(NOM_FR&amp;ADDRESS('PR-tampon'!$E345,COLUMN(REFERENCEMENT_ISOLANT[[#Headers],[SYNTHESE DES APPLICATIONS VISEES]]))))))</f>
        <v/>
      </c>
      <c r="L382" s="75" t="str">
        <f ca="1">IF('PR-tampon'!$E345="","",IF('PR-tampon'!$E345=0,"",IF(INDIRECT(NOM_FR&amp;ADDRESS('PR-tampon'!$E345,COLUMN(REFERENCEMENT_ISOLANT[[#Headers],[CONCATENATION DES OBSERVATIONS]])))=0,"",INDIRECT(NOM_FR&amp;ADDRESS('PR-tampon'!$E345,COLUMN(REFERENCEMENT_ISOLANT[[#Headers],[CONCATENATION DES OBSERVATIONS]]))))))</f>
        <v/>
      </c>
      <c r="M382" s="3" t="str">
        <f ca="1">IF('PR-tampon'!$E345="","",IF('PR-tampon'!$E345=0,"",IF(INDIRECT(NOM_FR&amp;ADDRESS('PR-tampon'!$E345,COLUMN(REFERENCEMENT_ISOLANT[[#Headers],[Hygrométrie des locaux]])))=0,"",INDIRECT(NOM_FR&amp;ADDRESS('PR-tampon'!$E345,COLUMN(REFERENCEMENT_ISOLANT[[#Headers],[Hygrométrie des locaux]]))))))</f>
        <v/>
      </c>
      <c r="N382" s="3" t="str">
        <f ca="1">IF('PR-tampon'!$E345="","",IF('PR-tampon'!$E345=0,"",IF(INDIRECT(NOM_FR&amp;ADDRESS('PR-tampon'!$E345,COLUMN(REFERENCEMENT_ISOLANT[[#Headers],[classement locaux au sens 20.1 P3]])))=0,"",INDIRECT(NOM_FR&amp;ADDRESS('PR-tampon'!$E345,COLUMN(REFERENCEMENT_ISOLANT[[#Headers],[classement locaux au sens 20.1 P3]]))))))</f>
        <v/>
      </c>
      <c r="O382" s="3" t="str">
        <f ca="1">IF('PR-tampon'!$E345="","",IF('PR-tampon'!$E345=0,"",IF(INDIRECT(NOM_FR&amp;ADDRESS('PR-tampon'!$E345,COLUMN(REFERENCEMENT_ISOLANT[[#Headers],[Climat max]])))=0,"",INDIRECT(NOM_FR&amp;ADDRESS('PR-tampon'!$E345,COLUMN(REFERENCEMENT_ISOLANT[[#Headers],[Climat max]]))))))</f>
        <v/>
      </c>
      <c r="P382" s="3" t="str">
        <f ca="1">IF('PR-tampon'!$E345="","",IF('PR-tampon'!$E345=0,"",IF(INDIRECT(NOM_FR&amp;ADDRESS('PR-tampon'!$E345,COLUMN(REFERENCEMENT_ISOLANT[[#Headers],[Locaux climatisés ou raffraichis]])))=0,"",INDIRECT(NOM_FR&amp;ADDRESS('PR-tampon'!$E345,COLUMN(REFERENCEMENT_ISOLANT[[#Headers],[Locaux climatisés ou raffraichis]]))))))</f>
        <v/>
      </c>
    </row>
    <row r="383" spans="1:16" ht="130.15" customHeight="1" x14ac:dyDescent="0.25">
      <c r="A383" s="3" t="e">
        <v>#VALUE!</v>
      </c>
      <c r="B383" s="79" t="str">
        <f ca="1">IF('PR-tampon'!$E346="","",IF('PR-tampon'!$E346=0,"",IF(INDIRECT(NOM_FR&amp;ADDRESS('PR-tampon'!$E346,COLUMN(REFERENCEMENT_ISOLANT[[#Headers],[DATE REFERENCEMENT]])))=0,"",INDIRECT(NOM_FR&amp;ADDRESS('PR-tampon'!$E346,COLUMN(REFERENCEMENT_ISOLANT[[#Headers],[DATE REFERENCEMENT]]))))))</f>
        <v/>
      </c>
      <c r="C383" s="79" t="str">
        <f ca="1">IF('PR-tampon'!$E346="","",IF('PR-tampon'!$E346=0,"",IF(INDIRECT(NOM_FR&amp;ADDRESS('PR-tampon'!$E346,COLUMN(REFERENCEMENT_ISOLANT[[#Headers],[TYPE DE PROCEDE]])))=0,"",INDIRECT(NOM_FR&amp;ADDRESS('PR-tampon'!$E346,COLUMN(REFERENCEMENT_ISOLANT[[#Headers],[TYPE DE PROCEDE]]))))))</f>
        <v/>
      </c>
      <c r="D383" s="79" t="str">
        <f ca="1">IF('PR-tampon'!$E346="","",IF('PR-tampon'!$E346=0,"",IF(INDIRECT(NOM_FR&amp;ADDRESS('PR-tampon'!$E346,COLUMN(REFERENCEMENT_ISOLANT[[#Headers],[MATIERE]])))=0,"",INDIRECT(NOM_FR&amp;ADDRESS('PR-tampon'!$E346,COLUMN(REFERENCEMENT_ISOLANT[[#Headers],[MATIERE]]))))))</f>
        <v/>
      </c>
      <c r="E383" s="3" t="str">
        <f ca="1">IF('PR-tampon'!$E346="","",IF('PR-tampon'!$E346=0,"",IF(INDIRECT(NOM_FR&amp;ADDRESS('PR-tampon'!$E346,COLUMN(REFERENCEMENT_ISOLANT[[#Headers],[NOM COMMERCIAL DU PROCEDE]])))=0,"",INDIRECT(NOM_FR&amp;ADDRESS('PR-tampon'!$E346,COLUMN(REFERENCEMENT_ISOLANT[[#Headers],[NOM COMMERCIAL DU PROCEDE]]))))))</f>
        <v/>
      </c>
      <c r="F383" s="3" t="str">
        <f ca="1">IF('PR-tampon'!$E346="","",IF('PR-tampon'!$E346=0,"",IF(INDIRECT(NOM_FR&amp;ADDRESS('PR-tampon'!$E346,COLUMN(REFERENCEMENT_ISOLANT[[#Headers],[FABRICANT / TITULAIRE / DISTRIBUTEUR]])))=0,"",INDIRECT(NOM_FR&amp;ADDRESS('PR-tampon'!$E346,COLUMN(REFERENCEMENT_ISOLANT[[#Headers],[FABRICANT / TITULAIRE / DISTRIBUTEUR]]))))))</f>
        <v/>
      </c>
      <c r="G383" s="3" t="str">
        <f ca="1">IF('PR-tampon'!$E346="","",IF('PR-tampon'!$E346=0,"",IF(INDIRECT(NOM_FR&amp;ADDRESS('PR-tampon'!$E346,COLUMN(REFERENCEMENT_ISOLANT[[#Headers],[TYPE DE DOCUMENT DE REFERENCE]])))=0,"",INDIRECT(NOM_FR&amp;ADDRESS('PR-tampon'!$E346,COLUMN(REFERENCEMENT_ISOLANT[[#Headers],[TYPE DE DOCUMENT DE REFERENCE]]))))))</f>
        <v/>
      </c>
      <c r="H383" s="3" t="str">
        <f ca="1">IF('PR-tampon'!$E346="","",IF('PR-tampon'!$E346=0,"",IF(INDIRECT(NOM_FR&amp;ADDRESS('PR-tampon'!$E346,COLUMN(REFERENCEMENT_ISOLANT[[#Headers],[REF]])))=0,"",INDIRECT(NOM_FR&amp;ADDRESS('PR-tampon'!$E346,COLUMN(REFERENCEMENT_ISOLANT[[#Headers],[REF]]))))))</f>
        <v/>
      </c>
      <c r="I383" s="73" t="str">
        <f ca="1">IF('PR-tampon'!$E346="","",IF('PR-tampon'!$E346=0,"",IF(INDIRECT(NOM_FR&amp;ADDRESS('PR-tampon'!$E346,COLUMN(REFERENCEMENT_ISOLANT[[#Headers],[AVIS LIMITE AU / VALIDITE]])))=0,"",INDIRECT(NOM_FR&amp;ADDRESS('PR-tampon'!$E346,COLUMN(REFERENCEMENT_ISOLANT[[#Headers],[AVIS LIMITE AU / VALIDITE]]))))))</f>
        <v/>
      </c>
      <c r="J383" s="3" t="str">
        <f ca="1">IF('PR-tampon'!$E346="","",IF('PR-tampon'!$E346=0,"",IF(INDIRECT(NOM_FR&amp;ADDRESS('PR-tampon'!$E346,COLUMN(REFERENCEMENT_ISOLANT[[#Headers],[TC/TNC
dans le domaine d''emploi visé]])))=0,"",INDIRECT(NOM_FR&amp;ADDRESS('PR-tampon'!$E346,COLUMN(REFERENCEMENT_ISOLANT[[#Headers],[TC/TNC
dans le domaine d''emploi visé]]))))))</f>
        <v/>
      </c>
      <c r="K383" s="102" t="str">
        <f ca="1">IF('PR-tampon'!$E346="","",IF('PR-tampon'!$E346=0,"",IF(INDIRECT(NOM_FR&amp;ADDRESS('PR-tampon'!$E346,COLUMN(REFERENCEMENT_ISOLANT[[#Headers],[SYNTHESE DES APPLICATIONS VISEES]])))=0,"",INDIRECT(NOM_FR&amp;ADDRESS('PR-tampon'!$E346,COLUMN(REFERENCEMENT_ISOLANT[[#Headers],[SYNTHESE DES APPLICATIONS VISEES]]))))))</f>
        <v/>
      </c>
      <c r="L383" s="75" t="str">
        <f ca="1">IF('PR-tampon'!$E346="","",IF('PR-tampon'!$E346=0,"",IF(INDIRECT(NOM_FR&amp;ADDRESS('PR-tampon'!$E346,COLUMN(REFERENCEMENT_ISOLANT[[#Headers],[CONCATENATION DES OBSERVATIONS]])))=0,"",INDIRECT(NOM_FR&amp;ADDRESS('PR-tampon'!$E346,COLUMN(REFERENCEMENT_ISOLANT[[#Headers],[CONCATENATION DES OBSERVATIONS]]))))))</f>
        <v/>
      </c>
      <c r="M383" s="3" t="str">
        <f ca="1">IF('PR-tampon'!$E346="","",IF('PR-tampon'!$E346=0,"",IF(INDIRECT(NOM_FR&amp;ADDRESS('PR-tampon'!$E346,COLUMN(REFERENCEMENT_ISOLANT[[#Headers],[Hygrométrie des locaux]])))=0,"",INDIRECT(NOM_FR&amp;ADDRESS('PR-tampon'!$E346,COLUMN(REFERENCEMENT_ISOLANT[[#Headers],[Hygrométrie des locaux]]))))))</f>
        <v/>
      </c>
      <c r="N383" s="3" t="str">
        <f ca="1">IF('PR-tampon'!$E346="","",IF('PR-tampon'!$E346=0,"",IF(INDIRECT(NOM_FR&amp;ADDRESS('PR-tampon'!$E346,COLUMN(REFERENCEMENT_ISOLANT[[#Headers],[classement locaux au sens 20.1 P3]])))=0,"",INDIRECT(NOM_FR&amp;ADDRESS('PR-tampon'!$E346,COLUMN(REFERENCEMENT_ISOLANT[[#Headers],[classement locaux au sens 20.1 P3]]))))))</f>
        <v/>
      </c>
      <c r="O383" s="3" t="str">
        <f ca="1">IF('PR-tampon'!$E346="","",IF('PR-tampon'!$E346=0,"",IF(INDIRECT(NOM_FR&amp;ADDRESS('PR-tampon'!$E346,COLUMN(REFERENCEMENT_ISOLANT[[#Headers],[Climat max]])))=0,"",INDIRECT(NOM_FR&amp;ADDRESS('PR-tampon'!$E346,COLUMN(REFERENCEMENT_ISOLANT[[#Headers],[Climat max]]))))))</f>
        <v/>
      </c>
      <c r="P383" s="3" t="str">
        <f ca="1">IF('PR-tampon'!$E346="","",IF('PR-tampon'!$E346=0,"",IF(INDIRECT(NOM_FR&amp;ADDRESS('PR-tampon'!$E346,COLUMN(REFERENCEMENT_ISOLANT[[#Headers],[Locaux climatisés ou raffraichis]])))=0,"",INDIRECT(NOM_FR&amp;ADDRESS('PR-tampon'!$E346,COLUMN(REFERENCEMENT_ISOLANT[[#Headers],[Locaux climatisés ou raffraichis]]))))))</f>
        <v/>
      </c>
    </row>
    <row r="384" spans="1:16" ht="130.15" customHeight="1" x14ac:dyDescent="0.25">
      <c r="A384" s="3" t="e">
        <v>#VALUE!</v>
      </c>
      <c r="B384" s="79" t="str">
        <f ca="1">IF('PR-tampon'!$E347="","",IF('PR-tampon'!$E347=0,"",IF(INDIRECT(NOM_FR&amp;ADDRESS('PR-tampon'!$E347,COLUMN(REFERENCEMENT_ISOLANT[[#Headers],[DATE REFERENCEMENT]])))=0,"",INDIRECT(NOM_FR&amp;ADDRESS('PR-tampon'!$E347,COLUMN(REFERENCEMENT_ISOLANT[[#Headers],[DATE REFERENCEMENT]]))))))</f>
        <v/>
      </c>
      <c r="C384" s="79" t="str">
        <f ca="1">IF('PR-tampon'!$E347="","",IF('PR-tampon'!$E347=0,"",IF(INDIRECT(NOM_FR&amp;ADDRESS('PR-tampon'!$E347,COLUMN(REFERENCEMENT_ISOLANT[[#Headers],[TYPE DE PROCEDE]])))=0,"",INDIRECT(NOM_FR&amp;ADDRESS('PR-tampon'!$E347,COLUMN(REFERENCEMENT_ISOLANT[[#Headers],[TYPE DE PROCEDE]]))))))</f>
        <v/>
      </c>
      <c r="D384" s="79" t="str">
        <f ca="1">IF('PR-tampon'!$E347="","",IF('PR-tampon'!$E347=0,"",IF(INDIRECT(NOM_FR&amp;ADDRESS('PR-tampon'!$E347,COLUMN(REFERENCEMENT_ISOLANT[[#Headers],[MATIERE]])))=0,"",INDIRECT(NOM_FR&amp;ADDRESS('PR-tampon'!$E347,COLUMN(REFERENCEMENT_ISOLANT[[#Headers],[MATIERE]]))))))</f>
        <v/>
      </c>
      <c r="E384" s="3" t="str">
        <f ca="1">IF('PR-tampon'!$E347="","",IF('PR-tampon'!$E347=0,"",IF(INDIRECT(NOM_FR&amp;ADDRESS('PR-tampon'!$E347,COLUMN(REFERENCEMENT_ISOLANT[[#Headers],[NOM COMMERCIAL DU PROCEDE]])))=0,"",INDIRECT(NOM_FR&amp;ADDRESS('PR-tampon'!$E347,COLUMN(REFERENCEMENT_ISOLANT[[#Headers],[NOM COMMERCIAL DU PROCEDE]]))))))</f>
        <v/>
      </c>
      <c r="F384" s="3" t="str">
        <f ca="1">IF('PR-tampon'!$E347="","",IF('PR-tampon'!$E347=0,"",IF(INDIRECT(NOM_FR&amp;ADDRESS('PR-tampon'!$E347,COLUMN(REFERENCEMENT_ISOLANT[[#Headers],[FABRICANT / TITULAIRE / DISTRIBUTEUR]])))=0,"",INDIRECT(NOM_FR&amp;ADDRESS('PR-tampon'!$E347,COLUMN(REFERENCEMENT_ISOLANT[[#Headers],[FABRICANT / TITULAIRE / DISTRIBUTEUR]]))))))</f>
        <v/>
      </c>
      <c r="G384" s="3" t="str">
        <f ca="1">IF('PR-tampon'!$E347="","",IF('PR-tampon'!$E347=0,"",IF(INDIRECT(NOM_FR&amp;ADDRESS('PR-tampon'!$E347,COLUMN(REFERENCEMENT_ISOLANT[[#Headers],[TYPE DE DOCUMENT DE REFERENCE]])))=0,"",INDIRECT(NOM_FR&amp;ADDRESS('PR-tampon'!$E347,COLUMN(REFERENCEMENT_ISOLANT[[#Headers],[TYPE DE DOCUMENT DE REFERENCE]]))))))</f>
        <v/>
      </c>
      <c r="H384" s="3" t="str">
        <f ca="1">IF('PR-tampon'!$E347="","",IF('PR-tampon'!$E347=0,"",IF(INDIRECT(NOM_FR&amp;ADDRESS('PR-tampon'!$E347,COLUMN(REFERENCEMENT_ISOLANT[[#Headers],[REF]])))=0,"",INDIRECT(NOM_FR&amp;ADDRESS('PR-tampon'!$E347,COLUMN(REFERENCEMENT_ISOLANT[[#Headers],[REF]]))))))</f>
        <v/>
      </c>
      <c r="I384" s="73" t="str">
        <f ca="1">IF('PR-tampon'!$E347="","",IF('PR-tampon'!$E347=0,"",IF(INDIRECT(NOM_FR&amp;ADDRESS('PR-tampon'!$E347,COLUMN(REFERENCEMENT_ISOLANT[[#Headers],[AVIS LIMITE AU / VALIDITE]])))=0,"",INDIRECT(NOM_FR&amp;ADDRESS('PR-tampon'!$E347,COLUMN(REFERENCEMENT_ISOLANT[[#Headers],[AVIS LIMITE AU / VALIDITE]]))))))</f>
        <v/>
      </c>
      <c r="J384" s="3" t="str">
        <f ca="1">IF('PR-tampon'!$E347="","",IF('PR-tampon'!$E347=0,"",IF(INDIRECT(NOM_FR&amp;ADDRESS('PR-tampon'!$E347,COLUMN(REFERENCEMENT_ISOLANT[[#Headers],[TC/TNC
dans le domaine d''emploi visé]])))=0,"",INDIRECT(NOM_FR&amp;ADDRESS('PR-tampon'!$E347,COLUMN(REFERENCEMENT_ISOLANT[[#Headers],[TC/TNC
dans le domaine d''emploi visé]]))))))</f>
        <v/>
      </c>
      <c r="K384" s="102" t="str">
        <f ca="1">IF('PR-tampon'!$E347="","",IF('PR-tampon'!$E347=0,"",IF(INDIRECT(NOM_FR&amp;ADDRESS('PR-tampon'!$E347,COLUMN(REFERENCEMENT_ISOLANT[[#Headers],[SYNTHESE DES APPLICATIONS VISEES]])))=0,"",INDIRECT(NOM_FR&amp;ADDRESS('PR-tampon'!$E347,COLUMN(REFERENCEMENT_ISOLANT[[#Headers],[SYNTHESE DES APPLICATIONS VISEES]]))))))</f>
        <v/>
      </c>
      <c r="L384" s="75" t="str">
        <f ca="1">IF('PR-tampon'!$E347="","",IF('PR-tampon'!$E347=0,"",IF(INDIRECT(NOM_FR&amp;ADDRESS('PR-tampon'!$E347,COLUMN(REFERENCEMENT_ISOLANT[[#Headers],[CONCATENATION DES OBSERVATIONS]])))=0,"",INDIRECT(NOM_FR&amp;ADDRESS('PR-tampon'!$E347,COLUMN(REFERENCEMENT_ISOLANT[[#Headers],[CONCATENATION DES OBSERVATIONS]]))))))</f>
        <v/>
      </c>
      <c r="M384" s="3" t="str">
        <f ca="1">IF('PR-tampon'!$E347="","",IF('PR-tampon'!$E347=0,"",IF(INDIRECT(NOM_FR&amp;ADDRESS('PR-tampon'!$E347,COLUMN(REFERENCEMENT_ISOLANT[[#Headers],[Hygrométrie des locaux]])))=0,"",INDIRECT(NOM_FR&amp;ADDRESS('PR-tampon'!$E347,COLUMN(REFERENCEMENT_ISOLANT[[#Headers],[Hygrométrie des locaux]]))))))</f>
        <v/>
      </c>
      <c r="N384" s="3" t="str">
        <f ca="1">IF('PR-tampon'!$E347="","",IF('PR-tampon'!$E347=0,"",IF(INDIRECT(NOM_FR&amp;ADDRESS('PR-tampon'!$E347,COLUMN(REFERENCEMENT_ISOLANT[[#Headers],[classement locaux au sens 20.1 P3]])))=0,"",INDIRECT(NOM_FR&amp;ADDRESS('PR-tampon'!$E347,COLUMN(REFERENCEMENT_ISOLANT[[#Headers],[classement locaux au sens 20.1 P3]]))))))</f>
        <v/>
      </c>
      <c r="O384" s="3" t="str">
        <f ca="1">IF('PR-tampon'!$E347="","",IF('PR-tampon'!$E347=0,"",IF(INDIRECT(NOM_FR&amp;ADDRESS('PR-tampon'!$E347,COLUMN(REFERENCEMENT_ISOLANT[[#Headers],[Climat max]])))=0,"",INDIRECT(NOM_FR&amp;ADDRESS('PR-tampon'!$E347,COLUMN(REFERENCEMENT_ISOLANT[[#Headers],[Climat max]]))))))</f>
        <v/>
      </c>
      <c r="P384" s="3" t="str">
        <f ca="1">IF('PR-tampon'!$E347="","",IF('PR-tampon'!$E347=0,"",IF(INDIRECT(NOM_FR&amp;ADDRESS('PR-tampon'!$E347,COLUMN(REFERENCEMENT_ISOLANT[[#Headers],[Locaux climatisés ou raffraichis]])))=0,"",INDIRECT(NOM_FR&amp;ADDRESS('PR-tampon'!$E347,COLUMN(REFERENCEMENT_ISOLANT[[#Headers],[Locaux climatisés ou raffraichis]]))))))</f>
        <v/>
      </c>
    </row>
    <row r="385" spans="1:16" ht="130.15" customHeight="1" x14ac:dyDescent="0.25">
      <c r="A385" s="3" t="e">
        <v>#VALUE!</v>
      </c>
      <c r="B385" s="79" t="str">
        <f ca="1">IF('PR-tampon'!$E348="","",IF('PR-tampon'!$E348=0,"",IF(INDIRECT(NOM_FR&amp;ADDRESS('PR-tampon'!$E348,COLUMN(REFERENCEMENT_ISOLANT[[#Headers],[DATE REFERENCEMENT]])))=0,"",INDIRECT(NOM_FR&amp;ADDRESS('PR-tampon'!$E348,COLUMN(REFERENCEMENT_ISOLANT[[#Headers],[DATE REFERENCEMENT]]))))))</f>
        <v/>
      </c>
      <c r="C385" s="79" t="str">
        <f ca="1">IF('PR-tampon'!$E348="","",IF('PR-tampon'!$E348=0,"",IF(INDIRECT(NOM_FR&amp;ADDRESS('PR-tampon'!$E348,COLUMN(REFERENCEMENT_ISOLANT[[#Headers],[TYPE DE PROCEDE]])))=0,"",INDIRECT(NOM_FR&amp;ADDRESS('PR-tampon'!$E348,COLUMN(REFERENCEMENT_ISOLANT[[#Headers],[TYPE DE PROCEDE]]))))))</f>
        <v/>
      </c>
      <c r="D385" s="79" t="str">
        <f ca="1">IF('PR-tampon'!$E348="","",IF('PR-tampon'!$E348=0,"",IF(INDIRECT(NOM_FR&amp;ADDRESS('PR-tampon'!$E348,COLUMN(REFERENCEMENT_ISOLANT[[#Headers],[MATIERE]])))=0,"",INDIRECT(NOM_FR&amp;ADDRESS('PR-tampon'!$E348,COLUMN(REFERENCEMENT_ISOLANT[[#Headers],[MATIERE]]))))))</f>
        <v/>
      </c>
      <c r="E385" s="3" t="str">
        <f ca="1">IF('PR-tampon'!$E348="","",IF('PR-tampon'!$E348=0,"",IF(INDIRECT(NOM_FR&amp;ADDRESS('PR-tampon'!$E348,COLUMN(REFERENCEMENT_ISOLANT[[#Headers],[NOM COMMERCIAL DU PROCEDE]])))=0,"",INDIRECT(NOM_FR&amp;ADDRESS('PR-tampon'!$E348,COLUMN(REFERENCEMENT_ISOLANT[[#Headers],[NOM COMMERCIAL DU PROCEDE]]))))))</f>
        <v/>
      </c>
      <c r="F385" s="3" t="str">
        <f ca="1">IF('PR-tampon'!$E348="","",IF('PR-tampon'!$E348=0,"",IF(INDIRECT(NOM_FR&amp;ADDRESS('PR-tampon'!$E348,COLUMN(REFERENCEMENT_ISOLANT[[#Headers],[FABRICANT / TITULAIRE / DISTRIBUTEUR]])))=0,"",INDIRECT(NOM_FR&amp;ADDRESS('PR-tampon'!$E348,COLUMN(REFERENCEMENT_ISOLANT[[#Headers],[FABRICANT / TITULAIRE / DISTRIBUTEUR]]))))))</f>
        <v/>
      </c>
      <c r="G385" s="3" t="str">
        <f ca="1">IF('PR-tampon'!$E348="","",IF('PR-tampon'!$E348=0,"",IF(INDIRECT(NOM_FR&amp;ADDRESS('PR-tampon'!$E348,COLUMN(REFERENCEMENT_ISOLANT[[#Headers],[TYPE DE DOCUMENT DE REFERENCE]])))=0,"",INDIRECT(NOM_FR&amp;ADDRESS('PR-tampon'!$E348,COLUMN(REFERENCEMENT_ISOLANT[[#Headers],[TYPE DE DOCUMENT DE REFERENCE]]))))))</f>
        <v/>
      </c>
      <c r="H385" s="3" t="str">
        <f ca="1">IF('PR-tampon'!$E348="","",IF('PR-tampon'!$E348=0,"",IF(INDIRECT(NOM_FR&amp;ADDRESS('PR-tampon'!$E348,COLUMN(REFERENCEMENT_ISOLANT[[#Headers],[REF]])))=0,"",INDIRECT(NOM_FR&amp;ADDRESS('PR-tampon'!$E348,COLUMN(REFERENCEMENT_ISOLANT[[#Headers],[REF]]))))))</f>
        <v/>
      </c>
      <c r="I385" s="73" t="str">
        <f ca="1">IF('PR-tampon'!$E348="","",IF('PR-tampon'!$E348=0,"",IF(INDIRECT(NOM_FR&amp;ADDRESS('PR-tampon'!$E348,COLUMN(REFERENCEMENT_ISOLANT[[#Headers],[AVIS LIMITE AU / VALIDITE]])))=0,"",INDIRECT(NOM_FR&amp;ADDRESS('PR-tampon'!$E348,COLUMN(REFERENCEMENT_ISOLANT[[#Headers],[AVIS LIMITE AU / VALIDITE]]))))))</f>
        <v/>
      </c>
      <c r="J385" s="3" t="str">
        <f ca="1">IF('PR-tampon'!$E348="","",IF('PR-tampon'!$E348=0,"",IF(INDIRECT(NOM_FR&amp;ADDRESS('PR-tampon'!$E348,COLUMN(REFERENCEMENT_ISOLANT[[#Headers],[TC/TNC
dans le domaine d''emploi visé]])))=0,"",INDIRECT(NOM_FR&amp;ADDRESS('PR-tampon'!$E348,COLUMN(REFERENCEMENT_ISOLANT[[#Headers],[TC/TNC
dans le domaine d''emploi visé]]))))))</f>
        <v/>
      </c>
      <c r="K385" s="102" t="str">
        <f ca="1">IF('PR-tampon'!$E348="","",IF('PR-tampon'!$E348=0,"",IF(INDIRECT(NOM_FR&amp;ADDRESS('PR-tampon'!$E348,COLUMN(REFERENCEMENT_ISOLANT[[#Headers],[SYNTHESE DES APPLICATIONS VISEES]])))=0,"",INDIRECT(NOM_FR&amp;ADDRESS('PR-tampon'!$E348,COLUMN(REFERENCEMENT_ISOLANT[[#Headers],[SYNTHESE DES APPLICATIONS VISEES]]))))))</f>
        <v/>
      </c>
      <c r="L385" s="75" t="str">
        <f ca="1">IF('PR-tampon'!$E348="","",IF('PR-tampon'!$E348=0,"",IF(INDIRECT(NOM_FR&amp;ADDRESS('PR-tampon'!$E348,COLUMN(REFERENCEMENT_ISOLANT[[#Headers],[CONCATENATION DES OBSERVATIONS]])))=0,"",INDIRECT(NOM_FR&amp;ADDRESS('PR-tampon'!$E348,COLUMN(REFERENCEMENT_ISOLANT[[#Headers],[CONCATENATION DES OBSERVATIONS]]))))))</f>
        <v/>
      </c>
      <c r="M385" s="3" t="str">
        <f ca="1">IF('PR-tampon'!$E348="","",IF('PR-tampon'!$E348=0,"",IF(INDIRECT(NOM_FR&amp;ADDRESS('PR-tampon'!$E348,COLUMN(REFERENCEMENT_ISOLANT[[#Headers],[Hygrométrie des locaux]])))=0,"",INDIRECT(NOM_FR&amp;ADDRESS('PR-tampon'!$E348,COLUMN(REFERENCEMENT_ISOLANT[[#Headers],[Hygrométrie des locaux]]))))))</f>
        <v/>
      </c>
      <c r="N385" s="3" t="str">
        <f ca="1">IF('PR-tampon'!$E348="","",IF('PR-tampon'!$E348=0,"",IF(INDIRECT(NOM_FR&amp;ADDRESS('PR-tampon'!$E348,COLUMN(REFERENCEMENT_ISOLANT[[#Headers],[classement locaux au sens 20.1 P3]])))=0,"",INDIRECT(NOM_FR&amp;ADDRESS('PR-tampon'!$E348,COLUMN(REFERENCEMENT_ISOLANT[[#Headers],[classement locaux au sens 20.1 P3]]))))))</f>
        <v/>
      </c>
      <c r="O385" s="3" t="str">
        <f ca="1">IF('PR-tampon'!$E348="","",IF('PR-tampon'!$E348=0,"",IF(INDIRECT(NOM_FR&amp;ADDRESS('PR-tampon'!$E348,COLUMN(REFERENCEMENT_ISOLANT[[#Headers],[Climat max]])))=0,"",INDIRECT(NOM_FR&amp;ADDRESS('PR-tampon'!$E348,COLUMN(REFERENCEMENT_ISOLANT[[#Headers],[Climat max]]))))))</f>
        <v/>
      </c>
      <c r="P385" s="3" t="str">
        <f ca="1">IF('PR-tampon'!$E348="","",IF('PR-tampon'!$E348=0,"",IF(INDIRECT(NOM_FR&amp;ADDRESS('PR-tampon'!$E348,COLUMN(REFERENCEMENT_ISOLANT[[#Headers],[Locaux climatisés ou raffraichis]])))=0,"",INDIRECT(NOM_FR&amp;ADDRESS('PR-tampon'!$E348,COLUMN(REFERENCEMENT_ISOLANT[[#Headers],[Locaux climatisés ou raffraichis]]))))))</f>
        <v/>
      </c>
    </row>
    <row r="386" spans="1:16" ht="130.15" customHeight="1" x14ac:dyDescent="0.25">
      <c r="A386" s="3" t="e">
        <v>#VALUE!</v>
      </c>
      <c r="B386" s="79" t="str">
        <f ca="1">IF('PR-tampon'!$E349="","",IF('PR-tampon'!$E349=0,"",IF(INDIRECT(NOM_FR&amp;ADDRESS('PR-tampon'!$E349,COLUMN(REFERENCEMENT_ISOLANT[[#Headers],[DATE REFERENCEMENT]])))=0,"",INDIRECT(NOM_FR&amp;ADDRESS('PR-tampon'!$E349,COLUMN(REFERENCEMENT_ISOLANT[[#Headers],[DATE REFERENCEMENT]]))))))</f>
        <v/>
      </c>
      <c r="C386" s="79" t="str">
        <f ca="1">IF('PR-tampon'!$E349="","",IF('PR-tampon'!$E349=0,"",IF(INDIRECT(NOM_FR&amp;ADDRESS('PR-tampon'!$E349,COLUMN(REFERENCEMENT_ISOLANT[[#Headers],[TYPE DE PROCEDE]])))=0,"",INDIRECT(NOM_FR&amp;ADDRESS('PR-tampon'!$E349,COLUMN(REFERENCEMENT_ISOLANT[[#Headers],[TYPE DE PROCEDE]]))))))</f>
        <v/>
      </c>
      <c r="D386" s="79" t="str">
        <f ca="1">IF('PR-tampon'!$E349="","",IF('PR-tampon'!$E349=0,"",IF(INDIRECT(NOM_FR&amp;ADDRESS('PR-tampon'!$E349,COLUMN(REFERENCEMENT_ISOLANT[[#Headers],[MATIERE]])))=0,"",INDIRECT(NOM_FR&amp;ADDRESS('PR-tampon'!$E349,COLUMN(REFERENCEMENT_ISOLANT[[#Headers],[MATIERE]]))))))</f>
        <v/>
      </c>
      <c r="E386" s="3" t="str">
        <f ca="1">IF('PR-tampon'!$E349="","",IF('PR-tampon'!$E349=0,"",IF(INDIRECT(NOM_FR&amp;ADDRESS('PR-tampon'!$E349,COLUMN(REFERENCEMENT_ISOLANT[[#Headers],[NOM COMMERCIAL DU PROCEDE]])))=0,"",INDIRECT(NOM_FR&amp;ADDRESS('PR-tampon'!$E349,COLUMN(REFERENCEMENT_ISOLANT[[#Headers],[NOM COMMERCIAL DU PROCEDE]]))))))</f>
        <v/>
      </c>
      <c r="F386" s="3" t="str">
        <f ca="1">IF('PR-tampon'!$E349="","",IF('PR-tampon'!$E349=0,"",IF(INDIRECT(NOM_FR&amp;ADDRESS('PR-tampon'!$E349,COLUMN(REFERENCEMENT_ISOLANT[[#Headers],[FABRICANT / TITULAIRE / DISTRIBUTEUR]])))=0,"",INDIRECT(NOM_FR&amp;ADDRESS('PR-tampon'!$E349,COLUMN(REFERENCEMENT_ISOLANT[[#Headers],[FABRICANT / TITULAIRE / DISTRIBUTEUR]]))))))</f>
        <v/>
      </c>
      <c r="G386" s="3" t="str">
        <f ca="1">IF('PR-tampon'!$E349="","",IF('PR-tampon'!$E349=0,"",IF(INDIRECT(NOM_FR&amp;ADDRESS('PR-tampon'!$E349,COLUMN(REFERENCEMENT_ISOLANT[[#Headers],[TYPE DE DOCUMENT DE REFERENCE]])))=0,"",INDIRECT(NOM_FR&amp;ADDRESS('PR-tampon'!$E349,COLUMN(REFERENCEMENT_ISOLANT[[#Headers],[TYPE DE DOCUMENT DE REFERENCE]]))))))</f>
        <v/>
      </c>
      <c r="H386" s="3" t="str">
        <f ca="1">IF('PR-tampon'!$E349="","",IF('PR-tampon'!$E349=0,"",IF(INDIRECT(NOM_FR&amp;ADDRESS('PR-tampon'!$E349,COLUMN(REFERENCEMENT_ISOLANT[[#Headers],[REF]])))=0,"",INDIRECT(NOM_FR&amp;ADDRESS('PR-tampon'!$E349,COLUMN(REFERENCEMENT_ISOLANT[[#Headers],[REF]]))))))</f>
        <v/>
      </c>
      <c r="I386" s="73" t="str">
        <f ca="1">IF('PR-tampon'!$E349="","",IF('PR-tampon'!$E349=0,"",IF(INDIRECT(NOM_FR&amp;ADDRESS('PR-tampon'!$E349,COLUMN(REFERENCEMENT_ISOLANT[[#Headers],[AVIS LIMITE AU / VALIDITE]])))=0,"",INDIRECT(NOM_FR&amp;ADDRESS('PR-tampon'!$E349,COLUMN(REFERENCEMENT_ISOLANT[[#Headers],[AVIS LIMITE AU / VALIDITE]]))))))</f>
        <v/>
      </c>
      <c r="J386" s="3" t="str">
        <f ca="1">IF('PR-tampon'!$E349="","",IF('PR-tampon'!$E349=0,"",IF(INDIRECT(NOM_FR&amp;ADDRESS('PR-tampon'!$E349,COLUMN(REFERENCEMENT_ISOLANT[[#Headers],[TC/TNC
dans le domaine d''emploi visé]])))=0,"",INDIRECT(NOM_FR&amp;ADDRESS('PR-tampon'!$E349,COLUMN(REFERENCEMENT_ISOLANT[[#Headers],[TC/TNC
dans le domaine d''emploi visé]]))))))</f>
        <v/>
      </c>
      <c r="K386" s="102" t="str">
        <f ca="1">IF('PR-tampon'!$E349="","",IF('PR-tampon'!$E349=0,"",IF(INDIRECT(NOM_FR&amp;ADDRESS('PR-tampon'!$E349,COLUMN(REFERENCEMENT_ISOLANT[[#Headers],[SYNTHESE DES APPLICATIONS VISEES]])))=0,"",INDIRECT(NOM_FR&amp;ADDRESS('PR-tampon'!$E349,COLUMN(REFERENCEMENT_ISOLANT[[#Headers],[SYNTHESE DES APPLICATIONS VISEES]]))))))</f>
        <v/>
      </c>
      <c r="L386" s="75" t="str">
        <f ca="1">IF('PR-tampon'!$E349="","",IF('PR-tampon'!$E349=0,"",IF(INDIRECT(NOM_FR&amp;ADDRESS('PR-tampon'!$E349,COLUMN(REFERENCEMENT_ISOLANT[[#Headers],[CONCATENATION DES OBSERVATIONS]])))=0,"",INDIRECT(NOM_FR&amp;ADDRESS('PR-tampon'!$E349,COLUMN(REFERENCEMENT_ISOLANT[[#Headers],[CONCATENATION DES OBSERVATIONS]]))))))</f>
        <v/>
      </c>
      <c r="M386" s="3" t="str">
        <f ca="1">IF('PR-tampon'!$E349="","",IF('PR-tampon'!$E349=0,"",IF(INDIRECT(NOM_FR&amp;ADDRESS('PR-tampon'!$E349,COLUMN(REFERENCEMENT_ISOLANT[[#Headers],[Hygrométrie des locaux]])))=0,"",INDIRECT(NOM_FR&amp;ADDRESS('PR-tampon'!$E349,COLUMN(REFERENCEMENT_ISOLANT[[#Headers],[Hygrométrie des locaux]]))))))</f>
        <v/>
      </c>
      <c r="N386" s="3" t="str">
        <f ca="1">IF('PR-tampon'!$E349="","",IF('PR-tampon'!$E349=0,"",IF(INDIRECT(NOM_FR&amp;ADDRESS('PR-tampon'!$E349,COLUMN(REFERENCEMENT_ISOLANT[[#Headers],[classement locaux au sens 20.1 P3]])))=0,"",INDIRECT(NOM_FR&amp;ADDRESS('PR-tampon'!$E349,COLUMN(REFERENCEMENT_ISOLANT[[#Headers],[classement locaux au sens 20.1 P3]]))))))</f>
        <v/>
      </c>
      <c r="O386" s="3" t="str">
        <f ca="1">IF('PR-tampon'!$E349="","",IF('PR-tampon'!$E349=0,"",IF(INDIRECT(NOM_FR&amp;ADDRESS('PR-tampon'!$E349,COLUMN(REFERENCEMENT_ISOLANT[[#Headers],[Climat max]])))=0,"",INDIRECT(NOM_FR&amp;ADDRESS('PR-tampon'!$E349,COLUMN(REFERENCEMENT_ISOLANT[[#Headers],[Climat max]]))))))</f>
        <v/>
      </c>
      <c r="P386" s="3" t="str">
        <f ca="1">IF('PR-tampon'!$E349="","",IF('PR-tampon'!$E349=0,"",IF(INDIRECT(NOM_FR&amp;ADDRESS('PR-tampon'!$E349,COLUMN(REFERENCEMENT_ISOLANT[[#Headers],[Locaux climatisés ou raffraichis]])))=0,"",INDIRECT(NOM_FR&amp;ADDRESS('PR-tampon'!$E349,COLUMN(REFERENCEMENT_ISOLANT[[#Headers],[Locaux climatisés ou raffraichis]]))))))</f>
        <v/>
      </c>
    </row>
    <row r="387" spans="1:16" ht="130.15" customHeight="1" x14ac:dyDescent="0.25">
      <c r="A387" s="3" t="e">
        <v>#VALUE!</v>
      </c>
      <c r="B387" s="79" t="str">
        <f ca="1">IF('PR-tampon'!$E350="","",IF('PR-tampon'!$E350=0,"",IF(INDIRECT(NOM_FR&amp;ADDRESS('PR-tampon'!$E350,COLUMN(REFERENCEMENT_ISOLANT[[#Headers],[DATE REFERENCEMENT]])))=0,"",INDIRECT(NOM_FR&amp;ADDRESS('PR-tampon'!$E350,COLUMN(REFERENCEMENT_ISOLANT[[#Headers],[DATE REFERENCEMENT]]))))))</f>
        <v/>
      </c>
      <c r="C387" s="79" t="str">
        <f ca="1">IF('PR-tampon'!$E350="","",IF('PR-tampon'!$E350=0,"",IF(INDIRECT(NOM_FR&amp;ADDRESS('PR-tampon'!$E350,COLUMN(REFERENCEMENT_ISOLANT[[#Headers],[TYPE DE PROCEDE]])))=0,"",INDIRECT(NOM_FR&amp;ADDRESS('PR-tampon'!$E350,COLUMN(REFERENCEMENT_ISOLANT[[#Headers],[TYPE DE PROCEDE]]))))))</f>
        <v/>
      </c>
      <c r="D387" s="79" t="str">
        <f ca="1">IF('PR-tampon'!$E350="","",IF('PR-tampon'!$E350=0,"",IF(INDIRECT(NOM_FR&amp;ADDRESS('PR-tampon'!$E350,COLUMN(REFERENCEMENT_ISOLANT[[#Headers],[MATIERE]])))=0,"",INDIRECT(NOM_FR&amp;ADDRESS('PR-tampon'!$E350,COLUMN(REFERENCEMENT_ISOLANT[[#Headers],[MATIERE]]))))))</f>
        <v/>
      </c>
      <c r="E387" s="3" t="str">
        <f ca="1">IF('PR-tampon'!$E350="","",IF('PR-tampon'!$E350=0,"",IF(INDIRECT(NOM_FR&amp;ADDRESS('PR-tampon'!$E350,COLUMN(REFERENCEMENT_ISOLANT[[#Headers],[NOM COMMERCIAL DU PROCEDE]])))=0,"",INDIRECT(NOM_FR&amp;ADDRESS('PR-tampon'!$E350,COLUMN(REFERENCEMENT_ISOLANT[[#Headers],[NOM COMMERCIAL DU PROCEDE]]))))))</f>
        <v/>
      </c>
      <c r="F387" s="3" t="str">
        <f ca="1">IF('PR-tampon'!$E350="","",IF('PR-tampon'!$E350=0,"",IF(INDIRECT(NOM_FR&amp;ADDRESS('PR-tampon'!$E350,COLUMN(REFERENCEMENT_ISOLANT[[#Headers],[FABRICANT / TITULAIRE / DISTRIBUTEUR]])))=0,"",INDIRECT(NOM_FR&amp;ADDRESS('PR-tampon'!$E350,COLUMN(REFERENCEMENT_ISOLANT[[#Headers],[FABRICANT / TITULAIRE / DISTRIBUTEUR]]))))))</f>
        <v/>
      </c>
      <c r="G387" s="3" t="str">
        <f ca="1">IF('PR-tampon'!$E350="","",IF('PR-tampon'!$E350=0,"",IF(INDIRECT(NOM_FR&amp;ADDRESS('PR-tampon'!$E350,COLUMN(REFERENCEMENT_ISOLANT[[#Headers],[TYPE DE DOCUMENT DE REFERENCE]])))=0,"",INDIRECT(NOM_FR&amp;ADDRESS('PR-tampon'!$E350,COLUMN(REFERENCEMENT_ISOLANT[[#Headers],[TYPE DE DOCUMENT DE REFERENCE]]))))))</f>
        <v/>
      </c>
      <c r="H387" s="3" t="str">
        <f ca="1">IF('PR-tampon'!$E350="","",IF('PR-tampon'!$E350=0,"",IF(INDIRECT(NOM_FR&amp;ADDRESS('PR-tampon'!$E350,COLUMN(REFERENCEMENT_ISOLANT[[#Headers],[REF]])))=0,"",INDIRECT(NOM_FR&amp;ADDRESS('PR-tampon'!$E350,COLUMN(REFERENCEMENT_ISOLANT[[#Headers],[REF]]))))))</f>
        <v/>
      </c>
      <c r="I387" s="73" t="str">
        <f ca="1">IF('PR-tampon'!$E350="","",IF('PR-tampon'!$E350=0,"",IF(INDIRECT(NOM_FR&amp;ADDRESS('PR-tampon'!$E350,COLUMN(REFERENCEMENT_ISOLANT[[#Headers],[AVIS LIMITE AU / VALIDITE]])))=0,"",INDIRECT(NOM_FR&amp;ADDRESS('PR-tampon'!$E350,COLUMN(REFERENCEMENT_ISOLANT[[#Headers],[AVIS LIMITE AU / VALIDITE]]))))))</f>
        <v/>
      </c>
      <c r="J387" s="3" t="str">
        <f ca="1">IF('PR-tampon'!$E350="","",IF('PR-tampon'!$E350=0,"",IF(INDIRECT(NOM_FR&amp;ADDRESS('PR-tampon'!$E350,COLUMN(REFERENCEMENT_ISOLANT[[#Headers],[TC/TNC
dans le domaine d''emploi visé]])))=0,"",INDIRECT(NOM_FR&amp;ADDRESS('PR-tampon'!$E350,COLUMN(REFERENCEMENT_ISOLANT[[#Headers],[TC/TNC
dans le domaine d''emploi visé]]))))))</f>
        <v/>
      </c>
      <c r="K387" s="102" t="str">
        <f ca="1">IF('PR-tampon'!$E350="","",IF('PR-tampon'!$E350=0,"",IF(INDIRECT(NOM_FR&amp;ADDRESS('PR-tampon'!$E350,COLUMN(REFERENCEMENT_ISOLANT[[#Headers],[SYNTHESE DES APPLICATIONS VISEES]])))=0,"",INDIRECT(NOM_FR&amp;ADDRESS('PR-tampon'!$E350,COLUMN(REFERENCEMENT_ISOLANT[[#Headers],[SYNTHESE DES APPLICATIONS VISEES]]))))))</f>
        <v/>
      </c>
      <c r="L387" s="75" t="str">
        <f ca="1">IF('PR-tampon'!$E350="","",IF('PR-tampon'!$E350=0,"",IF(INDIRECT(NOM_FR&amp;ADDRESS('PR-tampon'!$E350,COLUMN(REFERENCEMENT_ISOLANT[[#Headers],[CONCATENATION DES OBSERVATIONS]])))=0,"",INDIRECT(NOM_FR&amp;ADDRESS('PR-tampon'!$E350,COLUMN(REFERENCEMENT_ISOLANT[[#Headers],[CONCATENATION DES OBSERVATIONS]]))))))</f>
        <v/>
      </c>
      <c r="M387" s="3" t="str">
        <f ca="1">IF('PR-tampon'!$E350="","",IF('PR-tampon'!$E350=0,"",IF(INDIRECT(NOM_FR&amp;ADDRESS('PR-tampon'!$E350,COLUMN(REFERENCEMENT_ISOLANT[[#Headers],[Hygrométrie des locaux]])))=0,"",INDIRECT(NOM_FR&amp;ADDRESS('PR-tampon'!$E350,COLUMN(REFERENCEMENT_ISOLANT[[#Headers],[Hygrométrie des locaux]]))))))</f>
        <v/>
      </c>
      <c r="N387" s="3" t="str">
        <f ca="1">IF('PR-tampon'!$E350="","",IF('PR-tampon'!$E350=0,"",IF(INDIRECT(NOM_FR&amp;ADDRESS('PR-tampon'!$E350,COLUMN(REFERENCEMENT_ISOLANT[[#Headers],[classement locaux au sens 20.1 P3]])))=0,"",INDIRECT(NOM_FR&amp;ADDRESS('PR-tampon'!$E350,COLUMN(REFERENCEMENT_ISOLANT[[#Headers],[classement locaux au sens 20.1 P3]]))))))</f>
        <v/>
      </c>
      <c r="O387" s="3" t="str">
        <f ca="1">IF('PR-tampon'!$E350="","",IF('PR-tampon'!$E350=0,"",IF(INDIRECT(NOM_FR&amp;ADDRESS('PR-tampon'!$E350,COLUMN(REFERENCEMENT_ISOLANT[[#Headers],[Climat max]])))=0,"",INDIRECT(NOM_FR&amp;ADDRESS('PR-tampon'!$E350,COLUMN(REFERENCEMENT_ISOLANT[[#Headers],[Climat max]]))))))</f>
        <v/>
      </c>
      <c r="P387" s="3" t="str">
        <f ca="1">IF('PR-tampon'!$E350="","",IF('PR-tampon'!$E350=0,"",IF(INDIRECT(NOM_FR&amp;ADDRESS('PR-tampon'!$E350,COLUMN(REFERENCEMENT_ISOLANT[[#Headers],[Locaux climatisés ou raffraichis]])))=0,"",INDIRECT(NOM_FR&amp;ADDRESS('PR-tampon'!$E350,COLUMN(REFERENCEMENT_ISOLANT[[#Headers],[Locaux climatisés ou raffraichis]]))))))</f>
        <v/>
      </c>
    </row>
    <row r="388" spans="1:16" ht="130.15" customHeight="1" x14ac:dyDescent="0.25">
      <c r="A388" s="3" t="e">
        <v>#VALUE!</v>
      </c>
      <c r="B388" s="79" t="str">
        <f ca="1">IF('PR-tampon'!$E351="","",IF('PR-tampon'!$E351=0,"",IF(INDIRECT(NOM_FR&amp;ADDRESS('PR-tampon'!$E351,COLUMN(REFERENCEMENT_ISOLANT[[#Headers],[DATE REFERENCEMENT]])))=0,"",INDIRECT(NOM_FR&amp;ADDRESS('PR-tampon'!$E351,COLUMN(REFERENCEMENT_ISOLANT[[#Headers],[DATE REFERENCEMENT]]))))))</f>
        <v/>
      </c>
      <c r="C388" s="79" t="str">
        <f ca="1">IF('PR-tampon'!$E351="","",IF('PR-tampon'!$E351=0,"",IF(INDIRECT(NOM_FR&amp;ADDRESS('PR-tampon'!$E351,COLUMN(REFERENCEMENT_ISOLANT[[#Headers],[TYPE DE PROCEDE]])))=0,"",INDIRECT(NOM_FR&amp;ADDRESS('PR-tampon'!$E351,COLUMN(REFERENCEMENT_ISOLANT[[#Headers],[TYPE DE PROCEDE]]))))))</f>
        <v/>
      </c>
      <c r="D388" s="79" t="str">
        <f ca="1">IF('PR-tampon'!$E351="","",IF('PR-tampon'!$E351=0,"",IF(INDIRECT(NOM_FR&amp;ADDRESS('PR-tampon'!$E351,COLUMN(REFERENCEMENT_ISOLANT[[#Headers],[MATIERE]])))=0,"",INDIRECT(NOM_FR&amp;ADDRESS('PR-tampon'!$E351,COLUMN(REFERENCEMENT_ISOLANT[[#Headers],[MATIERE]]))))))</f>
        <v/>
      </c>
      <c r="E388" s="3" t="str">
        <f ca="1">IF('PR-tampon'!$E351="","",IF('PR-tampon'!$E351=0,"",IF(INDIRECT(NOM_FR&amp;ADDRESS('PR-tampon'!$E351,COLUMN(REFERENCEMENT_ISOLANT[[#Headers],[NOM COMMERCIAL DU PROCEDE]])))=0,"",INDIRECT(NOM_FR&amp;ADDRESS('PR-tampon'!$E351,COLUMN(REFERENCEMENT_ISOLANT[[#Headers],[NOM COMMERCIAL DU PROCEDE]]))))))</f>
        <v/>
      </c>
      <c r="F388" s="3" t="str">
        <f ca="1">IF('PR-tampon'!$E351="","",IF('PR-tampon'!$E351=0,"",IF(INDIRECT(NOM_FR&amp;ADDRESS('PR-tampon'!$E351,COLUMN(REFERENCEMENT_ISOLANT[[#Headers],[FABRICANT / TITULAIRE / DISTRIBUTEUR]])))=0,"",INDIRECT(NOM_FR&amp;ADDRESS('PR-tampon'!$E351,COLUMN(REFERENCEMENT_ISOLANT[[#Headers],[FABRICANT / TITULAIRE / DISTRIBUTEUR]]))))))</f>
        <v/>
      </c>
      <c r="G388" s="3" t="str">
        <f ca="1">IF('PR-tampon'!$E351="","",IF('PR-tampon'!$E351=0,"",IF(INDIRECT(NOM_FR&amp;ADDRESS('PR-tampon'!$E351,COLUMN(REFERENCEMENT_ISOLANT[[#Headers],[TYPE DE DOCUMENT DE REFERENCE]])))=0,"",INDIRECT(NOM_FR&amp;ADDRESS('PR-tampon'!$E351,COLUMN(REFERENCEMENT_ISOLANT[[#Headers],[TYPE DE DOCUMENT DE REFERENCE]]))))))</f>
        <v/>
      </c>
      <c r="H388" s="3" t="str">
        <f ca="1">IF('PR-tampon'!$E351="","",IF('PR-tampon'!$E351=0,"",IF(INDIRECT(NOM_FR&amp;ADDRESS('PR-tampon'!$E351,COLUMN(REFERENCEMENT_ISOLANT[[#Headers],[REF]])))=0,"",INDIRECT(NOM_FR&amp;ADDRESS('PR-tampon'!$E351,COLUMN(REFERENCEMENT_ISOLANT[[#Headers],[REF]]))))))</f>
        <v/>
      </c>
      <c r="I388" s="73" t="str">
        <f ca="1">IF('PR-tampon'!$E351="","",IF('PR-tampon'!$E351=0,"",IF(INDIRECT(NOM_FR&amp;ADDRESS('PR-tampon'!$E351,COLUMN(REFERENCEMENT_ISOLANT[[#Headers],[AVIS LIMITE AU / VALIDITE]])))=0,"",INDIRECT(NOM_FR&amp;ADDRESS('PR-tampon'!$E351,COLUMN(REFERENCEMENT_ISOLANT[[#Headers],[AVIS LIMITE AU / VALIDITE]]))))))</f>
        <v/>
      </c>
      <c r="J388" s="3" t="str">
        <f ca="1">IF('PR-tampon'!$E351="","",IF('PR-tampon'!$E351=0,"",IF(INDIRECT(NOM_FR&amp;ADDRESS('PR-tampon'!$E351,COLUMN(REFERENCEMENT_ISOLANT[[#Headers],[TC/TNC
dans le domaine d''emploi visé]])))=0,"",INDIRECT(NOM_FR&amp;ADDRESS('PR-tampon'!$E351,COLUMN(REFERENCEMENT_ISOLANT[[#Headers],[TC/TNC
dans le domaine d''emploi visé]]))))))</f>
        <v/>
      </c>
      <c r="K388" s="102" t="str">
        <f ca="1">IF('PR-tampon'!$E351="","",IF('PR-tampon'!$E351=0,"",IF(INDIRECT(NOM_FR&amp;ADDRESS('PR-tampon'!$E351,COLUMN(REFERENCEMENT_ISOLANT[[#Headers],[SYNTHESE DES APPLICATIONS VISEES]])))=0,"",INDIRECT(NOM_FR&amp;ADDRESS('PR-tampon'!$E351,COLUMN(REFERENCEMENT_ISOLANT[[#Headers],[SYNTHESE DES APPLICATIONS VISEES]]))))))</f>
        <v/>
      </c>
      <c r="L388" s="75" t="str">
        <f ca="1">IF('PR-tampon'!$E351="","",IF('PR-tampon'!$E351=0,"",IF(INDIRECT(NOM_FR&amp;ADDRESS('PR-tampon'!$E351,COLUMN(REFERENCEMENT_ISOLANT[[#Headers],[CONCATENATION DES OBSERVATIONS]])))=0,"",INDIRECT(NOM_FR&amp;ADDRESS('PR-tampon'!$E351,COLUMN(REFERENCEMENT_ISOLANT[[#Headers],[CONCATENATION DES OBSERVATIONS]]))))))</f>
        <v/>
      </c>
      <c r="M388" s="3" t="str">
        <f ca="1">IF('PR-tampon'!$E351="","",IF('PR-tampon'!$E351=0,"",IF(INDIRECT(NOM_FR&amp;ADDRESS('PR-tampon'!$E351,COLUMN(REFERENCEMENT_ISOLANT[[#Headers],[Hygrométrie des locaux]])))=0,"",INDIRECT(NOM_FR&amp;ADDRESS('PR-tampon'!$E351,COLUMN(REFERENCEMENT_ISOLANT[[#Headers],[Hygrométrie des locaux]]))))))</f>
        <v/>
      </c>
      <c r="N388" s="3" t="str">
        <f ca="1">IF('PR-tampon'!$E351="","",IF('PR-tampon'!$E351=0,"",IF(INDIRECT(NOM_FR&amp;ADDRESS('PR-tampon'!$E351,COLUMN(REFERENCEMENT_ISOLANT[[#Headers],[classement locaux au sens 20.1 P3]])))=0,"",INDIRECT(NOM_FR&amp;ADDRESS('PR-tampon'!$E351,COLUMN(REFERENCEMENT_ISOLANT[[#Headers],[classement locaux au sens 20.1 P3]]))))))</f>
        <v/>
      </c>
      <c r="O388" s="3" t="str">
        <f ca="1">IF('PR-tampon'!$E351="","",IF('PR-tampon'!$E351=0,"",IF(INDIRECT(NOM_FR&amp;ADDRESS('PR-tampon'!$E351,COLUMN(REFERENCEMENT_ISOLANT[[#Headers],[Climat max]])))=0,"",INDIRECT(NOM_FR&amp;ADDRESS('PR-tampon'!$E351,COLUMN(REFERENCEMENT_ISOLANT[[#Headers],[Climat max]]))))))</f>
        <v/>
      </c>
      <c r="P388" s="3" t="str">
        <f ca="1">IF('PR-tampon'!$E351="","",IF('PR-tampon'!$E351=0,"",IF(INDIRECT(NOM_FR&amp;ADDRESS('PR-tampon'!$E351,COLUMN(REFERENCEMENT_ISOLANT[[#Headers],[Locaux climatisés ou raffraichis]])))=0,"",INDIRECT(NOM_FR&amp;ADDRESS('PR-tampon'!$E351,COLUMN(REFERENCEMENT_ISOLANT[[#Headers],[Locaux climatisés ou raffraichis]]))))))</f>
        <v/>
      </c>
    </row>
    <row r="389" spans="1:16" ht="130.15" customHeight="1" x14ac:dyDescent="0.25">
      <c r="A389" s="3" t="e">
        <v>#VALUE!</v>
      </c>
      <c r="B389" s="79" t="str">
        <f ca="1">IF('PR-tampon'!$E352="","",IF('PR-tampon'!$E352=0,"",IF(INDIRECT(NOM_FR&amp;ADDRESS('PR-tampon'!$E352,COLUMN(REFERENCEMENT_ISOLANT[[#Headers],[DATE REFERENCEMENT]])))=0,"",INDIRECT(NOM_FR&amp;ADDRESS('PR-tampon'!$E352,COLUMN(REFERENCEMENT_ISOLANT[[#Headers],[DATE REFERENCEMENT]]))))))</f>
        <v/>
      </c>
      <c r="C389" s="79" t="str">
        <f ca="1">IF('PR-tampon'!$E352="","",IF('PR-tampon'!$E352=0,"",IF(INDIRECT(NOM_FR&amp;ADDRESS('PR-tampon'!$E352,COLUMN(REFERENCEMENT_ISOLANT[[#Headers],[TYPE DE PROCEDE]])))=0,"",INDIRECT(NOM_FR&amp;ADDRESS('PR-tampon'!$E352,COLUMN(REFERENCEMENT_ISOLANT[[#Headers],[TYPE DE PROCEDE]]))))))</f>
        <v/>
      </c>
      <c r="D389" s="79" t="str">
        <f ca="1">IF('PR-tampon'!$E352="","",IF('PR-tampon'!$E352=0,"",IF(INDIRECT(NOM_FR&amp;ADDRESS('PR-tampon'!$E352,COLUMN(REFERENCEMENT_ISOLANT[[#Headers],[MATIERE]])))=0,"",INDIRECT(NOM_FR&amp;ADDRESS('PR-tampon'!$E352,COLUMN(REFERENCEMENT_ISOLANT[[#Headers],[MATIERE]]))))))</f>
        <v/>
      </c>
      <c r="E389" s="3" t="str">
        <f ca="1">IF('PR-tampon'!$E352="","",IF('PR-tampon'!$E352=0,"",IF(INDIRECT(NOM_FR&amp;ADDRESS('PR-tampon'!$E352,COLUMN(REFERENCEMENT_ISOLANT[[#Headers],[NOM COMMERCIAL DU PROCEDE]])))=0,"",INDIRECT(NOM_FR&amp;ADDRESS('PR-tampon'!$E352,COLUMN(REFERENCEMENT_ISOLANT[[#Headers],[NOM COMMERCIAL DU PROCEDE]]))))))</f>
        <v/>
      </c>
      <c r="F389" s="3" t="str">
        <f ca="1">IF('PR-tampon'!$E352="","",IF('PR-tampon'!$E352=0,"",IF(INDIRECT(NOM_FR&amp;ADDRESS('PR-tampon'!$E352,COLUMN(REFERENCEMENT_ISOLANT[[#Headers],[FABRICANT / TITULAIRE / DISTRIBUTEUR]])))=0,"",INDIRECT(NOM_FR&amp;ADDRESS('PR-tampon'!$E352,COLUMN(REFERENCEMENT_ISOLANT[[#Headers],[FABRICANT / TITULAIRE / DISTRIBUTEUR]]))))))</f>
        <v/>
      </c>
      <c r="G389" s="3" t="str">
        <f ca="1">IF('PR-tampon'!$E352="","",IF('PR-tampon'!$E352=0,"",IF(INDIRECT(NOM_FR&amp;ADDRESS('PR-tampon'!$E352,COLUMN(REFERENCEMENT_ISOLANT[[#Headers],[TYPE DE DOCUMENT DE REFERENCE]])))=0,"",INDIRECT(NOM_FR&amp;ADDRESS('PR-tampon'!$E352,COLUMN(REFERENCEMENT_ISOLANT[[#Headers],[TYPE DE DOCUMENT DE REFERENCE]]))))))</f>
        <v/>
      </c>
      <c r="H389" s="3" t="str">
        <f ca="1">IF('PR-tampon'!$E352="","",IF('PR-tampon'!$E352=0,"",IF(INDIRECT(NOM_FR&amp;ADDRESS('PR-tampon'!$E352,COLUMN(REFERENCEMENT_ISOLANT[[#Headers],[REF]])))=0,"",INDIRECT(NOM_FR&amp;ADDRESS('PR-tampon'!$E352,COLUMN(REFERENCEMENT_ISOLANT[[#Headers],[REF]]))))))</f>
        <v/>
      </c>
      <c r="I389" s="73" t="str">
        <f ca="1">IF('PR-tampon'!$E352="","",IF('PR-tampon'!$E352=0,"",IF(INDIRECT(NOM_FR&amp;ADDRESS('PR-tampon'!$E352,COLUMN(REFERENCEMENT_ISOLANT[[#Headers],[AVIS LIMITE AU / VALIDITE]])))=0,"",INDIRECT(NOM_FR&amp;ADDRESS('PR-tampon'!$E352,COLUMN(REFERENCEMENT_ISOLANT[[#Headers],[AVIS LIMITE AU / VALIDITE]]))))))</f>
        <v/>
      </c>
      <c r="J389" s="3" t="str">
        <f ca="1">IF('PR-tampon'!$E352="","",IF('PR-tampon'!$E352=0,"",IF(INDIRECT(NOM_FR&amp;ADDRESS('PR-tampon'!$E352,COLUMN(REFERENCEMENT_ISOLANT[[#Headers],[TC/TNC
dans le domaine d''emploi visé]])))=0,"",INDIRECT(NOM_FR&amp;ADDRESS('PR-tampon'!$E352,COLUMN(REFERENCEMENT_ISOLANT[[#Headers],[TC/TNC
dans le domaine d''emploi visé]]))))))</f>
        <v/>
      </c>
      <c r="K389" s="102" t="str">
        <f ca="1">IF('PR-tampon'!$E352="","",IF('PR-tampon'!$E352=0,"",IF(INDIRECT(NOM_FR&amp;ADDRESS('PR-tampon'!$E352,COLUMN(REFERENCEMENT_ISOLANT[[#Headers],[SYNTHESE DES APPLICATIONS VISEES]])))=0,"",INDIRECT(NOM_FR&amp;ADDRESS('PR-tampon'!$E352,COLUMN(REFERENCEMENT_ISOLANT[[#Headers],[SYNTHESE DES APPLICATIONS VISEES]]))))))</f>
        <v/>
      </c>
      <c r="L389" s="75" t="str">
        <f ca="1">IF('PR-tampon'!$E352="","",IF('PR-tampon'!$E352=0,"",IF(INDIRECT(NOM_FR&amp;ADDRESS('PR-tampon'!$E352,COLUMN(REFERENCEMENT_ISOLANT[[#Headers],[CONCATENATION DES OBSERVATIONS]])))=0,"",INDIRECT(NOM_FR&amp;ADDRESS('PR-tampon'!$E352,COLUMN(REFERENCEMENT_ISOLANT[[#Headers],[CONCATENATION DES OBSERVATIONS]]))))))</f>
        <v/>
      </c>
      <c r="M389" s="3" t="str">
        <f ca="1">IF('PR-tampon'!$E352="","",IF('PR-tampon'!$E352=0,"",IF(INDIRECT(NOM_FR&amp;ADDRESS('PR-tampon'!$E352,COLUMN(REFERENCEMENT_ISOLANT[[#Headers],[Hygrométrie des locaux]])))=0,"",INDIRECT(NOM_FR&amp;ADDRESS('PR-tampon'!$E352,COLUMN(REFERENCEMENT_ISOLANT[[#Headers],[Hygrométrie des locaux]]))))))</f>
        <v/>
      </c>
      <c r="N389" s="3" t="str">
        <f ca="1">IF('PR-tampon'!$E352="","",IF('PR-tampon'!$E352=0,"",IF(INDIRECT(NOM_FR&amp;ADDRESS('PR-tampon'!$E352,COLUMN(REFERENCEMENT_ISOLANT[[#Headers],[classement locaux au sens 20.1 P3]])))=0,"",INDIRECT(NOM_FR&amp;ADDRESS('PR-tampon'!$E352,COLUMN(REFERENCEMENT_ISOLANT[[#Headers],[classement locaux au sens 20.1 P3]]))))))</f>
        <v/>
      </c>
      <c r="O389" s="3" t="str">
        <f ca="1">IF('PR-tampon'!$E352="","",IF('PR-tampon'!$E352=0,"",IF(INDIRECT(NOM_FR&amp;ADDRESS('PR-tampon'!$E352,COLUMN(REFERENCEMENT_ISOLANT[[#Headers],[Climat max]])))=0,"",INDIRECT(NOM_FR&amp;ADDRESS('PR-tampon'!$E352,COLUMN(REFERENCEMENT_ISOLANT[[#Headers],[Climat max]]))))))</f>
        <v/>
      </c>
      <c r="P389" s="3" t="str">
        <f ca="1">IF('PR-tampon'!$E352="","",IF('PR-tampon'!$E352=0,"",IF(INDIRECT(NOM_FR&amp;ADDRESS('PR-tampon'!$E352,COLUMN(REFERENCEMENT_ISOLANT[[#Headers],[Locaux climatisés ou raffraichis]])))=0,"",INDIRECT(NOM_FR&amp;ADDRESS('PR-tampon'!$E352,COLUMN(REFERENCEMENT_ISOLANT[[#Headers],[Locaux climatisés ou raffraichis]]))))))</f>
        <v/>
      </c>
    </row>
    <row r="390" spans="1:16" ht="130.15" customHeight="1" x14ac:dyDescent="0.25">
      <c r="A390" s="3" t="e">
        <v>#VALUE!</v>
      </c>
      <c r="B390" s="79" t="str">
        <f ca="1">IF('PR-tampon'!$E353="","",IF('PR-tampon'!$E353=0,"",IF(INDIRECT(NOM_FR&amp;ADDRESS('PR-tampon'!$E353,COLUMN(REFERENCEMENT_ISOLANT[[#Headers],[DATE REFERENCEMENT]])))=0,"",INDIRECT(NOM_FR&amp;ADDRESS('PR-tampon'!$E353,COLUMN(REFERENCEMENT_ISOLANT[[#Headers],[DATE REFERENCEMENT]]))))))</f>
        <v/>
      </c>
      <c r="C390" s="79" t="str">
        <f ca="1">IF('PR-tampon'!$E353="","",IF('PR-tampon'!$E353=0,"",IF(INDIRECT(NOM_FR&amp;ADDRESS('PR-tampon'!$E353,COLUMN(REFERENCEMENT_ISOLANT[[#Headers],[TYPE DE PROCEDE]])))=0,"",INDIRECT(NOM_FR&amp;ADDRESS('PR-tampon'!$E353,COLUMN(REFERENCEMENT_ISOLANT[[#Headers],[TYPE DE PROCEDE]]))))))</f>
        <v/>
      </c>
      <c r="D390" s="79" t="str">
        <f ca="1">IF('PR-tampon'!$E353="","",IF('PR-tampon'!$E353=0,"",IF(INDIRECT(NOM_FR&amp;ADDRESS('PR-tampon'!$E353,COLUMN(REFERENCEMENT_ISOLANT[[#Headers],[MATIERE]])))=0,"",INDIRECT(NOM_FR&amp;ADDRESS('PR-tampon'!$E353,COLUMN(REFERENCEMENT_ISOLANT[[#Headers],[MATIERE]]))))))</f>
        <v/>
      </c>
      <c r="E390" s="3" t="str">
        <f ca="1">IF('PR-tampon'!$E353="","",IF('PR-tampon'!$E353=0,"",IF(INDIRECT(NOM_FR&amp;ADDRESS('PR-tampon'!$E353,COLUMN(REFERENCEMENT_ISOLANT[[#Headers],[NOM COMMERCIAL DU PROCEDE]])))=0,"",INDIRECT(NOM_FR&amp;ADDRESS('PR-tampon'!$E353,COLUMN(REFERENCEMENT_ISOLANT[[#Headers],[NOM COMMERCIAL DU PROCEDE]]))))))</f>
        <v/>
      </c>
      <c r="F390" s="3" t="str">
        <f ca="1">IF('PR-tampon'!$E353="","",IF('PR-tampon'!$E353=0,"",IF(INDIRECT(NOM_FR&amp;ADDRESS('PR-tampon'!$E353,COLUMN(REFERENCEMENT_ISOLANT[[#Headers],[FABRICANT / TITULAIRE / DISTRIBUTEUR]])))=0,"",INDIRECT(NOM_FR&amp;ADDRESS('PR-tampon'!$E353,COLUMN(REFERENCEMENT_ISOLANT[[#Headers],[FABRICANT / TITULAIRE / DISTRIBUTEUR]]))))))</f>
        <v/>
      </c>
      <c r="G390" s="3" t="str">
        <f ca="1">IF('PR-tampon'!$E353="","",IF('PR-tampon'!$E353=0,"",IF(INDIRECT(NOM_FR&amp;ADDRESS('PR-tampon'!$E353,COLUMN(REFERENCEMENT_ISOLANT[[#Headers],[TYPE DE DOCUMENT DE REFERENCE]])))=0,"",INDIRECT(NOM_FR&amp;ADDRESS('PR-tampon'!$E353,COLUMN(REFERENCEMENT_ISOLANT[[#Headers],[TYPE DE DOCUMENT DE REFERENCE]]))))))</f>
        <v/>
      </c>
      <c r="H390" s="3" t="str">
        <f ca="1">IF('PR-tampon'!$E353="","",IF('PR-tampon'!$E353=0,"",IF(INDIRECT(NOM_FR&amp;ADDRESS('PR-tampon'!$E353,COLUMN(REFERENCEMENT_ISOLANT[[#Headers],[REF]])))=0,"",INDIRECT(NOM_FR&amp;ADDRESS('PR-tampon'!$E353,COLUMN(REFERENCEMENT_ISOLANT[[#Headers],[REF]]))))))</f>
        <v/>
      </c>
      <c r="I390" s="73" t="str">
        <f ca="1">IF('PR-tampon'!$E353="","",IF('PR-tampon'!$E353=0,"",IF(INDIRECT(NOM_FR&amp;ADDRESS('PR-tampon'!$E353,COLUMN(REFERENCEMENT_ISOLANT[[#Headers],[AVIS LIMITE AU / VALIDITE]])))=0,"",INDIRECT(NOM_FR&amp;ADDRESS('PR-tampon'!$E353,COLUMN(REFERENCEMENT_ISOLANT[[#Headers],[AVIS LIMITE AU / VALIDITE]]))))))</f>
        <v/>
      </c>
      <c r="J390" s="3" t="str">
        <f ca="1">IF('PR-tampon'!$E353="","",IF('PR-tampon'!$E353=0,"",IF(INDIRECT(NOM_FR&amp;ADDRESS('PR-tampon'!$E353,COLUMN(REFERENCEMENT_ISOLANT[[#Headers],[TC/TNC
dans le domaine d''emploi visé]])))=0,"",INDIRECT(NOM_FR&amp;ADDRESS('PR-tampon'!$E353,COLUMN(REFERENCEMENT_ISOLANT[[#Headers],[TC/TNC
dans le domaine d''emploi visé]]))))))</f>
        <v/>
      </c>
      <c r="K390" s="102" t="str">
        <f ca="1">IF('PR-tampon'!$E353="","",IF('PR-tampon'!$E353=0,"",IF(INDIRECT(NOM_FR&amp;ADDRESS('PR-tampon'!$E353,COLUMN(REFERENCEMENT_ISOLANT[[#Headers],[SYNTHESE DES APPLICATIONS VISEES]])))=0,"",INDIRECT(NOM_FR&amp;ADDRESS('PR-tampon'!$E353,COLUMN(REFERENCEMENT_ISOLANT[[#Headers],[SYNTHESE DES APPLICATIONS VISEES]]))))))</f>
        <v/>
      </c>
      <c r="L390" s="75" t="str">
        <f ca="1">IF('PR-tampon'!$E353="","",IF('PR-tampon'!$E353=0,"",IF(INDIRECT(NOM_FR&amp;ADDRESS('PR-tampon'!$E353,COLUMN(REFERENCEMENT_ISOLANT[[#Headers],[CONCATENATION DES OBSERVATIONS]])))=0,"",INDIRECT(NOM_FR&amp;ADDRESS('PR-tampon'!$E353,COLUMN(REFERENCEMENT_ISOLANT[[#Headers],[CONCATENATION DES OBSERVATIONS]]))))))</f>
        <v/>
      </c>
      <c r="M390" s="3" t="str">
        <f ca="1">IF('PR-tampon'!$E353="","",IF('PR-tampon'!$E353=0,"",IF(INDIRECT(NOM_FR&amp;ADDRESS('PR-tampon'!$E353,COLUMN(REFERENCEMENT_ISOLANT[[#Headers],[Hygrométrie des locaux]])))=0,"",INDIRECT(NOM_FR&amp;ADDRESS('PR-tampon'!$E353,COLUMN(REFERENCEMENT_ISOLANT[[#Headers],[Hygrométrie des locaux]]))))))</f>
        <v/>
      </c>
      <c r="N390" s="3" t="str">
        <f ca="1">IF('PR-tampon'!$E353="","",IF('PR-tampon'!$E353=0,"",IF(INDIRECT(NOM_FR&amp;ADDRESS('PR-tampon'!$E353,COLUMN(REFERENCEMENT_ISOLANT[[#Headers],[classement locaux au sens 20.1 P3]])))=0,"",INDIRECT(NOM_FR&amp;ADDRESS('PR-tampon'!$E353,COLUMN(REFERENCEMENT_ISOLANT[[#Headers],[classement locaux au sens 20.1 P3]]))))))</f>
        <v/>
      </c>
      <c r="O390" s="3" t="str">
        <f ca="1">IF('PR-tampon'!$E353="","",IF('PR-tampon'!$E353=0,"",IF(INDIRECT(NOM_FR&amp;ADDRESS('PR-tampon'!$E353,COLUMN(REFERENCEMENT_ISOLANT[[#Headers],[Climat max]])))=0,"",INDIRECT(NOM_FR&amp;ADDRESS('PR-tampon'!$E353,COLUMN(REFERENCEMENT_ISOLANT[[#Headers],[Climat max]]))))))</f>
        <v/>
      </c>
      <c r="P390" s="3" t="str">
        <f ca="1">IF('PR-tampon'!$E353="","",IF('PR-tampon'!$E353=0,"",IF(INDIRECT(NOM_FR&amp;ADDRESS('PR-tampon'!$E353,COLUMN(REFERENCEMENT_ISOLANT[[#Headers],[Locaux climatisés ou raffraichis]])))=0,"",INDIRECT(NOM_FR&amp;ADDRESS('PR-tampon'!$E353,COLUMN(REFERENCEMENT_ISOLANT[[#Headers],[Locaux climatisés ou raffraichis]]))))))</f>
        <v/>
      </c>
    </row>
    <row r="391" spans="1:16" ht="130.15" customHeight="1" x14ac:dyDescent="0.25">
      <c r="A391" s="3" t="e">
        <v>#VALUE!</v>
      </c>
      <c r="B391" s="79" t="str">
        <f ca="1">IF('PR-tampon'!$E354="","",IF('PR-tampon'!$E354=0,"",IF(INDIRECT(NOM_FR&amp;ADDRESS('PR-tampon'!$E354,COLUMN(REFERENCEMENT_ISOLANT[[#Headers],[DATE REFERENCEMENT]])))=0,"",INDIRECT(NOM_FR&amp;ADDRESS('PR-tampon'!$E354,COLUMN(REFERENCEMENT_ISOLANT[[#Headers],[DATE REFERENCEMENT]]))))))</f>
        <v/>
      </c>
      <c r="C391" s="79" t="str">
        <f ca="1">IF('PR-tampon'!$E354="","",IF('PR-tampon'!$E354=0,"",IF(INDIRECT(NOM_FR&amp;ADDRESS('PR-tampon'!$E354,COLUMN(REFERENCEMENT_ISOLANT[[#Headers],[TYPE DE PROCEDE]])))=0,"",INDIRECT(NOM_FR&amp;ADDRESS('PR-tampon'!$E354,COLUMN(REFERENCEMENT_ISOLANT[[#Headers],[TYPE DE PROCEDE]]))))))</f>
        <v/>
      </c>
      <c r="D391" s="79" t="str">
        <f ca="1">IF('PR-tampon'!$E354="","",IF('PR-tampon'!$E354=0,"",IF(INDIRECT(NOM_FR&amp;ADDRESS('PR-tampon'!$E354,COLUMN(REFERENCEMENT_ISOLANT[[#Headers],[MATIERE]])))=0,"",INDIRECT(NOM_FR&amp;ADDRESS('PR-tampon'!$E354,COLUMN(REFERENCEMENT_ISOLANT[[#Headers],[MATIERE]]))))))</f>
        <v/>
      </c>
      <c r="E391" s="3" t="str">
        <f ca="1">IF('PR-tampon'!$E354="","",IF('PR-tampon'!$E354=0,"",IF(INDIRECT(NOM_FR&amp;ADDRESS('PR-tampon'!$E354,COLUMN(REFERENCEMENT_ISOLANT[[#Headers],[NOM COMMERCIAL DU PROCEDE]])))=0,"",INDIRECT(NOM_FR&amp;ADDRESS('PR-tampon'!$E354,COLUMN(REFERENCEMENT_ISOLANT[[#Headers],[NOM COMMERCIAL DU PROCEDE]]))))))</f>
        <v/>
      </c>
      <c r="F391" s="3" t="str">
        <f ca="1">IF('PR-tampon'!$E354="","",IF('PR-tampon'!$E354=0,"",IF(INDIRECT(NOM_FR&amp;ADDRESS('PR-tampon'!$E354,COLUMN(REFERENCEMENT_ISOLANT[[#Headers],[FABRICANT / TITULAIRE / DISTRIBUTEUR]])))=0,"",INDIRECT(NOM_FR&amp;ADDRESS('PR-tampon'!$E354,COLUMN(REFERENCEMENT_ISOLANT[[#Headers],[FABRICANT / TITULAIRE / DISTRIBUTEUR]]))))))</f>
        <v/>
      </c>
      <c r="G391" s="3" t="str">
        <f ca="1">IF('PR-tampon'!$E354="","",IF('PR-tampon'!$E354=0,"",IF(INDIRECT(NOM_FR&amp;ADDRESS('PR-tampon'!$E354,COLUMN(REFERENCEMENT_ISOLANT[[#Headers],[TYPE DE DOCUMENT DE REFERENCE]])))=0,"",INDIRECT(NOM_FR&amp;ADDRESS('PR-tampon'!$E354,COLUMN(REFERENCEMENT_ISOLANT[[#Headers],[TYPE DE DOCUMENT DE REFERENCE]]))))))</f>
        <v/>
      </c>
      <c r="H391" s="3" t="str">
        <f ca="1">IF('PR-tampon'!$E354="","",IF('PR-tampon'!$E354=0,"",IF(INDIRECT(NOM_FR&amp;ADDRESS('PR-tampon'!$E354,COLUMN(REFERENCEMENT_ISOLANT[[#Headers],[REF]])))=0,"",INDIRECT(NOM_FR&amp;ADDRESS('PR-tampon'!$E354,COLUMN(REFERENCEMENT_ISOLANT[[#Headers],[REF]]))))))</f>
        <v/>
      </c>
      <c r="I391" s="73" t="str">
        <f ca="1">IF('PR-tampon'!$E354="","",IF('PR-tampon'!$E354=0,"",IF(INDIRECT(NOM_FR&amp;ADDRESS('PR-tampon'!$E354,COLUMN(REFERENCEMENT_ISOLANT[[#Headers],[AVIS LIMITE AU / VALIDITE]])))=0,"",INDIRECT(NOM_FR&amp;ADDRESS('PR-tampon'!$E354,COLUMN(REFERENCEMENT_ISOLANT[[#Headers],[AVIS LIMITE AU / VALIDITE]]))))))</f>
        <v/>
      </c>
      <c r="J391" s="3" t="str">
        <f ca="1">IF('PR-tampon'!$E354="","",IF('PR-tampon'!$E354=0,"",IF(INDIRECT(NOM_FR&amp;ADDRESS('PR-tampon'!$E354,COLUMN(REFERENCEMENT_ISOLANT[[#Headers],[TC/TNC
dans le domaine d''emploi visé]])))=0,"",INDIRECT(NOM_FR&amp;ADDRESS('PR-tampon'!$E354,COLUMN(REFERENCEMENT_ISOLANT[[#Headers],[TC/TNC
dans le domaine d''emploi visé]]))))))</f>
        <v/>
      </c>
      <c r="K391" s="102" t="str">
        <f ca="1">IF('PR-tampon'!$E354="","",IF('PR-tampon'!$E354=0,"",IF(INDIRECT(NOM_FR&amp;ADDRESS('PR-tampon'!$E354,COLUMN(REFERENCEMENT_ISOLANT[[#Headers],[SYNTHESE DES APPLICATIONS VISEES]])))=0,"",INDIRECT(NOM_FR&amp;ADDRESS('PR-tampon'!$E354,COLUMN(REFERENCEMENT_ISOLANT[[#Headers],[SYNTHESE DES APPLICATIONS VISEES]]))))))</f>
        <v/>
      </c>
      <c r="L391" s="75" t="str">
        <f ca="1">IF('PR-tampon'!$E354="","",IF('PR-tampon'!$E354=0,"",IF(INDIRECT(NOM_FR&amp;ADDRESS('PR-tampon'!$E354,COLUMN(REFERENCEMENT_ISOLANT[[#Headers],[CONCATENATION DES OBSERVATIONS]])))=0,"",INDIRECT(NOM_FR&amp;ADDRESS('PR-tampon'!$E354,COLUMN(REFERENCEMENT_ISOLANT[[#Headers],[CONCATENATION DES OBSERVATIONS]]))))))</f>
        <v/>
      </c>
      <c r="M391" s="3" t="str">
        <f ca="1">IF('PR-tampon'!$E354="","",IF('PR-tampon'!$E354=0,"",IF(INDIRECT(NOM_FR&amp;ADDRESS('PR-tampon'!$E354,COLUMN(REFERENCEMENT_ISOLANT[[#Headers],[Hygrométrie des locaux]])))=0,"",INDIRECT(NOM_FR&amp;ADDRESS('PR-tampon'!$E354,COLUMN(REFERENCEMENT_ISOLANT[[#Headers],[Hygrométrie des locaux]]))))))</f>
        <v/>
      </c>
      <c r="N391" s="3" t="str">
        <f ca="1">IF('PR-tampon'!$E354="","",IF('PR-tampon'!$E354=0,"",IF(INDIRECT(NOM_FR&amp;ADDRESS('PR-tampon'!$E354,COLUMN(REFERENCEMENT_ISOLANT[[#Headers],[classement locaux au sens 20.1 P3]])))=0,"",INDIRECT(NOM_FR&amp;ADDRESS('PR-tampon'!$E354,COLUMN(REFERENCEMENT_ISOLANT[[#Headers],[classement locaux au sens 20.1 P3]]))))))</f>
        <v/>
      </c>
      <c r="O391" s="3" t="str">
        <f ca="1">IF('PR-tampon'!$E354="","",IF('PR-tampon'!$E354=0,"",IF(INDIRECT(NOM_FR&amp;ADDRESS('PR-tampon'!$E354,COLUMN(REFERENCEMENT_ISOLANT[[#Headers],[Climat max]])))=0,"",INDIRECT(NOM_FR&amp;ADDRESS('PR-tampon'!$E354,COLUMN(REFERENCEMENT_ISOLANT[[#Headers],[Climat max]]))))))</f>
        <v/>
      </c>
      <c r="P391" s="3" t="str">
        <f ca="1">IF('PR-tampon'!$E354="","",IF('PR-tampon'!$E354=0,"",IF(INDIRECT(NOM_FR&amp;ADDRESS('PR-tampon'!$E354,COLUMN(REFERENCEMENT_ISOLANT[[#Headers],[Locaux climatisés ou raffraichis]])))=0,"",INDIRECT(NOM_FR&amp;ADDRESS('PR-tampon'!$E354,COLUMN(REFERENCEMENT_ISOLANT[[#Headers],[Locaux climatisés ou raffraichis]]))))))</f>
        <v/>
      </c>
    </row>
    <row r="392" spans="1:16" ht="130.15" customHeight="1" x14ac:dyDescent="0.25">
      <c r="A392" s="3" t="e">
        <v>#VALUE!</v>
      </c>
      <c r="B392" s="79" t="str">
        <f ca="1">IF('PR-tampon'!$E355="","",IF('PR-tampon'!$E355=0,"",IF(INDIRECT(NOM_FR&amp;ADDRESS('PR-tampon'!$E355,COLUMN(REFERENCEMENT_ISOLANT[[#Headers],[DATE REFERENCEMENT]])))=0,"",INDIRECT(NOM_FR&amp;ADDRESS('PR-tampon'!$E355,COLUMN(REFERENCEMENT_ISOLANT[[#Headers],[DATE REFERENCEMENT]]))))))</f>
        <v/>
      </c>
      <c r="C392" s="79" t="str">
        <f ca="1">IF('PR-tampon'!$E355="","",IF('PR-tampon'!$E355=0,"",IF(INDIRECT(NOM_FR&amp;ADDRESS('PR-tampon'!$E355,COLUMN(REFERENCEMENT_ISOLANT[[#Headers],[TYPE DE PROCEDE]])))=0,"",INDIRECT(NOM_FR&amp;ADDRESS('PR-tampon'!$E355,COLUMN(REFERENCEMENT_ISOLANT[[#Headers],[TYPE DE PROCEDE]]))))))</f>
        <v/>
      </c>
      <c r="D392" s="79" t="str">
        <f ca="1">IF('PR-tampon'!$E355="","",IF('PR-tampon'!$E355=0,"",IF(INDIRECT(NOM_FR&amp;ADDRESS('PR-tampon'!$E355,COLUMN(REFERENCEMENT_ISOLANT[[#Headers],[MATIERE]])))=0,"",INDIRECT(NOM_FR&amp;ADDRESS('PR-tampon'!$E355,COLUMN(REFERENCEMENT_ISOLANT[[#Headers],[MATIERE]]))))))</f>
        <v/>
      </c>
      <c r="E392" s="3" t="str">
        <f ca="1">IF('PR-tampon'!$E355="","",IF('PR-tampon'!$E355=0,"",IF(INDIRECT(NOM_FR&amp;ADDRESS('PR-tampon'!$E355,COLUMN(REFERENCEMENT_ISOLANT[[#Headers],[NOM COMMERCIAL DU PROCEDE]])))=0,"",INDIRECT(NOM_FR&amp;ADDRESS('PR-tampon'!$E355,COLUMN(REFERENCEMENT_ISOLANT[[#Headers],[NOM COMMERCIAL DU PROCEDE]]))))))</f>
        <v/>
      </c>
      <c r="F392" s="3" t="str">
        <f ca="1">IF('PR-tampon'!$E355="","",IF('PR-tampon'!$E355=0,"",IF(INDIRECT(NOM_FR&amp;ADDRESS('PR-tampon'!$E355,COLUMN(REFERENCEMENT_ISOLANT[[#Headers],[FABRICANT / TITULAIRE / DISTRIBUTEUR]])))=0,"",INDIRECT(NOM_FR&amp;ADDRESS('PR-tampon'!$E355,COLUMN(REFERENCEMENT_ISOLANT[[#Headers],[FABRICANT / TITULAIRE / DISTRIBUTEUR]]))))))</f>
        <v/>
      </c>
      <c r="G392" s="3" t="str">
        <f ca="1">IF('PR-tampon'!$E355="","",IF('PR-tampon'!$E355=0,"",IF(INDIRECT(NOM_FR&amp;ADDRESS('PR-tampon'!$E355,COLUMN(REFERENCEMENT_ISOLANT[[#Headers],[TYPE DE DOCUMENT DE REFERENCE]])))=0,"",INDIRECT(NOM_FR&amp;ADDRESS('PR-tampon'!$E355,COLUMN(REFERENCEMENT_ISOLANT[[#Headers],[TYPE DE DOCUMENT DE REFERENCE]]))))))</f>
        <v/>
      </c>
      <c r="H392" s="3" t="str">
        <f ca="1">IF('PR-tampon'!$E355="","",IF('PR-tampon'!$E355=0,"",IF(INDIRECT(NOM_FR&amp;ADDRESS('PR-tampon'!$E355,COLUMN(REFERENCEMENT_ISOLANT[[#Headers],[REF]])))=0,"",INDIRECT(NOM_FR&amp;ADDRESS('PR-tampon'!$E355,COLUMN(REFERENCEMENT_ISOLANT[[#Headers],[REF]]))))))</f>
        <v/>
      </c>
      <c r="I392" s="73" t="str">
        <f ca="1">IF('PR-tampon'!$E355="","",IF('PR-tampon'!$E355=0,"",IF(INDIRECT(NOM_FR&amp;ADDRESS('PR-tampon'!$E355,COLUMN(REFERENCEMENT_ISOLANT[[#Headers],[AVIS LIMITE AU / VALIDITE]])))=0,"",INDIRECT(NOM_FR&amp;ADDRESS('PR-tampon'!$E355,COLUMN(REFERENCEMENT_ISOLANT[[#Headers],[AVIS LIMITE AU / VALIDITE]]))))))</f>
        <v/>
      </c>
      <c r="J392" s="3" t="str">
        <f ca="1">IF('PR-tampon'!$E355="","",IF('PR-tampon'!$E355=0,"",IF(INDIRECT(NOM_FR&amp;ADDRESS('PR-tampon'!$E355,COLUMN(REFERENCEMENT_ISOLANT[[#Headers],[TC/TNC
dans le domaine d''emploi visé]])))=0,"",INDIRECT(NOM_FR&amp;ADDRESS('PR-tampon'!$E355,COLUMN(REFERENCEMENT_ISOLANT[[#Headers],[TC/TNC
dans le domaine d''emploi visé]]))))))</f>
        <v/>
      </c>
      <c r="K392" s="102" t="str">
        <f ca="1">IF('PR-tampon'!$E355="","",IF('PR-tampon'!$E355=0,"",IF(INDIRECT(NOM_FR&amp;ADDRESS('PR-tampon'!$E355,COLUMN(REFERENCEMENT_ISOLANT[[#Headers],[SYNTHESE DES APPLICATIONS VISEES]])))=0,"",INDIRECT(NOM_FR&amp;ADDRESS('PR-tampon'!$E355,COLUMN(REFERENCEMENT_ISOLANT[[#Headers],[SYNTHESE DES APPLICATIONS VISEES]]))))))</f>
        <v/>
      </c>
      <c r="L392" s="75" t="str">
        <f ca="1">IF('PR-tampon'!$E355="","",IF('PR-tampon'!$E355=0,"",IF(INDIRECT(NOM_FR&amp;ADDRESS('PR-tampon'!$E355,COLUMN(REFERENCEMENT_ISOLANT[[#Headers],[CONCATENATION DES OBSERVATIONS]])))=0,"",INDIRECT(NOM_FR&amp;ADDRESS('PR-tampon'!$E355,COLUMN(REFERENCEMENT_ISOLANT[[#Headers],[CONCATENATION DES OBSERVATIONS]]))))))</f>
        <v/>
      </c>
      <c r="M392" s="3" t="str">
        <f ca="1">IF('PR-tampon'!$E355="","",IF('PR-tampon'!$E355=0,"",IF(INDIRECT(NOM_FR&amp;ADDRESS('PR-tampon'!$E355,COLUMN(REFERENCEMENT_ISOLANT[[#Headers],[Hygrométrie des locaux]])))=0,"",INDIRECT(NOM_FR&amp;ADDRESS('PR-tampon'!$E355,COLUMN(REFERENCEMENT_ISOLANT[[#Headers],[Hygrométrie des locaux]]))))))</f>
        <v/>
      </c>
      <c r="N392" s="3" t="str">
        <f ca="1">IF('PR-tampon'!$E355="","",IF('PR-tampon'!$E355=0,"",IF(INDIRECT(NOM_FR&amp;ADDRESS('PR-tampon'!$E355,COLUMN(REFERENCEMENT_ISOLANT[[#Headers],[classement locaux au sens 20.1 P3]])))=0,"",INDIRECT(NOM_FR&amp;ADDRESS('PR-tampon'!$E355,COLUMN(REFERENCEMENT_ISOLANT[[#Headers],[classement locaux au sens 20.1 P3]]))))))</f>
        <v/>
      </c>
      <c r="O392" s="3" t="str">
        <f ca="1">IF('PR-tampon'!$E355="","",IF('PR-tampon'!$E355=0,"",IF(INDIRECT(NOM_FR&amp;ADDRESS('PR-tampon'!$E355,COLUMN(REFERENCEMENT_ISOLANT[[#Headers],[Climat max]])))=0,"",INDIRECT(NOM_FR&amp;ADDRESS('PR-tampon'!$E355,COLUMN(REFERENCEMENT_ISOLANT[[#Headers],[Climat max]]))))))</f>
        <v/>
      </c>
      <c r="P392" s="3" t="str">
        <f ca="1">IF('PR-tampon'!$E355="","",IF('PR-tampon'!$E355=0,"",IF(INDIRECT(NOM_FR&amp;ADDRESS('PR-tampon'!$E355,COLUMN(REFERENCEMENT_ISOLANT[[#Headers],[Locaux climatisés ou raffraichis]])))=0,"",INDIRECT(NOM_FR&amp;ADDRESS('PR-tampon'!$E355,COLUMN(REFERENCEMENT_ISOLANT[[#Headers],[Locaux climatisés ou raffraichis]]))))))</f>
        <v/>
      </c>
    </row>
    <row r="393" spans="1:16" ht="130.15" customHeight="1" x14ac:dyDescent="0.25">
      <c r="A393" s="3" t="e">
        <v>#VALUE!</v>
      </c>
      <c r="B393" s="79" t="str">
        <f ca="1">IF('PR-tampon'!$E356="","",IF('PR-tampon'!$E356=0,"",IF(INDIRECT(NOM_FR&amp;ADDRESS('PR-tampon'!$E356,COLUMN(REFERENCEMENT_ISOLANT[[#Headers],[DATE REFERENCEMENT]])))=0,"",INDIRECT(NOM_FR&amp;ADDRESS('PR-tampon'!$E356,COLUMN(REFERENCEMENT_ISOLANT[[#Headers],[DATE REFERENCEMENT]]))))))</f>
        <v/>
      </c>
      <c r="C393" s="79" t="str">
        <f ca="1">IF('PR-tampon'!$E356="","",IF('PR-tampon'!$E356=0,"",IF(INDIRECT(NOM_FR&amp;ADDRESS('PR-tampon'!$E356,COLUMN(REFERENCEMENT_ISOLANT[[#Headers],[TYPE DE PROCEDE]])))=0,"",INDIRECT(NOM_FR&amp;ADDRESS('PR-tampon'!$E356,COLUMN(REFERENCEMENT_ISOLANT[[#Headers],[TYPE DE PROCEDE]]))))))</f>
        <v/>
      </c>
      <c r="D393" s="79" t="str">
        <f ca="1">IF('PR-tampon'!$E356="","",IF('PR-tampon'!$E356=0,"",IF(INDIRECT(NOM_FR&amp;ADDRESS('PR-tampon'!$E356,COLUMN(REFERENCEMENT_ISOLANT[[#Headers],[MATIERE]])))=0,"",INDIRECT(NOM_FR&amp;ADDRESS('PR-tampon'!$E356,COLUMN(REFERENCEMENT_ISOLANT[[#Headers],[MATIERE]]))))))</f>
        <v/>
      </c>
      <c r="E393" s="3" t="str">
        <f ca="1">IF('PR-tampon'!$E356="","",IF('PR-tampon'!$E356=0,"",IF(INDIRECT(NOM_FR&amp;ADDRESS('PR-tampon'!$E356,COLUMN(REFERENCEMENT_ISOLANT[[#Headers],[NOM COMMERCIAL DU PROCEDE]])))=0,"",INDIRECT(NOM_FR&amp;ADDRESS('PR-tampon'!$E356,COLUMN(REFERENCEMENT_ISOLANT[[#Headers],[NOM COMMERCIAL DU PROCEDE]]))))))</f>
        <v/>
      </c>
      <c r="F393" s="3" t="str">
        <f ca="1">IF('PR-tampon'!$E356="","",IF('PR-tampon'!$E356=0,"",IF(INDIRECT(NOM_FR&amp;ADDRESS('PR-tampon'!$E356,COLUMN(REFERENCEMENT_ISOLANT[[#Headers],[FABRICANT / TITULAIRE / DISTRIBUTEUR]])))=0,"",INDIRECT(NOM_FR&amp;ADDRESS('PR-tampon'!$E356,COLUMN(REFERENCEMENT_ISOLANT[[#Headers],[FABRICANT / TITULAIRE / DISTRIBUTEUR]]))))))</f>
        <v/>
      </c>
      <c r="G393" s="3" t="str">
        <f ca="1">IF('PR-tampon'!$E356="","",IF('PR-tampon'!$E356=0,"",IF(INDIRECT(NOM_FR&amp;ADDRESS('PR-tampon'!$E356,COLUMN(REFERENCEMENT_ISOLANT[[#Headers],[TYPE DE DOCUMENT DE REFERENCE]])))=0,"",INDIRECT(NOM_FR&amp;ADDRESS('PR-tampon'!$E356,COLUMN(REFERENCEMENT_ISOLANT[[#Headers],[TYPE DE DOCUMENT DE REFERENCE]]))))))</f>
        <v/>
      </c>
      <c r="H393" s="3" t="str">
        <f ca="1">IF('PR-tampon'!$E356="","",IF('PR-tampon'!$E356=0,"",IF(INDIRECT(NOM_FR&amp;ADDRESS('PR-tampon'!$E356,COLUMN(REFERENCEMENT_ISOLANT[[#Headers],[REF]])))=0,"",INDIRECT(NOM_FR&amp;ADDRESS('PR-tampon'!$E356,COLUMN(REFERENCEMENT_ISOLANT[[#Headers],[REF]]))))))</f>
        <v/>
      </c>
      <c r="I393" s="73" t="str">
        <f ca="1">IF('PR-tampon'!$E356="","",IF('PR-tampon'!$E356=0,"",IF(INDIRECT(NOM_FR&amp;ADDRESS('PR-tampon'!$E356,COLUMN(REFERENCEMENT_ISOLANT[[#Headers],[AVIS LIMITE AU / VALIDITE]])))=0,"",INDIRECT(NOM_FR&amp;ADDRESS('PR-tampon'!$E356,COLUMN(REFERENCEMENT_ISOLANT[[#Headers],[AVIS LIMITE AU / VALIDITE]]))))))</f>
        <v/>
      </c>
      <c r="J393" s="3" t="str">
        <f ca="1">IF('PR-tampon'!$E356="","",IF('PR-tampon'!$E356=0,"",IF(INDIRECT(NOM_FR&amp;ADDRESS('PR-tampon'!$E356,COLUMN(REFERENCEMENT_ISOLANT[[#Headers],[TC/TNC
dans le domaine d''emploi visé]])))=0,"",INDIRECT(NOM_FR&amp;ADDRESS('PR-tampon'!$E356,COLUMN(REFERENCEMENT_ISOLANT[[#Headers],[TC/TNC
dans le domaine d''emploi visé]]))))))</f>
        <v/>
      </c>
      <c r="K393" s="102" t="str">
        <f ca="1">IF('PR-tampon'!$E356="","",IF('PR-tampon'!$E356=0,"",IF(INDIRECT(NOM_FR&amp;ADDRESS('PR-tampon'!$E356,COLUMN(REFERENCEMENT_ISOLANT[[#Headers],[SYNTHESE DES APPLICATIONS VISEES]])))=0,"",INDIRECT(NOM_FR&amp;ADDRESS('PR-tampon'!$E356,COLUMN(REFERENCEMENT_ISOLANT[[#Headers],[SYNTHESE DES APPLICATIONS VISEES]]))))))</f>
        <v/>
      </c>
      <c r="L393" s="75" t="str">
        <f ca="1">IF('PR-tampon'!$E356="","",IF('PR-tampon'!$E356=0,"",IF(INDIRECT(NOM_FR&amp;ADDRESS('PR-tampon'!$E356,COLUMN(REFERENCEMENT_ISOLANT[[#Headers],[CONCATENATION DES OBSERVATIONS]])))=0,"",INDIRECT(NOM_FR&amp;ADDRESS('PR-tampon'!$E356,COLUMN(REFERENCEMENT_ISOLANT[[#Headers],[CONCATENATION DES OBSERVATIONS]]))))))</f>
        <v/>
      </c>
      <c r="M393" s="3" t="str">
        <f ca="1">IF('PR-tampon'!$E356="","",IF('PR-tampon'!$E356=0,"",IF(INDIRECT(NOM_FR&amp;ADDRESS('PR-tampon'!$E356,COLUMN(REFERENCEMENT_ISOLANT[[#Headers],[Hygrométrie des locaux]])))=0,"",INDIRECT(NOM_FR&amp;ADDRESS('PR-tampon'!$E356,COLUMN(REFERENCEMENT_ISOLANT[[#Headers],[Hygrométrie des locaux]]))))))</f>
        <v/>
      </c>
      <c r="N393" s="3" t="str">
        <f ca="1">IF('PR-tampon'!$E356="","",IF('PR-tampon'!$E356=0,"",IF(INDIRECT(NOM_FR&amp;ADDRESS('PR-tampon'!$E356,COLUMN(REFERENCEMENT_ISOLANT[[#Headers],[classement locaux au sens 20.1 P3]])))=0,"",INDIRECT(NOM_FR&amp;ADDRESS('PR-tampon'!$E356,COLUMN(REFERENCEMENT_ISOLANT[[#Headers],[classement locaux au sens 20.1 P3]]))))))</f>
        <v/>
      </c>
      <c r="O393" s="3" t="str">
        <f ca="1">IF('PR-tampon'!$E356="","",IF('PR-tampon'!$E356=0,"",IF(INDIRECT(NOM_FR&amp;ADDRESS('PR-tampon'!$E356,COLUMN(REFERENCEMENT_ISOLANT[[#Headers],[Climat max]])))=0,"",INDIRECT(NOM_FR&amp;ADDRESS('PR-tampon'!$E356,COLUMN(REFERENCEMENT_ISOLANT[[#Headers],[Climat max]]))))))</f>
        <v/>
      </c>
      <c r="P393" s="3" t="str">
        <f ca="1">IF('PR-tampon'!$E356="","",IF('PR-tampon'!$E356=0,"",IF(INDIRECT(NOM_FR&amp;ADDRESS('PR-tampon'!$E356,COLUMN(REFERENCEMENT_ISOLANT[[#Headers],[Locaux climatisés ou raffraichis]])))=0,"",INDIRECT(NOM_FR&amp;ADDRESS('PR-tampon'!$E356,COLUMN(REFERENCEMENT_ISOLANT[[#Headers],[Locaux climatisés ou raffraichis]]))))))</f>
        <v/>
      </c>
    </row>
    <row r="394" spans="1:16" ht="130.15" customHeight="1" x14ac:dyDescent="0.25">
      <c r="A394" s="3" t="e">
        <v>#VALUE!</v>
      </c>
      <c r="B394" s="79" t="str">
        <f ca="1">IF('PR-tampon'!$E357="","",IF('PR-tampon'!$E357=0,"",IF(INDIRECT(NOM_FR&amp;ADDRESS('PR-tampon'!$E357,COLUMN(REFERENCEMENT_ISOLANT[[#Headers],[DATE REFERENCEMENT]])))=0,"",INDIRECT(NOM_FR&amp;ADDRESS('PR-tampon'!$E357,COLUMN(REFERENCEMENT_ISOLANT[[#Headers],[DATE REFERENCEMENT]]))))))</f>
        <v/>
      </c>
      <c r="C394" s="79" t="str">
        <f ca="1">IF('PR-tampon'!$E357="","",IF('PR-tampon'!$E357=0,"",IF(INDIRECT(NOM_FR&amp;ADDRESS('PR-tampon'!$E357,COLUMN(REFERENCEMENT_ISOLANT[[#Headers],[TYPE DE PROCEDE]])))=0,"",INDIRECT(NOM_FR&amp;ADDRESS('PR-tampon'!$E357,COLUMN(REFERENCEMENT_ISOLANT[[#Headers],[TYPE DE PROCEDE]]))))))</f>
        <v/>
      </c>
      <c r="D394" s="79" t="str">
        <f ca="1">IF('PR-tampon'!$E357="","",IF('PR-tampon'!$E357=0,"",IF(INDIRECT(NOM_FR&amp;ADDRESS('PR-tampon'!$E357,COLUMN(REFERENCEMENT_ISOLANT[[#Headers],[MATIERE]])))=0,"",INDIRECT(NOM_FR&amp;ADDRESS('PR-tampon'!$E357,COLUMN(REFERENCEMENT_ISOLANT[[#Headers],[MATIERE]]))))))</f>
        <v/>
      </c>
      <c r="E394" s="3" t="str">
        <f ca="1">IF('PR-tampon'!$E357="","",IF('PR-tampon'!$E357=0,"",IF(INDIRECT(NOM_FR&amp;ADDRESS('PR-tampon'!$E357,COLUMN(REFERENCEMENT_ISOLANT[[#Headers],[NOM COMMERCIAL DU PROCEDE]])))=0,"",INDIRECT(NOM_FR&amp;ADDRESS('PR-tampon'!$E357,COLUMN(REFERENCEMENT_ISOLANT[[#Headers],[NOM COMMERCIAL DU PROCEDE]]))))))</f>
        <v/>
      </c>
      <c r="F394" s="3" t="str">
        <f ca="1">IF('PR-tampon'!$E357="","",IF('PR-tampon'!$E357=0,"",IF(INDIRECT(NOM_FR&amp;ADDRESS('PR-tampon'!$E357,COLUMN(REFERENCEMENT_ISOLANT[[#Headers],[FABRICANT / TITULAIRE / DISTRIBUTEUR]])))=0,"",INDIRECT(NOM_FR&amp;ADDRESS('PR-tampon'!$E357,COLUMN(REFERENCEMENT_ISOLANT[[#Headers],[FABRICANT / TITULAIRE / DISTRIBUTEUR]]))))))</f>
        <v/>
      </c>
      <c r="G394" s="3" t="str">
        <f ca="1">IF('PR-tampon'!$E357="","",IF('PR-tampon'!$E357=0,"",IF(INDIRECT(NOM_FR&amp;ADDRESS('PR-tampon'!$E357,COLUMN(REFERENCEMENT_ISOLANT[[#Headers],[TYPE DE DOCUMENT DE REFERENCE]])))=0,"",INDIRECT(NOM_FR&amp;ADDRESS('PR-tampon'!$E357,COLUMN(REFERENCEMENT_ISOLANT[[#Headers],[TYPE DE DOCUMENT DE REFERENCE]]))))))</f>
        <v/>
      </c>
      <c r="H394" s="3" t="str">
        <f ca="1">IF('PR-tampon'!$E357="","",IF('PR-tampon'!$E357=0,"",IF(INDIRECT(NOM_FR&amp;ADDRESS('PR-tampon'!$E357,COLUMN(REFERENCEMENT_ISOLANT[[#Headers],[REF]])))=0,"",INDIRECT(NOM_FR&amp;ADDRESS('PR-tampon'!$E357,COLUMN(REFERENCEMENT_ISOLANT[[#Headers],[REF]]))))))</f>
        <v/>
      </c>
      <c r="I394" s="73" t="str">
        <f ca="1">IF('PR-tampon'!$E357="","",IF('PR-tampon'!$E357=0,"",IF(INDIRECT(NOM_FR&amp;ADDRESS('PR-tampon'!$E357,COLUMN(REFERENCEMENT_ISOLANT[[#Headers],[AVIS LIMITE AU / VALIDITE]])))=0,"",INDIRECT(NOM_FR&amp;ADDRESS('PR-tampon'!$E357,COLUMN(REFERENCEMENT_ISOLANT[[#Headers],[AVIS LIMITE AU / VALIDITE]]))))))</f>
        <v/>
      </c>
      <c r="J394" s="3" t="str">
        <f ca="1">IF('PR-tampon'!$E357="","",IF('PR-tampon'!$E357=0,"",IF(INDIRECT(NOM_FR&amp;ADDRESS('PR-tampon'!$E357,COLUMN(REFERENCEMENT_ISOLANT[[#Headers],[TC/TNC
dans le domaine d''emploi visé]])))=0,"",INDIRECT(NOM_FR&amp;ADDRESS('PR-tampon'!$E357,COLUMN(REFERENCEMENT_ISOLANT[[#Headers],[TC/TNC
dans le domaine d''emploi visé]]))))))</f>
        <v/>
      </c>
      <c r="K394" s="102" t="str">
        <f ca="1">IF('PR-tampon'!$E357="","",IF('PR-tampon'!$E357=0,"",IF(INDIRECT(NOM_FR&amp;ADDRESS('PR-tampon'!$E357,COLUMN(REFERENCEMENT_ISOLANT[[#Headers],[SYNTHESE DES APPLICATIONS VISEES]])))=0,"",INDIRECT(NOM_FR&amp;ADDRESS('PR-tampon'!$E357,COLUMN(REFERENCEMENT_ISOLANT[[#Headers],[SYNTHESE DES APPLICATIONS VISEES]]))))))</f>
        <v/>
      </c>
      <c r="L394" s="75" t="str">
        <f ca="1">IF('PR-tampon'!$E357="","",IF('PR-tampon'!$E357=0,"",IF(INDIRECT(NOM_FR&amp;ADDRESS('PR-tampon'!$E357,COLUMN(REFERENCEMENT_ISOLANT[[#Headers],[CONCATENATION DES OBSERVATIONS]])))=0,"",INDIRECT(NOM_FR&amp;ADDRESS('PR-tampon'!$E357,COLUMN(REFERENCEMENT_ISOLANT[[#Headers],[CONCATENATION DES OBSERVATIONS]]))))))</f>
        <v/>
      </c>
      <c r="M394" s="3" t="str">
        <f ca="1">IF('PR-tampon'!$E357="","",IF('PR-tampon'!$E357=0,"",IF(INDIRECT(NOM_FR&amp;ADDRESS('PR-tampon'!$E357,COLUMN(REFERENCEMENT_ISOLANT[[#Headers],[Hygrométrie des locaux]])))=0,"",INDIRECT(NOM_FR&amp;ADDRESS('PR-tampon'!$E357,COLUMN(REFERENCEMENT_ISOLANT[[#Headers],[Hygrométrie des locaux]]))))))</f>
        <v/>
      </c>
      <c r="N394" s="3" t="str">
        <f ca="1">IF('PR-tampon'!$E357="","",IF('PR-tampon'!$E357=0,"",IF(INDIRECT(NOM_FR&amp;ADDRESS('PR-tampon'!$E357,COLUMN(REFERENCEMENT_ISOLANT[[#Headers],[classement locaux au sens 20.1 P3]])))=0,"",INDIRECT(NOM_FR&amp;ADDRESS('PR-tampon'!$E357,COLUMN(REFERENCEMENT_ISOLANT[[#Headers],[classement locaux au sens 20.1 P3]]))))))</f>
        <v/>
      </c>
      <c r="O394" s="3" t="str">
        <f ca="1">IF('PR-tampon'!$E357="","",IF('PR-tampon'!$E357=0,"",IF(INDIRECT(NOM_FR&amp;ADDRESS('PR-tampon'!$E357,COLUMN(REFERENCEMENT_ISOLANT[[#Headers],[Climat max]])))=0,"",INDIRECT(NOM_FR&amp;ADDRESS('PR-tampon'!$E357,COLUMN(REFERENCEMENT_ISOLANT[[#Headers],[Climat max]]))))))</f>
        <v/>
      </c>
      <c r="P394" s="3" t="str">
        <f ca="1">IF('PR-tampon'!$E357="","",IF('PR-tampon'!$E357=0,"",IF(INDIRECT(NOM_FR&amp;ADDRESS('PR-tampon'!$E357,COLUMN(REFERENCEMENT_ISOLANT[[#Headers],[Locaux climatisés ou raffraichis]])))=0,"",INDIRECT(NOM_FR&amp;ADDRESS('PR-tampon'!$E357,COLUMN(REFERENCEMENT_ISOLANT[[#Headers],[Locaux climatisés ou raffraichis]]))))))</f>
        <v/>
      </c>
    </row>
    <row r="395" spans="1:16" ht="130.15" customHeight="1" x14ac:dyDescent="0.25">
      <c r="A395" s="3" t="e">
        <v>#VALUE!</v>
      </c>
      <c r="B395" s="79" t="str">
        <f ca="1">IF('PR-tampon'!$E358="","",IF('PR-tampon'!$E358=0,"",IF(INDIRECT(NOM_FR&amp;ADDRESS('PR-tampon'!$E358,COLUMN(REFERENCEMENT_ISOLANT[[#Headers],[DATE REFERENCEMENT]])))=0,"",INDIRECT(NOM_FR&amp;ADDRESS('PR-tampon'!$E358,COLUMN(REFERENCEMENT_ISOLANT[[#Headers],[DATE REFERENCEMENT]]))))))</f>
        <v/>
      </c>
      <c r="C395" s="79" t="str">
        <f ca="1">IF('PR-tampon'!$E358="","",IF('PR-tampon'!$E358=0,"",IF(INDIRECT(NOM_FR&amp;ADDRESS('PR-tampon'!$E358,COLUMN(REFERENCEMENT_ISOLANT[[#Headers],[TYPE DE PROCEDE]])))=0,"",INDIRECT(NOM_FR&amp;ADDRESS('PR-tampon'!$E358,COLUMN(REFERENCEMENT_ISOLANT[[#Headers],[TYPE DE PROCEDE]]))))))</f>
        <v/>
      </c>
      <c r="D395" s="79" t="str">
        <f ca="1">IF('PR-tampon'!$E358="","",IF('PR-tampon'!$E358=0,"",IF(INDIRECT(NOM_FR&amp;ADDRESS('PR-tampon'!$E358,COLUMN(REFERENCEMENT_ISOLANT[[#Headers],[MATIERE]])))=0,"",INDIRECT(NOM_FR&amp;ADDRESS('PR-tampon'!$E358,COLUMN(REFERENCEMENT_ISOLANT[[#Headers],[MATIERE]]))))))</f>
        <v/>
      </c>
      <c r="E395" s="3" t="str">
        <f ca="1">IF('PR-tampon'!$E358="","",IF('PR-tampon'!$E358=0,"",IF(INDIRECT(NOM_FR&amp;ADDRESS('PR-tampon'!$E358,COLUMN(REFERENCEMENT_ISOLANT[[#Headers],[NOM COMMERCIAL DU PROCEDE]])))=0,"",INDIRECT(NOM_FR&amp;ADDRESS('PR-tampon'!$E358,COLUMN(REFERENCEMENT_ISOLANT[[#Headers],[NOM COMMERCIAL DU PROCEDE]]))))))</f>
        <v/>
      </c>
      <c r="F395" s="3" t="str">
        <f ca="1">IF('PR-tampon'!$E358="","",IF('PR-tampon'!$E358=0,"",IF(INDIRECT(NOM_FR&amp;ADDRESS('PR-tampon'!$E358,COLUMN(REFERENCEMENT_ISOLANT[[#Headers],[FABRICANT / TITULAIRE / DISTRIBUTEUR]])))=0,"",INDIRECT(NOM_FR&amp;ADDRESS('PR-tampon'!$E358,COLUMN(REFERENCEMENT_ISOLANT[[#Headers],[FABRICANT / TITULAIRE / DISTRIBUTEUR]]))))))</f>
        <v/>
      </c>
      <c r="G395" s="3" t="str">
        <f ca="1">IF('PR-tampon'!$E358="","",IF('PR-tampon'!$E358=0,"",IF(INDIRECT(NOM_FR&amp;ADDRESS('PR-tampon'!$E358,COLUMN(REFERENCEMENT_ISOLANT[[#Headers],[TYPE DE DOCUMENT DE REFERENCE]])))=0,"",INDIRECT(NOM_FR&amp;ADDRESS('PR-tampon'!$E358,COLUMN(REFERENCEMENT_ISOLANT[[#Headers],[TYPE DE DOCUMENT DE REFERENCE]]))))))</f>
        <v/>
      </c>
      <c r="H395" s="3" t="str">
        <f ca="1">IF('PR-tampon'!$E358="","",IF('PR-tampon'!$E358=0,"",IF(INDIRECT(NOM_FR&amp;ADDRESS('PR-tampon'!$E358,COLUMN(REFERENCEMENT_ISOLANT[[#Headers],[REF]])))=0,"",INDIRECT(NOM_FR&amp;ADDRESS('PR-tampon'!$E358,COLUMN(REFERENCEMENT_ISOLANT[[#Headers],[REF]]))))))</f>
        <v/>
      </c>
      <c r="I395" s="73" t="str">
        <f ca="1">IF('PR-tampon'!$E358="","",IF('PR-tampon'!$E358=0,"",IF(INDIRECT(NOM_FR&amp;ADDRESS('PR-tampon'!$E358,COLUMN(REFERENCEMENT_ISOLANT[[#Headers],[AVIS LIMITE AU / VALIDITE]])))=0,"",INDIRECT(NOM_FR&amp;ADDRESS('PR-tampon'!$E358,COLUMN(REFERENCEMENT_ISOLANT[[#Headers],[AVIS LIMITE AU / VALIDITE]]))))))</f>
        <v/>
      </c>
      <c r="J395" s="3" t="str">
        <f ca="1">IF('PR-tampon'!$E358="","",IF('PR-tampon'!$E358=0,"",IF(INDIRECT(NOM_FR&amp;ADDRESS('PR-tampon'!$E358,COLUMN(REFERENCEMENT_ISOLANT[[#Headers],[TC/TNC
dans le domaine d''emploi visé]])))=0,"",INDIRECT(NOM_FR&amp;ADDRESS('PR-tampon'!$E358,COLUMN(REFERENCEMENT_ISOLANT[[#Headers],[TC/TNC
dans le domaine d''emploi visé]]))))))</f>
        <v/>
      </c>
      <c r="K395" s="102" t="str">
        <f ca="1">IF('PR-tampon'!$E358="","",IF('PR-tampon'!$E358=0,"",IF(INDIRECT(NOM_FR&amp;ADDRESS('PR-tampon'!$E358,COLUMN(REFERENCEMENT_ISOLANT[[#Headers],[SYNTHESE DES APPLICATIONS VISEES]])))=0,"",INDIRECT(NOM_FR&amp;ADDRESS('PR-tampon'!$E358,COLUMN(REFERENCEMENT_ISOLANT[[#Headers],[SYNTHESE DES APPLICATIONS VISEES]]))))))</f>
        <v/>
      </c>
      <c r="L395" s="75" t="str">
        <f ca="1">IF('PR-tampon'!$E358="","",IF('PR-tampon'!$E358=0,"",IF(INDIRECT(NOM_FR&amp;ADDRESS('PR-tampon'!$E358,COLUMN(REFERENCEMENT_ISOLANT[[#Headers],[CONCATENATION DES OBSERVATIONS]])))=0,"",INDIRECT(NOM_FR&amp;ADDRESS('PR-tampon'!$E358,COLUMN(REFERENCEMENT_ISOLANT[[#Headers],[CONCATENATION DES OBSERVATIONS]]))))))</f>
        <v/>
      </c>
      <c r="M395" s="3" t="str">
        <f ca="1">IF('PR-tampon'!$E358="","",IF('PR-tampon'!$E358=0,"",IF(INDIRECT(NOM_FR&amp;ADDRESS('PR-tampon'!$E358,COLUMN(REFERENCEMENT_ISOLANT[[#Headers],[Hygrométrie des locaux]])))=0,"",INDIRECT(NOM_FR&amp;ADDRESS('PR-tampon'!$E358,COLUMN(REFERENCEMENT_ISOLANT[[#Headers],[Hygrométrie des locaux]]))))))</f>
        <v/>
      </c>
      <c r="N395" s="3" t="str">
        <f ca="1">IF('PR-tampon'!$E358="","",IF('PR-tampon'!$E358=0,"",IF(INDIRECT(NOM_FR&amp;ADDRESS('PR-tampon'!$E358,COLUMN(REFERENCEMENT_ISOLANT[[#Headers],[classement locaux au sens 20.1 P3]])))=0,"",INDIRECT(NOM_FR&amp;ADDRESS('PR-tampon'!$E358,COLUMN(REFERENCEMENT_ISOLANT[[#Headers],[classement locaux au sens 20.1 P3]]))))))</f>
        <v/>
      </c>
      <c r="O395" s="3" t="str">
        <f ca="1">IF('PR-tampon'!$E358="","",IF('PR-tampon'!$E358=0,"",IF(INDIRECT(NOM_FR&amp;ADDRESS('PR-tampon'!$E358,COLUMN(REFERENCEMENT_ISOLANT[[#Headers],[Climat max]])))=0,"",INDIRECT(NOM_FR&amp;ADDRESS('PR-tampon'!$E358,COLUMN(REFERENCEMENT_ISOLANT[[#Headers],[Climat max]]))))))</f>
        <v/>
      </c>
      <c r="P395" s="3" t="str">
        <f ca="1">IF('PR-tampon'!$E358="","",IF('PR-tampon'!$E358=0,"",IF(INDIRECT(NOM_FR&amp;ADDRESS('PR-tampon'!$E358,COLUMN(REFERENCEMENT_ISOLANT[[#Headers],[Locaux climatisés ou raffraichis]])))=0,"",INDIRECT(NOM_FR&amp;ADDRESS('PR-tampon'!$E358,COLUMN(REFERENCEMENT_ISOLANT[[#Headers],[Locaux climatisés ou raffraichis]]))))))</f>
        <v/>
      </c>
    </row>
    <row r="396" spans="1:16" ht="130.15" customHeight="1" x14ac:dyDescent="0.25">
      <c r="A396" s="3" t="e">
        <v>#VALUE!</v>
      </c>
      <c r="B396" s="79" t="str">
        <f ca="1">IF('PR-tampon'!$E359="","",IF('PR-tampon'!$E359=0,"",IF(INDIRECT(NOM_FR&amp;ADDRESS('PR-tampon'!$E359,COLUMN(REFERENCEMENT_ISOLANT[[#Headers],[DATE REFERENCEMENT]])))=0,"",INDIRECT(NOM_FR&amp;ADDRESS('PR-tampon'!$E359,COLUMN(REFERENCEMENT_ISOLANT[[#Headers],[DATE REFERENCEMENT]]))))))</f>
        <v/>
      </c>
      <c r="C396" s="79" t="str">
        <f ca="1">IF('PR-tampon'!$E359="","",IF('PR-tampon'!$E359=0,"",IF(INDIRECT(NOM_FR&amp;ADDRESS('PR-tampon'!$E359,COLUMN(REFERENCEMENT_ISOLANT[[#Headers],[TYPE DE PROCEDE]])))=0,"",INDIRECT(NOM_FR&amp;ADDRESS('PR-tampon'!$E359,COLUMN(REFERENCEMENT_ISOLANT[[#Headers],[TYPE DE PROCEDE]]))))))</f>
        <v/>
      </c>
      <c r="D396" s="79" t="str">
        <f ca="1">IF('PR-tampon'!$E359="","",IF('PR-tampon'!$E359=0,"",IF(INDIRECT(NOM_FR&amp;ADDRESS('PR-tampon'!$E359,COLUMN(REFERENCEMENT_ISOLANT[[#Headers],[MATIERE]])))=0,"",INDIRECT(NOM_FR&amp;ADDRESS('PR-tampon'!$E359,COLUMN(REFERENCEMENT_ISOLANT[[#Headers],[MATIERE]]))))))</f>
        <v/>
      </c>
      <c r="E396" s="3" t="str">
        <f ca="1">IF('PR-tampon'!$E359="","",IF('PR-tampon'!$E359=0,"",IF(INDIRECT(NOM_FR&amp;ADDRESS('PR-tampon'!$E359,COLUMN(REFERENCEMENT_ISOLANT[[#Headers],[NOM COMMERCIAL DU PROCEDE]])))=0,"",INDIRECT(NOM_FR&amp;ADDRESS('PR-tampon'!$E359,COLUMN(REFERENCEMENT_ISOLANT[[#Headers],[NOM COMMERCIAL DU PROCEDE]]))))))</f>
        <v/>
      </c>
      <c r="F396" s="3" t="str">
        <f ca="1">IF('PR-tampon'!$E359="","",IF('PR-tampon'!$E359=0,"",IF(INDIRECT(NOM_FR&amp;ADDRESS('PR-tampon'!$E359,COLUMN(REFERENCEMENT_ISOLANT[[#Headers],[FABRICANT / TITULAIRE / DISTRIBUTEUR]])))=0,"",INDIRECT(NOM_FR&amp;ADDRESS('PR-tampon'!$E359,COLUMN(REFERENCEMENT_ISOLANT[[#Headers],[FABRICANT / TITULAIRE / DISTRIBUTEUR]]))))))</f>
        <v/>
      </c>
      <c r="G396" s="3" t="str">
        <f ca="1">IF('PR-tampon'!$E359="","",IF('PR-tampon'!$E359=0,"",IF(INDIRECT(NOM_FR&amp;ADDRESS('PR-tampon'!$E359,COLUMN(REFERENCEMENT_ISOLANT[[#Headers],[TYPE DE DOCUMENT DE REFERENCE]])))=0,"",INDIRECT(NOM_FR&amp;ADDRESS('PR-tampon'!$E359,COLUMN(REFERENCEMENT_ISOLANT[[#Headers],[TYPE DE DOCUMENT DE REFERENCE]]))))))</f>
        <v/>
      </c>
      <c r="H396" s="3" t="str">
        <f ca="1">IF('PR-tampon'!$E359="","",IF('PR-tampon'!$E359=0,"",IF(INDIRECT(NOM_FR&amp;ADDRESS('PR-tampon'!$E359,COLUMN(REFERENCEMENT_ISOLANT[[#Headers],[REF]])))=0,"",INDIRECT(NOM_FR&amp;ADDRESS('PR-tampon'!$E359,COLUMN(REFERENCEMENT_ISOLANT[[#Headers],[REF]]))))))</f>
        <v/>
      </c>
      <c r="I396" s="73" t="str">
        <f ca="1">IF('PR-tampon'!$E359="","",IF('PR-tampon'!$E359=0,"",IF(INDIRECT(NOM_FR&amp;ADDRESS('PR-tampon'!$E359,COLUMN(REFERENCEMENT_ISOLANT[[#Headers],[AVIS LIMITE AU / VALIDITE]])))=0,"",INDIRECT(NOM_FR&amp;ADDRESS('PR-tampon'!$E359,COLUMN(REFERENCEMENT_ISOLANT[[#Headers],[AVIS LIMITE AU / VALIDITE]]))))))</f>
        <v/>
      </c>
      <c r="J396" s="3" t="str">
        <f ca="1">IF('PR-tampon'!$E359="","",IF('PR-tampon'!$E359=0,"",IF(INDIRECT(NOM_FR&amp;ADDRESS('PR-tampon'!$E359,COLUMN(REFERENCEMENT_ISOLANT[[#Headers],[TC/TNC
dans le domaine d''emploi visé]])))=0,"",INDIRECT(NOM_FR&amp;ADDRESS('PR-tampon'!$E359,COLUMN(REFERENCEMENT_ISOLANT[[#Headers],[TC/TNC
dans le domaine d''emploi visé]]))))))</f>
        <v/>
      </c>
      <c r="K396" s="102" t="str">
        <f ca="1">IF('PR-tampon'!$E359="","",IF('PR-tampon'!$E359=0,"",IF(INDIRECT(NOM_FR&amp;ADDRESS('PR-tampon'!$E359,COLUMN(REFERENCEMENT_ISOLANT[[#Headers],[SYNTHESE DES APPLICATIONS VISEES]])))=0,"",INDIRECT(NOM_FR&amp;ADDRESS('PR-tampon'!$E359,COLUMN(REFERENCEMENT_ISOLANT[[#Headers],[SYNTHESE DES APPLICATIONS VISEES]]))))))</f>
        <v/>
      </c>
      <c r="L396" s="75" t="str">
        <f ca="1">IF('PR-tampon'!$E359="","",IF('PR-tampon'!$E359=0,"",IF(INDIRECT(NOM_FR&amp;ADDRESS('PR-tampon'!$E359,COLUMN(REFERENCEMENT_ISOLANT[[#Headers],[CONCATENATION DES OBSERVATIONS]])))=0,"",INDIRECT(NOM_FR&amp;ADDRESS('PR-tampon'!$E359,COLUMN(REFERENCEMENT_ISOLANT[[#Headers],[CONCATENATION DES OBSERVATIONS]]))))))</f>
        <v/>
      </c>
      <c r="M396" s="3" t="str">
        <f ca="1">IF('PR-tampon'!$E359="","",IF('PR-tampon'!$E359=0,"",IF(INDIRECT(NOM_FR&amp;ADDRESS('PR-tampon'!$E359,COLUMN(REFERENCEMENT_ISOLANT[[#Headers],[Hygrométrie des locaux]])))=0,"",INDIRECT(NOM_FR&amp;ADDRESS('PR-tampon'!$E359,COLUMN(REFERENCEMENT_ISOLANT[[#Headers],[Hygrométrie des locaux]]))))))</f>
        <v/>
      </c>
      <c r="N396" s="3" t="str">
        <f ca="1">IF('PR-tampon'!$E359="","",IF('PR-tampon'!$E359=0,"",IF(INDIRECT(NOM_FR&amp;ADDRESS('PR-tampon'!$E359,COLUMN(REFERENCEMENT_ISOLANT[[#Headers],[classement locaux au sens 20.1 P3]])))=0,"",INDIRECT(NOM_FR&amp;ADDRESS('PR-tampon'!$E359,COLUMN(REFERENCEMENT_ISOLANT[[#Headers],[classement locaux au sens 20.1 P3]]))))))</f>
        <v/>
      </c>
      <c r="O396" s="3" t="str">
        <f ca="1">IF('PR-tampon'!$E359="","",IF('PR-tampon'!$E359=0,"",IF(INDIRECT(NOM_FR&amp;ADDRESS('PR-tampon'!$E359,COLUMN(REFERENCEMENT_ISOLANT[[#Headers],[Climat max]])))=0,"",INDIRECT(NOM_FR&amp;ADDRESS('PR-tampon'!$E359,COLUMN(REFERENCEMENT_ISOLANT[[#Headers],[Climat max]]))))))</f>
        <v/>
      </c>
      <c r="P396" s="3" t="str">
        <f ca="1">IF('PR-tampon'!$E359="","",IF('PR-tampon'!$E359=0,"",IF(INDIRECT(NOM_FR&amp;ADDRESS('PR-tampon'!$E359,COLUMN(REFERENCEMENT_ISOLANT[[#Headers],[Locaux climatisés ou raffraichis]])))=0,"",INDIRECT(NOM_FR&amp;ADDRESS('PR-tampon'!$E359,COLUMN(REFERENCEMENT_ISOLANT[[#Headers],[Locaux climatisés ou raffraichis]]))))))</f>
        <v/>
      </c>
    </row>
    <row r="397" spans="1:16" ht="130.15" customHeight="1" x14ac:dyDescent="0.25">
      <c r="A397" s="3" t="e">
        <v>#VALUE!</v>
      </c>
      <c r="B397" s="79" t="str">
        <f ca="1">IF('PR-tampon'!$E360="","",IF('PR-tampon'!$E360=0,"",IF(INDIRECT(NOM_FR&amp;ADDRESS('PR-tampon'!$E360,COLUMN(REFERENCEMENT_ISOLANT[[#Headers],[DATE REFERENCEMENT]])))=0,"",INDIRECT(NOM_FR&amp;ADDRESS('PR-tampon'!$E360,COLUMN(REFERENCEMENT_ISOLANT[[#Headers],[DATE REFERENCEMENT]]))))))</f>
        <v/>
      </c>
      <c r="C397" s="79" t="str">
        <f ca="1">IF('PR-tampon'!$E360="","",IF('PR-tampon'!$E360=0,"",IF(INDIRECT(NOM_FR&amp;ADDRESS('PR-tampon'!$E360,COLUMN(REFERENCEMENT_ISOLANT[[#Headers],[TYPE DE PROCEDE]])))=0,"",INDIRECT(NOM_FR&amp;ADDRESS('PR-tampon'!$E360,COLUMN(REFERENCEMENT_ISOLANT[[#Headers],[TYPE DE PROCEDE]]))))))</f>
        <v/>
      </c>
      <c r="D397" s="79" t="str">
        <f ca="1">IF('PR-tampon'!$E360="","",IF('PR-tampon'!$E360=0,"",IF(INDIRECT(NOM_FR&amp;ADDRESS('PR-tampon'!$E360,COLUMN(REFERENCEMENT_ISOLANT[[#Headers],[MATIERE]])))=0,"",INDIRECT(NOM_FR&amp;ADDRESS('PR-tampon'!$E360,COLUMN(REFERENCEMENT_ISOLANT[[#Headers],[MATIERE]]))))))</f>
        <v/>
      </c>
      <c r="E397" s="3" t="str">
        <f ca="1">IF('PR-tampon'!$E360="","",IF('PR-tampon'!$E360=0,"",IF(INDIRECT(NOM_FR&amp;ADDRESS('PR-tampon'!$E360,COLUMN(REFERENCEMENT_ISOLANT[[#Headers],[NOM COMMERCIAL DU PROCEDE]])))=0,"",INDIRECT(NOM_FR&amp;ADDRESS('PR-tampon'!$E360,COLUMN(REFERENCEMENT_ISOLANT[[#Headers],[NOM COMMERCIAL DU PROCEDE]]))))))</f>
        <v/>
      </c>
      <c r="F397" s="3" t="str">
        <f ca="1">IF('PR-tampon'!$E360="","",IF('PR-tampon'!$E360=0,"",IF(INDIRECT(NOM_FR&amp;ADDRESS('PR-tampon'!$E360,COLUMN(REFERENCEMENT_ISOLANT[[#Headers],[FABRICANT / TITULAIRE / DISTRIBUTEUR]])))=0,"",INDIRECT(NOM_FR&amp;ADDRESS('PR-tampon'!$E360,COLUMN(REFERENCEMENT_ISOLANT[[#Headers],[FABRICANT / TITULAIRE / DISTRIBUTEUR]]))))))</f>
        <v/>
      </c>
      <c r="G397" s="3" t="str">
        <f ca="1">IF('PR-tampon'!$E360="","",IF('PR-tampon'!$E360=0,"",IF(INDIRECT(NOM_FR&amp;ADDRESS('PR-tampon'!$E360,COLUMN(REFERENCEMENT_ISOLANT[[#Headers],[TYPE DE DOCUMENT DE REFERENCE]])))=0,"",INDIRECT(NOM_FR&amp;ADDRESS('PR-tampon'!$E360,COLUMN(REFERENCEMENT_ISOLANT[[#Headers],[TYPE DE DOCUMENT DE REFERENCE]]))))))</f>
        <v/>
      </c>
      <c r="H397" s="3" t="str">
        <f ca="1">IF('PR-tampon'!$E360="","",IF('PR-tampon'!$E360=0,"",IF(INDIRECT(NOM_FR&amp;ADDRESS('PR-tampon'!$E360,COLUMN(REFERENCEMENT_ISOLANT[[#Headers],[REF]])))=0,"",INDIRECT(NOM_FR&amp;ADDRESS('PR-tampon'!$E360,COLUMN(REFERENCEMENT_ISOLANT[[#Headers],[REF]]))))))</f>
        <v/>
      </c>
      <c r="I397" s="73" t="str">
        <f ca="1">IF('PR-tampon'!$E360="","",IF('PR-tampon'!$E360=0,"",IF(INDIRECT(NOM_FR&amp;ADDRESS('PR-tampon'!$E360,COLUMN(REFERENCEMENT_ISOLANT[[#Headers],[AVIS LIMITE AU / VALIDITE]])))=0,"",INDIRECT(NOM_FR&amp;ADDRESS('PR-tampon'!$E360,COLUMN(REFERENCEMENT_ISOLANT[[#Headers],[AVIS LIMITE AU / VALIDITE]]))))))</f>
        <v/>
      </c>
      <c r="J397" s="3" t="str">
        <f ca="1">IF('PR-tampon'!$E360="","",IF('PR-tampon'!$E360=0,"",IF(INDIRECT(NOM_FR&amp;ADDRESS('PR-tampon'!$E360,COLUMN(REFERENCEMENT_ISOLANT[[#Headers],[TC/TNC
dans le domaine d''emploi visé]])))=0,"",INDIRECT(NOM_FR&amp;ADDRESS('PR-tampon'!$E360,COLUMN(REFERENCEMENT_ISOLANT[[#Headers],[TC/TNC
dans le domaine d''emploi visé]]))))))</f>
        <v/>
      </c>
      <c r="K397" s="102" t="str">
        <f ca="1">IF('PR-tampon'!$E360="","",IF('PR-tampon'!$E360=0,"",IF(INDIRECT(NOM_FR&amp;ADDRESS('PR-tampon'!$E360,COLUMN(REFERENCEMENT_ISOLANT[[#Headers],[SYNTHESE DES APPLICATIONS VISEES]])))=0,"",INDIRECT(NOM_FR&amp;ADDRESS('PR-tampon'!$E360,COLUMN(REFERENCEMENT_ISOLANT[[#Headers],[SYNTHESE DES APPLICATIONS VISEES]]))))))</f>
        <v/>
      </c>
      <c r="L397" s="75" t="str">
        <f ca="1">IF('PR-tampon'!$E360="","",IF('PR-tampon'!$E360=0,"",IF(INDIRECT(NOM_FR&amp;ADDRESS('PR-tampon'!$E360,COLUMN(REFERENCEMENT_ISOLANT[[#Headers],[CONCATENATION DES OBSERVATIONS]])))=0,"",INDIRECT(NOM_FR&amp;ADDRESS('PR-tampon'!$E360,COLUMN(REFERENCEMENT_ISOLANT[[#Headers],[CONCATENATION DES OBSERVATIONS]]))))))</f>
        <v/>
      </c>
      <c r="M397" s="3" t="str">
        <f ca="1">IF('PR-tampon'!$E360="","",IF('PR-tampon'!$E360=0,"",IF(INDIRECT(NOM_FR&amp;ADDRESS('PR-tampon'!$E360,COLUMN(REFERENCEMENT_ISOLANT[[#Headers],[Hygrométrie des locaux]])))=0,"",INDIRECT(NOM_FR&amp;ADDRESS('PR-tampon'!$E360,COLUMN(REFERENCEMENT_ISOLANT[[#Headers],[Hygrométrie des locaux]]))))))</f>
        <v/>
      </c>
      <c r="N397" s="3" t="str">
        <f ca="1">IF('PR-tampon'!$E360="","",IF('PR-tampon'!$E360=0,"",IF(INDIRECT(NOM_FR&amp;ADDRESS('PR-tampon'!$E360,COLUMN(REFERENCEMENT_ISOLANT[[#Headers],[classement locaux au sens 20.1 P3]])))=0,"",INDIRECT(NOM_FR&amp;ADDRESS('PR-tampon'!$E360,COLUMN(REFERENCEMENT_ISOLANT[[#Headers],[classement locaux au sens 20.1 P3]]))))))</f>
        <v/>
      </c>
      <c r="O397" s="3" t="str">
        <f ca="1">IF('PR-tampon'!$E360="","",IF('PR-tampon'!$E360=0,"",IF(INDIRECT(NOM_FR&amp;ADDRESS('PR-tampon'!$E360,COLUMN(REFERENCEMENT_ISOLANT[[#Headers],[Climat max]])))=0,"",INDIRECT(NOM_FR&amp;ADDRESS('PR-tampon'!$E360,COLUMN(REFERENCEMENT_ISOLANT[[#Headers],[Climat max]]))))))</f>
        <v/>
      </c>
      <c r="P397" s="3" t="str">
        <f ca="1">IF('PR-tampon'!$E360="","",IF('PR-tampon'!$E360=0,"",IF(INDIRECT(NOM_FR&amp;ADDRESS('PR-tampon'!$E360,COLUMN(REFERENCEMENT_ISOLANT[[#Headers],[Locaux climatisés ou raffraichis]])))=0,"",INDIRECT(NOM_FR&amp;ADDRESS('PR-tampon'!$E360,COLUMN(REFERENCEMENT_ISOLANT[[#Headers],[Locaux climatisés ou raffraichis]]))))))</f>
        <v/>
      </c>
    </row>
    <row r="398" spans="1:16" ht="130.15" customHeight="1" x14ac:dyDescent="0.25">
      <c r="A398" s="3" t="e">
        <v>#VALUE!</v>
      </c>
      <c r="B398" s="79" t="str">
        <f ca="1">IF('PR-tampon'!$E361="","",IF('PR-tampon'!$E361=0,"",IF(INDIRECT(NOM_FR&amp;ADDRESS('PR-tampon'!$E361,COLUMN(REFERENCEMENT_ISOLANT[[#Headers],[DATE REFERENCEMENT]])))=0,"",INDIRECT(NOM_FR&amp;ADDRESS('PR-tampon'!$E361,COLUMN(REFERENCEMENT_ISOLANT[[#Headers],[DATE REFERENCEMENT]]))))))</f>
        <v/>
      </c>
      <c r="C398" s="79" t="str">
        <f ca="1">IF('PR-tampon'!$E361="","",IF('PR-tampon'!$E361=0,"",IF(INDIRECT(NOM_FR&amp;ADDRESS('PR-tampon'!$E361,COLUMN(REFERENCEMENT_ISOLANT[[#Headers],[TYPE DE PROCEDE]])))=0,"",INDIRECT(NOM_FR&amp;ADDRESS('PR-tampon'!$E361,COLUMN(REFERENCEMENT_ISOLANT[[#Headers],[TYPE DE PROCEDE]]))))))</f>
        <v/>
      </c>
      <c r="D398" s="79" t="str">
        <f ca="1">IF('PR-tampon'!$E361="","",IF('PR-tampon'!$E361=0,"",IF(INDIRECT(NOM_FR&amp;ADDRESS('PR-tampon'!$E361,COLUMN(REFERENCEMENT_ISOLANT[[#Headers],[MATIERE]])))=0,"",INDIRECT(NOM_FR&amp;ADDRESS('PR-tampon'!$E361,COLUMN(REFERENCEMENT_ISOLANT[[#Headers],[MATIERE]]))))))</f>
        <v/>
      </c>
      <c r="E398" s="3" t="str">
        <f ca="1">IF('PR-tampon'!$E361="","",IF('PR-tampon'!$E361=0,"",IF(INDIRECT(NOM_FR&amp;ADDRESS('PR-tampon'!$E361,COLUMN(REFERENCEMENT_ISOLANT[[#Headers],[NOM COMMERCIAL DU PROCEDE]])))=0,"",INDIRECT(NOM_FR&amp;ADDRESS('PR-tampon'!$E361,COLUMN(REFERENCEMENT_ISOLANT[[#Headers],[NOM COMMERCIAL DU PROCEDE]]))))))</f>
        <v/>
      </c>
      <c r="F398" s="3" t="str">
        <f ca="1">IF('PR-tampon'!$E361="","",IF('PR-tampon'!$E361=0,"",IF(INDIRECT(NOM_FR&amp;ADDRESS('PR-tampon'!$E361,COLUMN(REFERENCEMENT_ISOLANT[[#Headers],[FABRICANT / TITULAIRE / DISTRIBUTEUR]])))=0,"",INDIRECT(NOM_FR&amp;ADDRESS('PR-tampon'!$E361,COLUMN(REFERENCEMENT_ISOLANT[[#Headers],[FABRICANT / TITULAIRE / DISTRIBUTEUR]]))))))</f>
        <v/>
      </c>
      <c r="G398" s="3" t="str">
        <f ca="1">IF('PR-tampon'!$E361="","",IF('PR-tampon'!$E361=0,"",IF(INDIRECT(NOM_FR&amp;ADDRESS('PR-tampon'!$E361,COLUMN(REFERENCEMENT_ISOLANT[[#Headers],[TYPE DE DOCUMENT DE REFERENCE]])))=0,"",INDIRECT(NOM_FR&amp;ADDRESS('PR-tampon'!$E361,COLUMN(REFERENCEMENT_ISOLANT[[#Headers],[TYPE DE DOCUMENT DE REFERENCE]]))))))</f>
        <v/>
      </c>
      <c r="H398" s="3" t="str">
        <f ca="1">IF('PR-tampon'!$E361="","",IF('PR-tampon'!$E361=0,"",IF(INDIRECT(NOM_FR&amp;ADDRESS('PR-tampon'!$E361,COLUMN(REFERENCEMENT_ISOLANT[[#Headers],[REF]])))=0,"",INDIRECT(NOM_FR&amp;ADDRESS('PR-tampon'!$E361,COLUMN(REFERENCEMENT_ISOLANT[[#Headers],[REF]]))))))</f>
        <v/>
      </c>
      <c r="I398" s="73" t="str">
        <f ca="1">IF('PR-tampon'!$E361="","",IF('PR-tampon'!$E361=0,"",IF(INDIRECT(NOM_FR&amp;ADDRESS('PR-tampon'!$E361,COLUMN(REFERENCEMENT_ISOLANT[[#Headers],[AVIS LIMITE AU / VALIDITE]])))=0,"",INDIRECT(NOM_FR&amp;ADDRESS('PR-tampon'!$E361,COLUMN(REFERENCEMENT_ISOLANT[[#Headers],[AVIS LIMITE AU / VALIDITE]]))))))</f>
        <v/>
      </c>
      <c r="J398" s="3" t="str">
        <f ca="1">IF('PR-tampon'!$E361="","",IF('PR-tampon'!$E361=0,"",IF(INDIRECT(NOM_FR&amp;ADDRESS('PR-tampon'!$E361,COLUMN(REFERENCEMENT_ISOLANT[[#Headers],[TC/TNC
dans le domaine d''emploi visé]])))=0,"",INDIRECT(NOM_FR&amp;ADDRESS('PR-tampon'!$E361,COLUMN(REFERENCEMENT_ISOLANT[[#Headers],[TC/TNC
dans le domaine d''emploi visé]]))))))</f>
        <v/>
      </c>
      <c r="K398" s="102" t="str">
        <f ca="1">IF('PR-tampon'!$E361="","",IF('PR-tampon'!$E361=0,"",IF(INDIRECT(NOM_FR&amp;ADDRESS('PR-tampon'!$E361,COLUMN(REFERENCEMENT_ISOLANT[[#Headers],[SYNTHESE DES APPLICATIONS VISEES]])))=0,"",INDIRECT(NOM_FR&amp;ADDRESS('PR-tampon'!$E361,COLUMN(REFERENCEMENT_ISOLANT[[#Headers],[SYNTHESE DES APPLICATIONS VISEES]]))))))</f>
        <v/>
      </c>
      <c r="L398" s="75" t="str">
        <f ca="1">IF('PR-tampon'!$E361="","",IF('PR-tampon'!$E361=0,"",IF(INDIRECT(NOM_FR&amp;ADDRESS('PR-tampon'!$E361,COLUMN(REFERENCEMENT_ISOLANT[[#Headers],[CONCATENATION DES OBSERVATIONS]])))=0,"",INDIRECT(NOM_FR&amp;ADDRESS('PR-tampon'!$E361,COLUMN(REFERENCEMENT_ISOLANT[[#Headers],[CONCATENATION DES OBSERVATIONS]]))))))</f>
        <v/>
      </c>
      <c r="M398" s="3" t="str">
        <f ca="1">IF('PR-tampon'!$E361="","",IF('PR-tampon'!$E361=0,"",IF(INDIRECT(NOM_FR&amp;ADDRESS('PR-tampon'!$E361,COLUMN(REFERENCEMENT_ISOLANT[[#Headers],[Hygrométrie des locaux]])))=0,"",INDIRECT(NOM_FR&amp;ADDRESS('PR-tampon'!$E361,COLUMN(REFERENCEMENT_ISOLANT[[#Headers],[Hygrométrie des locaux]]))))))</f>
        <v/>
      </c>
      <c r="N398" s="3" t="str">
        <f ca="1">IF('PR-tampon'!$E361="","",IF('PR-tampon'!$E361=0,"",IF(INDIRECT(NOM_FR&amp;ADDRESS('PR-tampon'!$E361,COLUMN(REFERENCEMENT_ISOLANT[[#Headers],[classement locaux au sens 20.1 P3]])))=0,"",INDIRECT(NOM_FR&amp;ADDRESS('PR-tampon'!$E361,COLUMN(REFERENCEMENT_ISOLANT[[#Headers],[classement locaux au sens 20.1 P3]]))))))</f>
        <v/>
      </c>
      <c r="O398" s="3" t="str">
        <f ca="1">IF('PR-tampon'!$E361="","",IF('PR-tampon'!$E361=0,"",IF(INDIRECT(NOM_FR&amp;ADDRESS('PR-tampon'!$E361,COLUMN(REFERENCEMENT_ISOLANT[[#Headers],[Climat max]])))=0,"",INDIRECT(NOM_FR&amp;ADDRESS('PR-tampon'!$E361,COLUMN(REFERENCEMENT_ISOLANT[[#Headers],[Climat max]]))))))</f>
        <v/>
      </c>
      <c r="P398" s="3" t="str">
        <f ca="1">IF('PR-tampon'!$E361="","",IF('PR-tampon'!$E361=0,"",IF(INDIRECT(NOM_FR&amp;ADDRESS('PR-tampon'!$E361,COLUMN(REFERENCEMENT_ISOLANT[[#Headers],[Locaux climatisés ou raffraichis]])))=0,"",INDIRECT(NOM_FR&amp;ADDRESS('PR-tampon'!$E361,COLUMN(REFERENCEMENT_ISOLANT[[#Headers],[Locaux climatisés ou raffraichis]]))))))</f>
        <v/>
      </c>
    </row>
    <row r="399" spans="1:16" ht="130.15" customHeight="1" x14ac:dyDescent="0.25">
      <c r="A399" s="3" t="e">
        <v>#VALUE!</v>
      </c>
      <c r="B399" s="79" t="str">
        <f ca="1">IF('PR-tampon'!$E362="","",IF('PR-tampon'!$E362=0,"",IF(INDIRECT(NOM_FR&amp;ADDRESS('PR-tampon'!$E362,COLUMN(REFERENCEMENT_ISOLANT[[#Headers],[DATE REFERENCEMENT]])))=0,"",INDIRECT(NOM_FR&amp;ADDRESS('PR-tampon'!$E362,COLUMN(REFERENCEMENT_ISOLANT[[#Headers],[DATE REFERENCEMENT]]))))))</f>
        <v/>
      </c>
      <c r="C399" s="79" t="str">
        <f ca="1">IF('PR-tampon'!$E362="","",IF('PR-tampon'!$E362=0,"",IF(INDIRECT(NOM_FR&amp;ADDRESS('PR-tampon'!$E362,COLUMN(REFERENCEMENT_ISOLANT[[#Headers],[TYPE DE PROCEDE]])))=0,"",INDIRECT(NOM_FR&amp;ADDRESS('PR-tampon'!$E362,COLUMN(REFERENCEMENT_ISOLANT[[#Headers],[TYPE DE PROCEDE]]))))))</f>
        <v/>
      </c>
      <c r="D399" s="79" t="str">
        <f ca="1">IF('PR-tampon'!$E362="","",IF('PR-tampon'!$E362=0,"",IF(INDIRECT(NOM_FR&amp;ADDRESS('PR-tampon'!$E362,COLUMN(REFERENCEMENT_ISOLANT[[#Headers],[MATIERE]])))=0,"",INDIRECT(NOM_FR&amp;ADDRESS('PR-tampon'!$E362,COLUMN(REFERENCEMENT_ISOLANT[[#Headers],[MATIERE]]))))))</f>
        <v/>
      </c>
      <c r="E399" s="3" t="str">
        <f ca="1">IF('PR-tampon'!$E362="","",IF('PR-tampon'!$E362=0,"",IF(INDIRECT(NOM_FR&amp;ADDRESS('PR-tampon'!$E362,COLUMN(REFERENCEMENT_ISOLANT[[#Headers],[NOM COMMERCIAL DU PROCEDE]])))=0,"",INDIRECT(NOM_FR&amp;ADDRESS('PR-tampon'!$E362,COLUMN(REFERENCEMENT_ISOLANT[[#Headers],[NOM COMMERCIAL DU PROCEDE]]))))))</f>
        <v/>
      </c>
      <c r="F399" s="3" t="str">
        <f ca="1">IF('PR-tampon'!$E362="","",IF('PR-tampon'!$E362=0,"",IF(INDIRECT(NOM_FR&amp;ADDRESS('PR-tampon'!$E362,COLUMN(REFERENCEMENT_ISOLANT[[#Headers],[FABRICANT / TITULAIRE / DISTRIBUTEUR]])))=0,"",INDIRECT(NOM_FR&amp;ADDRESS('PR-tampon'!$E362,COLUMN(REFERENCEMENT_ISOLANT[[#Headers],[FABRICANT / TITULAIRE / DISTRIBUTEUR]]))))))</f>
        <v/>
      </c>
      <c r="G399" s="3" t="str">
        <f ca="1">IF('PR-tampon'!$E362="","",IF('PR-tampon'!$E362=0,"",IF(INDIRECT(NOM_FR&amp;ADDRESS('PR-tampon'!$E362,COLUMN(REFERENCEMENT_ISOLANT[[#Headers],[TYPE DE DOCUMENT DE REFERENCE]])))=0,"",INDIRECT(NOM_FR&amp;ADDRESS('PR-tampon'!$E362,COLUMN(REFERENCEMENT_ISOLANT[[#Headers],[TYPE DE DOCUMENT DE REFERENCE]]))))))</f>
        <v/>
      </c>
      <c r="H399" s="3" t="str">
        <f ca="1">IF('PR-tampon'!$E362="","",IF('PR-tampon'!$E362=0,"",IF(INDIRECT(NOM_FR&amp;ADDRESS('PR-tampon'!$E362,COLUMN(REFERENCEMENT_ISOLANT[[#Headers],[REF]])))=0,"",INDIRECT(NOM_FR&amp;ADDRESS('PR-tampon'!$E362,COLUMN(REFERENCEMENT_ISOLANT[[#Headers],[REF]]))))))</f>
        <v/>
      </c>
      <c r="I399" s="73" t="str">
        <f ca="1">IF('PR-tampon'!$E362="","",IF('PR-tampon'!$E362=0,"",IF(INDIRECT(NOM_FR&amp;ADDRESS('PR-tampon'!$E362,COLUMN(REFERENCEMENT_ISOLANT[[#Headers],[AVIS LIMITE AU / VALIDITE]])))=0,"",INDIRECT(NOM_FR&amp;ADDRESS('PR-tampon'!$E362,COLUMN(REFERENCEMENT_ISOLANT[[#Headers],[AVIS LIMITE AU / VALIDITE]]))))))</f>
        <v/>
      </c>
      <c r="J399" s="3" t="str">
        <f ca="1">IF('PR-tampon'!$E362="","",IF('PR-tampon'!$E362=0,"",IF(INDIRECT(NOM_FR&amp;ADDRESS('PR-tampon'!$E362,COLUMN(REFERENCEMENT_ISOLANT[[#Headers],[TC/TNC
dans le domaine d''emploi visé]])))=0,"",INDIRECT(NOM_FR&amp;ADDRESS('PR-tampon'!$E362,COLUMN(REFERENCEMENT_ISOLANT[[#Headers],[TC/TNC
dans le domaine d''emploi visé]]))))))</f>
        <v/>
      </c>
      <c r="K399" s="102" t="str">
        <f ca="1">IF('PR-tampon'!$E362="","",IF('PR-tampon'!$E362=0,"",IF(INDIRECT(NOM_FR&amp;ADDRESS('PR-tampon'!$E362,COLUMN(REFERENCEMENT_ISOLANT[[#Headers],[SYNTHESE DES APPLICATIONS VISEES]])))=0,"",INDIRECT(NOM_FR&amp;ADDRESS('PR-tampon'!$E362,COLUMN(REFERENCEMENT_ISOLANT[[#Headers],[SYNTHESE DES APPLICATIONS VISEES]]))))))</f>
        <v/>
      </c>
      <c r="L399" s="75" t="str">
        <f ca="1">IF('PR-tampon'!$E362="","",IF('PR-tampon'!$E362=0,"",IF(INDIRECT(NOM_FR&amp;ADDRESS('PR-tampon'!$E362,COLUMN(REFERENCEMENT_ISOLANT[[#Headers],[CONCATENATION DES OBSERVATIONS]])))=0,"",INDIRECT(NOM_FR&amp;ADDRESS('PR-tampon'!$E362,COLUMN(REFERENCEMENT_ISOLANT[[#Headers],[CONCATENATION DES OBSERVATIONS]]))))))</f>
        <v/>
      </c>
      <c r="M399" s="3" t="str">
        <f ca="1">IF('PR-tampon'!$E362="","",IF('PR-tampon'!$E362=0,"",IF(INDIRECT(NOM_FR&amp;ADDRESS('PR-tampon'!$E362,COLUMN(REFERENCEMENT_ISOLANT[[#Headers],[Hygrométrie des locaux]])))=0,"",INDIRECT(NOM_FR&amp;ADDRESS('PR-tampon'!$E362,COLUMN(REFERENCEMENT_ISOLANT[[#Headers],[Hygrométrie des locaux]]))))))</f>
        <v/>
      </c>
      <c r="N399" s="3" t="str">
        <f ca="1">IF('PR-tampon'!$E362="","",IF('PR-tampon'!$E362=0,"",IF(INDIRECT(NOM_FR&amp;ADDRESS('PR-tampon'!$E362,COLUMN(REFERENCEMENT_ISOLANT[[#Headers],[classement locaux au sens 20.1 P3]])))=0,"",INDIRECT(NOM_FR&amp;ADDRESS('PR-tampon'!$E362,COLUMN(REFERENCEMENT_ISOLANT[[#Headers],[classement locaux au sens 20.1 P3]]))))))</f>
        <v/>
      </c>
      <c r="O399" s="3" t="str">
        <f ca="1">IF('PR-tampon'!$E362="","",IF('PR-tampon'!$E362=0,"",IF(INDIRECT(NOM_FR&amp;ADDRESS('PR-tampon'!$E362,COLUMN(REFERENCEMENT_ISOLANT[[#Headers],[Climat max]])))=0,"",INDIRECT(NOM_FR&amp;ADDRESS('PR-tampon'!$E362,COLUMN(REFERENCEMENT_ISOLANT[[#Headers],[Climat max]]))))))</f>
        <v/>
      </c>
      <c r="P399" s="3" t="str">
        <f ca="1">IF('PR-tampon'!$E362="","",IF('PR-tampon'!$E362=0,"",IF(INDIRECT(NOM_FR&amp;ADDRESS('PR-tampon'!$E362,COLUMN(REFERENCEMENT_ISOLANT[[#Headers],[Locaux climatisés ou raffraichis]])))=0,"",INDIRECT(NOM_FR&amp;ADDRESS('PR-tampon'!$E362,COLUMN(REFERENCEMENT_ISOLANT[[#Headers],[Locaux climatisés ou raffraichis]]))))))</f>
        <v/>
      </c>
    </row>
    <row r="400" spans="1:16" ht="130.15" customHeight="1" x14ac:dyDescent="0.25">
      <c r="A400" s="3" t="e">
        <v>#VALUE!</v>
      </c>
      <c r="B400" s="79" t="str">
        <f ca="1">IF('PR-tampon'!$E363="","",IF('PR-tampon'!$E363=0,"",IF(INDIRECT(NOM_FR&amp;ADDRESS('PR-tampon'!$E363,COLUMN(REFERENCEMENT_ISOLANT[[#Headers],[DATE REFERENCEMENT]])))=0,"",INDIRECT(NOM_FR&amp;ADDRESS('PR-tampon'!$E363,COLUMN(REFERENCEMENT_ISOLANT[[#Headers],[DATE REFERENCEMENT]]))))))</f>
        <v/>
      </c>
      <c r="C400" s="79" t="str">
        <f ca="1">IF('PR-tampon'!$E363="","",IF('PR-tampon'!$E363=0,"",IF(INDIRECT(NOM_FR&amp;ADDRESS('PR-tampon'!$E363,COLUMN(REFERENCEMENT_ISOLANT[[#Headers],[TYPE DE PROCEDE]])))=0,"",INDIRECT(NOM_FR&amp;ADDRESS('PR-tampon'!$E363,COLUMN(REFERENCEMENT_ISOLANT[[#Headers],[TYPE DE PROCEDE]]))))))</f>
        <v/>
      </c>
      <c r="D400" s="79" t="str">
        <f ca="1">IF('PR-tampon'!$E363="","",IF('PR-tampon'!$E363=0,"",IF(INDIRECT(NOM_FR&amp;ADDRESS('PR-tampon'!$E363,COLUMN(REFERENCEMENT_ISOLANT[[#Headers],[MATIERE]])))=0,"",INDIRECT(NOM_FR&amp;ADDRESS('PR-tampon'!$E363,COLUMN(REFERENCEMENT_ISOLANT[[#Headers],[MATIERE]]))))))</f>
        <v/>
      </c>
      <c r="E400" s="3" t="str">
        <f ca="1">IF('PR-tampon'!$E363="","",IF('PR-tampon'!$E363=0,"",IF(INDIRECT(NOM_FR&amp;ADDRESS('PR-tampon'!$E363,COLUMN(REFERENCEMENT_ISOLANT[[#Headers],[NOM COMMERCIAL DU PROCEDE]])))=0,"",INDIRECT(NOM_FR&amp;ADDRESS('PR-tampon'!$E363,COLUMN(REFERENCEMENT_ISOLANT[[#Headers],[NOM COMMERCIAL DU PROCEDE]]))))))</f>
        <v/>
      </c>
      <c r="F400" s="3" t="str">
        <f ca="1">IF('PR-tampon'!$E363="","",IF('PR-tampon'!$E363=0,"",IF(INDIRECT(NOM_FR&amp;ADDRESS('PR-tampon'!$E363,COLUMN(REFERENCEMENT_ISOLANT[[#Headers],[FABRICANT / TITULAIRE / DISTRIBUTEUR]])))=0,"",INDIRECT(NOM_FR&amp;ADDRESS('PR-tampon'!$E363,COLUMN(REFERENCEMENT_ISOLANT[[#Headers],[FABRICANT / TITULAIRE / DISTRIBUTEUR]]))))))</f>
        <v/>
      </c>
      <c r="G400" s="3" t="str">
        <f ca="1">IF('PR-tampon'!$E363="","",IF('PR-tampon'!$E363=0,"",IF(INDIRECT(NOM_FR&amp;ADDRESS('PR-tampon'!$E363,COLUMN(REFERENCEMENT_ISOLANT[[#Headers],[TYPE DE DOCUMENT DE REFERENCE]])))=0,"",INDIRECT(NOM_FR&amp;ADDRESS('PR-tampon'!$E363,COLUMN(REFERENCEMENT_ISOLANT[[#Headers],[TYPE DE DOCUMENT DE REFERENCE]]))))))</f>
        <v/>
      </c>
      <c r="H400" s="3" t="str">
        <f ca="1">IF('PR-tampon'!$E363="","",IF('PR-tampon'!$E363=0,"",IF(INDIRECT(NOM_FR&amp;ADDRESS('PR-tampon'!$E363,COLUMN(REFERENCEMENT_ISOLANT[[#Headers],[REF]])))=0,"",INDIRECT(NOM_FR&amp;ADDRESS('PR-tampon'!$E363,COLUMN(REFERENCEMENT_ISOLANT[[#Headers],[REF]]))))))</f>
        <v/>
      </c>
      <c r="I400" s="73" t="str">
        <f ca="1">IF('PR-tampon'!$E363="","",IF('PR-tampon'!$E363=0,"",IF(INDIRECT(NOM_FR&amp;ADDRESS('PR-tampon'!$E363,COLUMN(REFERENCEMENT_ISOLANT[[#Headers],[AVIS LIMITE AU / VALIDITE]])))=0,"",INDIRECT(NOM_FR&amp;ADDRESS('PR-tampon'!$E363,COLUMN(REFERENCEMENT_ISOLANT[[#Headers],[AVIS LIMITE AU / VALIDITE]]))))))</f>
        <v/>
      </c>
      <c r="J400" s="3" t="str">
        <f ca="1">IF('PR-tampon'!$E363="","",IF('PR-tampon'!$E363=0,"",IF(INDIRECT(NOM_FR&amp;ADDRESS('PR-tampon'!$E363,COLUMN(REFERENCEMENT_ISOLANT[[#Headers],[TC/TNC
dans le domaine d''emploi visé]])))=0,"",INDIRECT(NOM_FR&amp;ADDRESS('PR-tampon'!$E363,COLUMN(REFERENCEMENT_ISOLANT[[#Headers],[TC/TNC
dans le domaine d''emploi visé]]))))))</f>
        <v/>
      </c>
      <c r="K400" s="102" t="str">
        <f ca="1">IF('PR-tampon'!$E363="","",IF('PR-tampon'!$E363=0,"",IF(INDIRECT(NOM_FR&amp;ADDRESS('PR-tampon'!$E363,COLUMN(REFERENCEMENT_ISOLANT[[#Headers],[SYNTHESE DES APPLICATIONS VISEES]])))=0,"",INDIRECT(NOM_FR&amp;ADDRESS('PR-tampon'!$E363,COLUMN(REFERENCEMENT_ISOLANT[[#Headers],[SYNTHESE DES APPLICATIONS VISEES]]))))))</f>
        <v/>
      </c>
      <c r="L400" s="75" t="str">
        <f ca="1">IF('PR-tampon'!$E363="","",IF('PR-tampon'!$E363=0,"",IF(INDIRECT(NOM_FR&amp;ADDRESS('PR-tampon'!$E363,COLUMN(REFERENCEMENT_ISOLANT[[#Headers],[CONCATENATION DES OBSERVATIONS]])))=0,"",INDIRECT(NOM_FR&amp;ADDRESS('PR-tampon'!$E363,COLUMN(REFERENCEMENT_ISOLANT[[#Headers],[CONCATENATION DES OBSERVATIONS]]))))))</f>
        <v/>
      </c>
      <c r="M400" s="3" t="str">
        <f ca="1">IF('PR-tampon'!$E363="","",IF('PR-tampon'!$E363=0,"",IF(INDIRECT(NOM_FR&amp;ADDRESS('PR-tampon'!$E363,COLUMN(REFERENCEMENT_ISOLANT[[#Headers],[Hygrométrie des locaux]])))=0,"",INDIRECT(NOM_FR&amp;ADDRESS('PR-tampon'!$E363,COLUMN(REFERENCEMENT_ISOLANT[[#Headers],[Hygrométrie des locaux]]))))))</f>
        <v/>
      </c>
      <c r="N400" s="3" t="str">
        <f ca="1">IF('PR-tampon'!$E363="","",IF('PR-tampon'!$E363=0,"",IF(INDIRECT(NOM_FR&amp;ADDRESS('PR-tampon'!$E363,COLUMN(REFERENCEMENT_ISOLANT[[#Headers],[classement locaux au sens 20.1 P3]])))=0,"",INDIRECT(NOM_FR&amp;ADDRESS('PR-tampon'!$E363,COLUMN(REFERENCEMENT_ISOLANT[[#Headers],[classement locaux au sens 20.1 P3]]))))))</f>
        <v/>
      </c>
      <c r="O400" s="3" t="str">
        <f ca="1">IF('PR-tampon'!$E363="","",IF('PR-tampon'!$E363=0,"",IF(INDIRECT(NOM_FR&amp;ADDRESS('PR-tampon'!$E363,COLUMN(REFERENCEMENT_ISOLANT[[#Headers],[Climat max]])))=0,"",INDIRECT(NOM_FR&amp;ADDRESS('PR-tampon'!$E363,COLUMN(REFERENCEMENT_ISOLANT[[#Headers],[Climat max]]))))))</f>
        <v/>
      </c>
      <c r="P400" s="3" t="str">
        <f ca="1">IF('PR-tampon'!$E363="","",IF('PR-tampon'!$E363=0,"",IF(INDIRECT(NOM_FR&amp;ADDRESS('PR-tampon'!$E363,COLUMN(REFERENCEMENT_ISOLANT[[#Headers],[Locaux climatisés ou raffraichis]])))=0,"",INDIRECT(NOM_FR&amp;ADDRESS('PR-tampon'!$E363,COLUMN(REFERENCEMENT_ISOLANT[[#Headers],[Locaux climatisés ou raffraichis]]))))))</f>
        <v/>
      </c>
    </row>
    <row r="401" spans="1:16" ht="130.15" customHeight="1" x14ac:dyDescent="0.25">
      <c r="A401" s="3" t="e">
        <v>#VALUE!</v>
      </c>
      <c r="B401" s="79" t="str">
        <f ca="1">IF('PR-tampon'!$E364="","",IF('PR-tampon'!$E364=0,"",IF(INDIRECT(NOM_FR&amp;ADDRESS('PR-tampon'!$E364,COLUMN(REFERENCEMENT_ISOLANT[[#Headers],[DATE REFERENCEMENT]])))=0,"",INDIRECT(NOM_FR&amp;ADDRESS('PR-tampon'!$E364,COLUMN(REFERENCEMENT_ISOLANT[[#Headers],[DATE REFERENCEMENT]]))))))</f>
        <v/>
      </c>
      <c r="C401" s="79" t="str">
        <f ca="1">IF('PR-tampon'!$E364="","",IF('PR-tampon'!$E364=0,"",IF(INDIRECT(NOM_FR&amp;ADDRESS('PR-tampon'!$E364,COLUMN(REFERENCEMENT_ISOLANT[[#Headers],[TYPE DE PROCEDE]])))=0,"",INDIRECT(NOM_FR&amp;ADDRESS('PR-tampon'!$E364,COLUMN(REFERENCEMENT_ISOLANT[[#Headers],[TYPE DE PROCEDE]]))))))</f>
        <v/>
      </c>
      <c r="D401" s="79" t="str">
        <f ca="1">IF('PR-tampon'!$E364="","",IF('PR-tampon'!$E364=0,"",IF(INDIRECT(NOM_FR&amp;ADDRESS('PR-tampon'!$E364,COLUMN(REFERENCEMENT_ISOLANT[[#Headers],[MATIERE]])))=0,"",INDIRECT(NOM_FR&amp;ADDRESS('PR-tampon'!$E364,COLUMN(REFERENCEMENT_ISOLANT[[#Headers],[MATIERE]]))))))</f>
        <v/>
      </c>
      <c r="E401" s="3" t="str">
        <f ca="1">IF('PR-tampon'!$E364="","",IF('PR-tampon'!$E364=0,"",IF(INDIRECT(NOM_FR&amp;ADDRESS('PR-tampon'!$E364,COLUMN(REFERENCEMENT_ISOLANT[[#Headers],[NOM COMMERCIAL DU PROCEDE]])))=0,"",INDIRECT(NOM_FR&amp;ADDRESS('PR-tampon'!$E364,COLUMN(REFERENCEMENT_ISOLANT[[#Headers],[NOM COMMERCIAL DU PROCEDE]]))))))</f>
        <v/>
      </c>
      <c r="F401" s="3" t="str">
        <f ca="1">IF('PR-tampon'!$E364="","",IF('PR-tampon'!$E364=0,"",IF(INDIRECT(NOM_FR&amp;ADDRESS('PR-tampon'!$E364,COLUMN(REFERENCEMENT_ISOLANT[[#Headers],[FABRICANT / TITULAIRE / DISTRIBUTEUR]])))=0,"",INDIRECT(NOM_FR&amp;ADDRESS('PR-tampon'!$E364,COLUMN(REFERENCEMENT_ISOLANT[[#Headers],[FABRICANT / TITULAIRE / DISTRIBUTEUR]]))))))</f>
        <v/>
      </c>
      <c r="G401" s="3" t="str">
        <f ca="1">IF('PR-tampon'!$E364="","",IF('PR-tampon'!$E364=0,"",IF(INDIRECT(NOM_FR&amp;ADDRESS('PR-tampon'!$E364,COLUMN(REFERENCEMENT_ISOLANT[[#Headers],[TYPE DE DOCUMENT DE REFERENCE]])))=0,"",INDIRECT(NOM_FR&amp;ADDRESS('PR-tampon'!$E364,COLUMN(REFERENCEMENT_ISOLANT[[#Headers],[TYPE DE DOCUMENT DE REFERENCE]]))))))</f>
        <v/>
      </c>
      <c r="H401" s="3" t="str">
        <f ca="1">IF('PR-tampon'!$E364="","",IF('PR-tampon'!$E364=0,"",IF(INDIRECT(NOM_FR&amp;ADDRESS('PR-tampon'!$E364,COLUMN(REFERENCEMENT_ISOLANT[[#Headers],[REF]])))=0,"",INDIRECT(NOM_FR&amp;ADDRESS('PR-tampon'!$E364,COLUMN(REFERENCEMENT_ISOLANT[[#Headers],[REF]]))))))</f>
        <v/>
      </c>
      <c r="I401" s="73" t="str">
        <f ca="1">IF('PR-tampon'!$E364="","",IF('PR-tampon'!$E364=0,"",IF(INDIRECT(NOM_FR&amp;ADDRESS('PR-tampon'!$E364,COLUMN(REFERENCEMENT_ISOLANT[[#Headers],[AVIS LIMITE AU / VALIDITE]])))=0,"",INDIRECT(NOM_FR&amp;ADDRESS('PR-tampon'!$E364,COLUMN(REFERENCEMENT_ISOLANT[[#Headers],[AVIS LIMITE AU / VALIDITE]]))))))</f>
        <v/>
      </c>
      <c r="J401" s="3" t="str">
        <f ca="1">IF('PR-tampon'!$E364="","",IF('PR-tampon'!$E364=0,"",IF(INDIRECT(NOM_FR&amp;ADDRESS('PR-tampon'!$E364,COLUMN(REFERENCEMENT_ISOLANT[[#Headers],[TC/TNC
dans le domaine d''emploi visé]])))=0,"",INDIRECT(NOM_FR&amp;ADDRESS('PR-tampon'!$E364,COLUMN(REFERENCEMENT_ISOLANT[[#Headers],[TC/TNC
dans le domaine d''emploi visé]]))))))</f>
        <v/>
      </c>
      <c r="K401" s="102" t="str">
        <f ca="1">IF('PR-tampon'!$E364="","",IF('PR-tampon'!$E364=0,"",IF(INDIRECT(NOM_FR&amp;ADDRESS('PR-tampon'!$E364,COLUMN(REFERENCEMENT_ISOLANT[[#Headers],[SYNTHESE DES APPLICATIONS VISEES]])))=0,"",INDIRECT(NOM_FR&amp;ADDRESS('PR-tampon'!$E364,COLUMN(REFERENCEMENT_ISOLANT[[#Headers],[SYNTHESE DES APPLICATIONS VISEES]]))))))</f>
        <v/>
      </c>
      <c r="L401" s="75" t="str">
        <f ca="1">IF('PR-tampon'!$E364="","",IF('PR-tampon'!$E364=0,"",IF(INDIRECT(NOM_FR&amp;ADDRESS('PR-tampon'!$E364,COLUMN(REFERENCEMENT_ISOLANT[[#Headers],[CONCATENATION DES OBSERVATIONS]])))=0,"",INDIRECT(NOM_FR&amp;ADDRESS('PR-tampon'!$E364,COLUMN(REFERENCEMENT_ISOLANT[[#Headers],[CONCATENATION DES OBSERVATIONS]]))))))</f>
        <v/>
      </c>
      <c r="M401" s="3" t="str">
        <f ca="1">IF('PR-tampon'!$E364="","",IF('PR-tampon'!$E364=0,"",IF(INDIRECT(NOM_FR&amp;ADDRESS('PR-tampon'!$E364,COLUMN(REFERENCEMENT_ISOLANT[[#Headers],[Hygrométrie des locaux]])))=0,"",INDIRECT(NOM_FR&amp;ADDRESS('PR-tampon'!$E364,COLUMN(REFERENCEMENT_ISOLANT[[#Headers],[Hygrométrie des locaux]]))))))</f>
        <v/>
      </c>
      <c r="N401" s="3" t="str">
        <f ca="1">IF('PR-tampon'!$E364="","",IF('PR-tampon'!$E364=0,"",IF(INDIRECT(NOM_FR&amp;ADDRESS('PR-tampon'!$E364,COLUMN(REFERENCEMENT_ISOLANT[[#Headers],[classement locaux au sens 20.1 P3]])))=0,"",INDIRECT(NOM_FR&amp;ADDRESS('PR-tampon'!$E364,COLUMN(REFERENCEMENT_ISOLANT[[#Headers],[classement locaux au sens 20.1 P3]]))))))</f>
        <v/>
      </c>
      <c r="O401" s="3" t="str">
        <f ca="1">IF('PR-tampon'!$E364="","",IF('PR-tampon'!$E364=0,"",IF(INDIRECT(NOM_FR&amp;ADDRESS('PR-tampon'!$E364,COLUMN(REFERENCEMENT_ISOLANT[[#Headers],[Climat max]])))=0,"",INDIRECT(NOM_FR&amp;ADDRESS('PR-tampon'!$E364,COLUMN(REFERENCEMENT_ISOLANT[[#Headers],[Climat max]]))))))</f>
        <v/>
      </c>
      <c r="P401" s="3" t="str">
        <f ca="1">IF('PR-tampon'!$E364="","",IF('PR-tampon'!$E364=0,"",IF(INDIRECT(NOM_FR&amp;ADDRESS('PR-tampon'!$E364,COLUMN(REFERENCEMENT_ISOLANT[[#Headers],[Locaux climatisés ou raffraichis]])))=0,"",INDIRECT(NOM_FR&amp;ADDRESS('PR-tampon'!$E364,COLUMN(REFERENCEMENT_ISOLANT[[#Headers],[Locaux climatisés ou raffraichis]]))))))</f>
        <v/>
      </c>
    </row>
    <row r="402" spans="1:16" ht="130.15" customHeight="1" x14ac:dyDescent="0.25">
      <c r="A402" s="3" t="e">
        <v>#VALUE!</v>
      </c>
      <c r="B402" s="79" t="str">
        <f ca="1">IF('PR-tampon'!$E365="","",IF('PR-tampon'!$E365=0,"",IF(INDIRECT(NOM_FR&amp;ADDRESS('PR-tampon'!$E365,COLUMN(REFERENCEMENT_ISOLANT[[#Headers],[DATE REFERENCEMENT]])))=0,"",INDIRECT(NOM_FR&amp;ADDRESS('PR-tampon'!$E365,COLUMN(REFERENCEMENT_ISOLANT[[#Headers],[DATE REFERENCEMENT]]))))))</f>
        <v/>
      </c>
      <c r="C402" s="79" t="str">
        <f ca="1">IF('PR-tampon'!$E365="","",IF('PR-tampon'!$E365=0,"",IF(INDIRECT(NOM_FR&amp;ADDRESS('PR-tampon'!$E365,COLUMN(REFERENCEMENT_ISOLANT[[#Headers],[TYPE DE PROCEDE]])))=0,"",INDIRECT(NOM_FR&amp;ADDRESS('PR-tampon'!$E365,COLUMN(REFERENCEMENT_ISOLANT[[#Headers],[TYPE DE PROCEDE]]))))))</f>
        <v/>
      </c>
      <c r="D402" s="79" t="str">
        <f ca="1">IF('PR-tampon'!$E365="","",IF('PR-tampon'!$E365=0,"",IF(INDIRECT(NOM_FR&amp;ADDRESS('PR-tampon'!$E365,COLUMN(REFERENCEMENT_ISOLANT[[#Headers],[MATIERE]])))=0,"",INDIRECT(NOM_FR&amp;ADDRESS('PR-tampon'!$E365,COLUMN(REFERENCEMENT_ISOLANT[[#Headers],[MATIERE]]))))))</f>
        <v/>
      </c>
      <c r="E402" s="3" t="str">
        <f ca="1">IF('PR-tampon'!$E365="","",IF('PR-tampon'!$E365=0,"",IF(INDIRECT(NOM_FR&amp;ADDRESS('PR-tampon'!$E365,COLUMN(REFERENCEMENT_ISOLANT[[#Headers],[NOM COMMERCIAL DU PROCEDE]])))=0,"",INDIRECT(NOM_FR&amp;ADDRESS('PR-tampon'!$E365,COLUMN(REFERENCEMENT_ISOLANT[[#Headers],[NOM COMMERCIAL DU PROCEDE]]))))))</f>
        <v/>
      </c>
      <c r="F402" s="3" t="str">
        <f ca="1">IF('PR-tampon'!$E365="","",IF('PR-tampon'!$E365=0,"",IF(INDIRECT(NOM_FR&amp;ADDRESS('PR-tampon'!$E365,COLUMN(REFERENCEMENT_ISOLANT[[#Headers],[FABRICANT / TITULAIRE / DISTRIBUTEUR]])))=0,"",INDIRECT(NOM_FR&amp;ADDRESS('PR-tampon'!$E365,COLUMN(REFERENCEMENT_ISOLANT[[#Headers],[FABRICANT / TITULAIRE / DISTRIBUTEUR]]))))))</f>
        <v/>
      </c>
      <c r="G402" s="3" t="str">
        <f ca="1">IF('PR-tampon'!$E365="","",IF('PR-tampon'!$E365=0,"",IF(INDIRECT(NOM_FR&amp;ADDRESS('PR-tampon'!$E365,COLUMN(REFERENCEMENT_ISOLANT[[#Headers],[TYPE DE DOCUMENT DE REFERENCE]])))=0,"",INDIRECT(NOM_FR&amp;ADDRESS('PR-tampon'!$E365,COLUMN(REFERENCEMENT_ISOLANT[[#Headers],[TYPE DE DOCUMENT DE REFERENCE]]))))))</f>
        <v/>
      </c>
      <c r="H402" s="3" t="str">
        <f ca="1">IF('PR-tampon'!$E365="","",IF('PR-tampon'!$E365=0,"",IF(INDIRECT(NOM_FR&amp;ADDRESS('PR-tampon'!$E365,COLUMN(REFERENCEMENT_ISOLANT[[#Headers],[REF]])))=0,"",INDIRECT(NOM_FR&amp;ADDRESS('PR-tampon'!$E365,COLUMN(REFERENCEMENT_ISOLANT[[#Headers],[REF]]))))))</f>
        <v/>
      </c>
      <c r="I402" s="73" t="str">
        <f ca="1">IF('PR-tampon'!$E365="","",IF('PR-tampon'!$E365=0,"",IF(INDIRECT(NOM_FR&amp;ADDRESS('PR-tampon'!$E365,COLUMN(REFERENCEMENT_ISOLANT[[#Headers],[AVIS LIMITE AU / VALIDITE]])))=0,"",INDIRECT(NOM_FR&amp;ADDRESS('PR-tampon'!$E365,COLUMN(REFERENCEMENT_ISOLANT[[#Headers],[AVIS LIMITE AU / VALIDITE]]))))))</f>
        <v/>
      </c>
      <c r="J402" s="3" t="str">
        <f ca="1">IF('PR-tampon'!$E365="","",IF('PR-tampon'!$E365=0,"",IF(INDIRECT(NOM_FR&amp;ADDRESS('PR-tampon'!$E365,COLUMN(REFERENCEMENT_ISOLANT[[#Headers],[TC/TNC
dans le domaine d''emploi visé]])))=0,"",INDIRECT(NOM_FR&amp;ADDRESS('PR-tampon'!$E365,COLUMN(REFERENCEMENT_ISOLANT[[#Headers],[TC/TNC
dans le domaine d''emploi visé]]))))))</f>
        <v/>
      </c>
      <c r="K402" s="102" t="str">
        <f ca="1">IF('PR-tampon'!$E365="","",IF('PR-tampon'!$E365=0,"",IF(INDIRECT(NOM_FR&amp;ADDRESS('PR-tampon'!$E365,COLUMN(REFERENCEMENT_ISOLANT[[#Headers],[SYNTHESE DES APPLICATIONS VISEES]])))=0,"",INDIRECT(NOM_FR&amp;ADDRESS('PR-tampon'!$E365,COLUMN(REFERENCEMENT_ISOLANT[[#Headers],[SYNTHESE DES APPLICATIONS VISEES]]))))))</f>
        <v/>
      </c>
      <c r="L402" s="75" t="str">
        <f ca="1">IF('PR-tampon'!$E365="","",IF('PR-tampon'!$E365=0,"",IF(INDIRECT(NOM_FR&amp;ADDRESS('PR-tampon'!$E365,COLUMN(REFERENCEMENT_ISOLANT[[#Headers],[CONCATENATION DES OBSERVATIONS]])))=0,"",INDIRECT(NOM_FR&amp;ADDRESS('PR-tampon'!$E365,COLUMN(REFERENCEMENT_ISOLANT[[#Headers],[CONCATENATION DES OBSERVATIONS]]))))))</f>
        <v/>
      </c>
      <c r="M402" s="3" t="str">
        <f ca="1">IF('PR-tampon'!$E365="","",IF('PR-tampon'!$E365=0,"",IF(INDIRECT(NOM_FR&amp;ADDRESS('PR-tampon'!$E365,COLUMN(REFERENCEMENT_ISOLANT[[#Headers],[Hygrométrie des locaux]])))=0,"",INDIRECT(NOM_FR&amp;ADDRESS('PR-tampon'!$E365,COLUMN(REFERENCEMENT_ISOLANT[[#Headers],[Hygrométrie des locaux]]))))))</f>
        <v/>
      </c>
      <c r="N402" s="3" t="str">
        <f ca="1">IF('PR-tampon'!$E365="","",IF('PR-tampon'!$E365=0,"",IF(INDIRECT(NOM_FR&amp;ADDRESS('PR-tampon'!$E365,COLUMN(REFERENCEMENT_ISOLANT[[#Headers],[classement locaux au sens 20.1 P3]])))=0,"",INDIRECT(NOM_FR&amp;ADDRESS('PR-tampon'!$E365,COLUMN(REFERENCEMENT_ISOLANT[[#Headers],[classement locaux au sens 20.1 P3]]))))))</f>
        <v/>
      </c>
      <c r="O402" s="3" t="str">
        <f ca="1">IF('PR-tampon'!$E365="","",IF('PR-tampon'!$E365=0,"",IF(INDIRECT(NOM_FR&amp;ADDRESS('PR-tampon'!$E365,COLUMN(REFERENCEMENT_ISOLANT[[#Headers],[Climat max]])))=0,"",INDIRECT(NOM_FR&amp;ADDRESS('PR-tampon'!$E365,COLUMN(REFERENCEMENT_ISOLANT[[#Headers],[Climat max]]))))))</f>
        <v/>
      </c>
      <c r="P402" s="3" t="str">
        <f ca="1">IF('PR-tampon'!$E365="","",IF('PR-tampon'!$E365=0,"",IF(INDIRECT(NOM_FR&amp;ADDRESS('PR-tampon'!$E365,COLUMN(REFERENCEMENT_ISOLANT[[#Headers],[Locaux climatisés ou raffraichis]])))=0,"",INDIRECT(NOM_FR&amp;ADDRESS('PR-tampon'!$E365,COLUMN(REFERENCEMENT_ISOLANT[[#Headers],[Locaux climatisés ou raffraichis]]))))))</f>
        <v/>
      </c>
    </row>
    <row r="403" spans="1:16" ht="130.15" customHeight="1" x14ac:dyDescent="0.25">
      <c r="A403" s="3" t="e">
        <v>#VALUE!</v>
      </c>
      <c r="B403" s="79" t="str">
        <f ca="1">IF('PR-tampon'!$E366="","",IF('PR-tampon'!$E366=0,"",IF(INDIRECT(NOM_FR&amp;ADDRESS('PR-tampon'!$E366,COLUMN(REFERENCEMENT_ISOLANT[[#Headers],[DATE REFERENCEMENT]])))=0,"",INDIRECT(NOM_FR&amp;ADDRESS('PR-tampon'!$E366,COLUMN(REFERENCEMENT_ISOLANT[[#Headers],[DATE REFERENCEMENT]]))))))</f>
        <v/>
      </c>
      <c r="C403" s="79" t="str">
        <f ca="1">IF('PR-tampon'!$E366="","",IF('PR-tampon'!$E366=0,"",IF(INDIRECT(NOM_FR&amp;ADDRESS('PR-tampon'!$E366,COLUMN(REFERENCEMENT_ISOLANT[[#Headers],[TYPE DE PROCEDE]])))=0,"",INDIRECT(NOM_FR&amp;ADDRESS('PR-tampon'!$E366,COLUMN(REFERENCEMENT_ISOLANT[[#Headers],[TYPE DE PROCEDE]]))))))</f>
        <v/>
      </c>
      <c r="D403" s="79" t="str">
        <f ca="1">IF('PR-tampon'!$E366="","",IF('PR-tampon'!$E366=0,"",IF(INDIRECT(NOM_FR&amp;ADDRESS('PR-tampon'!$E366,COLUMN(REFERENCEMENT_ISOLANT[[#Headers],[MATIERE]])))=0,"",INDIRECT(NOM_FR&amp;ADDRESS('PR-tampon'!$E366,COLUMN(REFERENCEMENT_ISOLANT[[#Headers],[MATIERE]]))))))</f>
        <v/>
      </c>
      <c r="E403" s="3" t="str">
        <f ca="1">IF('PR-tampon'!$E366="","",IF('PR-tampon'!$E366=0,"",IF(INDIRECT(NOM_FR&amp;ADDRESS('PR-tampon'!$E366,COLUMN(REFERENCEMENT_ISOLANT[[#Headers],[NOM COMMERCIAL DU PROCEDE]])))=0,"",INDIRECT(NOM_FR&amp;ADDRESS('PR-tampon'!$E366,COLUMN(REFERENCEMENT_ISOLANT[[#Headers],[NOM COMMERCIAL DU PROCEDE]]))))))</f>
        <v/>
      </c>
      <c r="F403" s="3" t="str">
        <f ca="1">IF('PR-tampon'!$E366="","",IF('PR-tampon'!$E366=0,"",IF(INDIRECT(NOM_FR&amp;ADDRESS('PR-tampon'!$E366,COLUMN(REFERENCEMENT_ISOLANT[[#Headers],[FABRICANT / TITULAIRE / DISTRIBUTEUR]])))=0,"",INDIRECT(NOM_FR&amp;ADDRESS('PR-tampon'!$E366,COLUMN(REFERENCEMENT_ISOLANT[[#Headers],[FABRICANT / TITULAIRE / DISTRIBUTEUR]]))))))</f>
        <v/>
      </c>
      <c r="G403" s="3" t="str">
        <f ca="1">IF('PR-tampon'!$E366="","",IF('PR-tampon'!$E366=0,"",IF(INDIRECT(NOM_FR&amp;ADDRESS('PR-tampon'!$E366,COLUMN(REFERENCEMENT_ISOLANT[[#Headers],[TYPE DE DOCUMENT DE REFERENCE]])))=0,"",INDIRECT(NOM_FR&amp;ADDRESS('PR-tampon'!$E366,COLUMN(REFERENCEMENT_ISOLANT[[#Headers],[TYPE DE DOCUMENT DE REFERENCE]]))))))</f>
        <v/>
      </c>
      <c r="H403" s="3" t="str">
        <f ca="1">IF('PR-tampon'!$E366="","",IF('PR-tampon'!$E366=0,"",IF(INDIRECT(NOM_FR&amp;ADDRESS('PR-tampon'!$E366,COLUMN(REFERENCEMENT_ISOLANT[[#Headers],[REF]])))=0,"",INDIRECT(NOM_FR&amp;ADDRESS('PR-tampon'!$E366,COLUMN(REFERENCEMENT_ISOLANT[[#Headers],[REF]]))))))</f>
        <v/>
      </c>
      <c r="I403" s="73" t="str">
        <f ca="1">IF('PR-tampon'!$E366="","",IF('PR-tampon'!$E366=0,"",IF(INDIRECT(NOM_FR&amp;ADDRESS('PR-tampon'!$E366,COLUMN(REFERENCEMENT_ISOLANT[[#Headers],[AVIS LIMITE AU / VALIDITE]])))=0,"",INDIRECT(NOM_FR&amp;ADDRESS('PR-tampon'!$E366,COLUMN(REFERENCEMENT_ISOLANT[[#Headers],[AVIS LIMITE AU / VALIDITE]]))))))</f>
        <v/>
      </c>
      <c r="J403" s="3" t="str">
        <f ca="1">IF('PR-tampon'!$E366="","",IF('PR-tampon'!$E366=0,"",IF(INDIRECT(NOM_FR&amp;ADDRESS('PR-tampon'!$E366,COLUMN(REFERENCEMENT_ISOLANT[[#Headers],[TC/TNC
dans le domaine d''emploi visé]])))=0,"",INDIRECT(NOM_FR&amp;ADDRESS('PR-tampon'!$E366,COLUMN(REFERENCEMENT_ISOLANT[[#Headers],[TC/TNC
dans le domaine d''emploi visé]]))))))</f>
        <v/>
      </c>
      <c r="K403" s="102" t="str">
        <f ca="1">IF('PR-tampon'!$E366="","",IF('PR-tampon'!$E366=0,"",IF(INDIRECT(NOM_FR&amp;ADDRESS('PR-tampon'!$E366,COLUMN(REFERENCEMENT_ISOLANT[[#Headers],[SYNTHESE DES APPLICATIONS VISEES]])))=0,"",INDIRECT(NOM_FR&amp;ADDRESS('PR-tampon'!$E366,COLUMN(REFERENCEMENT_ISOLANT[[#Headers],[SYNTHESE DES APPLICATIONS VISEES]]))))))</f>
        <v/>
      </c>
      <c r="L403" s="75" t="str">
        <f ca="1">IF('PR-tampon'!$E366="","",IF('PR-tampon'!$E366=0,"",IF(INDIRECT(NOM_FR&amp;ADDRESS('PR-tampon'!$E366,COLUMN(REFERENCEMENT_ISOLANT[[#Headers],[CONCATENATION DES OBSERVATIONS]])))=0,"",INDIRECT(NOM_FR&amp;ADDRESS('PR-tampon'!$E366,COLUMN(REFERENCEMENT_ISOLANT[[#Headers],[CONCATENATION DES OBSERVATIONS]]))))))</f>
        <v/>
      </c>
      <c r="M403" s="3" t="str">
        <f ca="1">IF('PR-tampon'!$E366="","",IF('PR-tampon'!$E366=0,"",IF(INDIRECT(NOM_FR&amp;ADDRESS('PR-tampon'!$E366,COLUMN(REFERENCEMENT_ISOLANT[[#Headers],[Hygrométrie des locaux]])))=0,"",INDIRECT(NOM_FR&amp;ADDRESS('PR-tampon'!$E366,COLUMN(REFERENCEMENT_ISOLANT[[#Headers],[Hygrométrie des locaux]]))))))</f>
        <v/>
      </c>
      <c r="N403" s="3" t="str">
        <f ca="1">IF('PR-tampon'!$E366="","",IF('PR-tampon'!$E366=0,"",IF(INDIRECT(NOM_FR&amp;ADDRESS('PR-tampon'!$E366,COLUMN(REFERENCEMENT_ISOLANT[[#Headers],[classement locaux au sens 20.1 P3]])))=0,"",INDIRECT(NOM_FR&amp;ADDRESS('PR-tampon'!$E366,COLUMN(REFERENCEMENT_ISOLANT[[#Headers],[classement locaux au sens 20.1 P3]]))))))</f>
        <v/>
      </c>
      <c r="O403" s="3" t="str">
        <f ca="1">IF('PR-tampon'!$E366="","",IF('PR-tampon'!$E366=0,"",IF(INDIRECT(NOM_FR&amp;ADDRESS('PR-tampon'!$E366,COLUMN(REFERENCEMENT_ISOLANT[[#Headers],[Climat max]])))=0,"",INDIRECT(NOM_FR&amp;ADDRESS('PR-tampon'!$E366,COLUMN(REFERENCEMENT_ISOLANT[[#Headers],[Climat max]]))))))</f>
        <v/>
      </c>
      <c r="P403" s="3" t="str">
        <f ca="1">IF('PR-tampon'!$E366="","",IF('PR-tampon'!$E366=0,"",IF(INDIRECT(NOM_FR&amp;ADDRESS('PR-tampon'!$E366,COLUMN(REFERENCEMENT_ISOLANT[[#Headers],[Locaux climatisés ou raffraichis]])))=0,"",INDIRECT(NOM_FR&amp;ADDRESS('PR-tampon'!$E366,COLUMN(REFERENCEMENT_ISOLANT[[#Headers],[Locaux climatisés ou raffraichis]]))))))</f>
        <v/>
      </c>
    </row>
    <row r="404" spans="1:16" ht="130.15" customHeight="1" x14ac:dyDescent="0.25">
      <c r="A404" s="3" t="e">
        <v>#VALUE!</v>
      </c>
      <c r="B404" s="79" t="str">
        <f ca="1">IF('PR-tampon'!$E367="","",IF('PR-tampon'!$E367=0,"",IF(INDIRECT(NOM_FR&amp;ADDRESS('PR-tampon'!$E367,COLUMN(REFERENCEMENT_ISOLANT[[#Headers],[DATE REFERENCEMENT]])))=0,"",INDIRECT(NOM_FR&amp;ADDRESS('PR-tampon'!$E367,COLUMN(REFERENCEMENT_ISOLANT[[#Headers],[DATE REFERENCEMENT]]))))))</f>
        <v/>
      </c>
      <c r="C404" s="79" t="str">
        <f ca="1">IF('PR-tampon'!$E367="","",IF('PR-tampon'!$E367=0,"",IF(INDIRECT(NOM_FR&amp;ADDRESS('PR-tampon'!$E367,COLUMN(REFERENCEMENT_ISOLANT[[#Headers],[TYPE DE PROCEDE]])))=0,"",INDIRECT(NOM_FR&amp;ADDRESS('PR-tampon'!$E367,COLUMN(REFERENCEMENT_ISOLANT[[#Headers],[TYPE DE PROCEDE]]))))))</f>
        <v/>
      </c>
      <c r="D404" s="79" t="str">
        <f ca="1">IF('PR-tampon'!$E367="","",IF('PR-tampon'!$E367=0,"",IF(INDIRECT(NOM_FR&amp;ADDRESS('PR-tampon'!$E367,COLUMN(REFERENCEMENT_ISOLANT[[#Headers],[MATIERE]])))=0,"",INDIRECT(NOM_FR&amp;ADDRESS('PR-tampon'!$E367,COLUMN(REFERENCEMENT_ISOLANT[[#Headers],[MATIERE]]))))))</f>
        <v/>
      </c>
      <c r="E404" s="3" t="str">
        <f ca="1">IF('PR-tampon'!$E367="","",IF('PR-tampon'!$E367=0,"",IF(INDIRECT(NOM_FR&amp;ADDRESS('PR-tampon'!$E367,COLUMN(REFERENCEMENT_ISOLANT[[#Headers],[NOM COMMERCIAL DU PROCEDE]])))=0,"",INDIRECT(NOM_FR&amp;ADDRESS('PR-tampon'!$E367,COLUMN(REFERENCEMENT_ISOLANT[[#Headers],[NOM COMMERCIAL DU PROCEDE]]))))))</f>
        <v/>
      </c>
      <c r="F404" s="3" t="str">
        <f ca="1">IF('PR-tampon'!$E367="","",IF('PR-tampon'!$E367=0,"",IF(INDIRECT(NOM_FR&amp;ADDRESS('PR-tampon'!$E367,COLUMN(REFERENCEMENT_ISOLANT[[#Headers],[FABRICANT / TITULAIRE / DISTRIBUTEUR]])))=0,"",INDIRECT(NOM_FR&amp;ADDRESS('PR-tampon'!$E367,COLUMN(REFERENCEMENT_ISOLANT[[#Headers],[FABRICANT / TITULAIRE / DISTRIBUTEUR]]))))))</f>
        <v/>
      </c>
      <c r="G404" s="3" t="str">
        <f ca="1">IF('PR-tampon'!$E367="","",IF('PR-tampon'!$E367=0,"",IF(INDIRECT(NOM_FR&amp;ADDRESS('PR-tampon'!$E367,COLUMN(REFERENCEMENT_ISOLANT[[#Headers],[TYPE DE DOCUMENT DE REFERENCE]])))=0,"",INDIRECT(NOM_FR&amp;ADDRESS('PR-tampon'!$E367,COLUMN(REFERENCEMENT_ISOLANT[[#Headers],[TYPE DE DOCUMENT DE REFERENCE]]))))))</f>
        <v/>
      </c>
      <c r="H404" s="3" t="str">
        <f ca="1">IF('PR-tampon'!$E367="","",IF('PR-tampon'!$E367=0,"",IF(INDIRECT(NOM_FR&amp;ADDRESS('PR-tampon'!$E367,COLUMN(REFERENCEMENT_ISOLANT[[#Headers],[REF]])))=0,"",INDIRECT(NOM_FR&amp;ADDRESS('PR-tampon'!$E367,COLUMN(REFERENCEMENT_ISOLANT[[#Headers],[REF]]))))))</f>
        <v/>
      </c>
      <c r="I404" s="73" t="str">
        <f ca="1">IF('PR-tampon'!$E367="","",IF('PR-tampon'!$E367=0,"",IF(INDIRECT(NOM_FR&amp;ADDRESS('PR-tampon'!$E367,COLUMN(REFERENCEMENT_ISOLANT[[#Headers],[AVIS LIMITE AU / VALIDITE]])))=0,"",INDIRECT(NOM_FR&amp;ADDRESS('PR-tampon'!$E367,COLUMN(REFERENCEMENT_ISOLANT[[#Headers],[AVIS LIMITE AU / VALIDITE]]))))))</f>
        <v/>
      </c>
      <c r="J404" s="3" t="str">
        <f ca="1">IF('PR-tampon'!$E367="","",IF('PR-tampon'!$E367=0,"",IF(INDIRECT(NOM_FR&amp;ADDRESS('PR-tampon'!$E367,COLUMN(REFERENCEMENT_ISOLANT[[#Headers],[TC/TNC
dans le domaine d''emploi visé]])))=0,"",INDIRECT(NOM_FR&amp;ADDRESS('PR-tampon'!$E367,COLUMN(REFERENCEMENT_ISOLANT[[#Headers],[TC/TNC
dans le domaine d''emploi visé]]))))))</f>
        <v/>
      </c>
      <c r="K404" s="102" t="str">
        <f ca="1">IF('PR-tampon'!$E367="","",IF('PR-tampon'!$E367=0,"",IF(INDIRECT(NOM_FR&amp;ADDRESS('PR-tampon'!$E367,COLUMN(REFERENCEMENT_ISOLANT[[#Headers],[SYNTHESE DES APPLICATIONS VISEES]])))=0,"",INDIRECT(NOM_FR&amp;ADDRESS('PR-tampon'!$E367,COLUMN(REFERENCEMENT_ISOLANT[[#Headers],[SYNTHESE DES APPLICATIONS VISEES]]))))))</f>
        <v/>
      </c>
      <c r="L404" s="75" t="str">
        <f ca="1">IF('PR-tampon'!$E367="","",IF('PR-tampon'!$E367=0,"",IF(INDIRECT(NOM_FR&amp;ADDRESS('PR-tampon'!$E367,COLUMN(REFERENCEMENT_ISOLANT[[#Headers],[CONCATENATION DES OBSERVATIONS]])))=0,"",INDIRECT(NOM_FR&amp;ADDRESS('PR-tampon'!$E367,COLUMN(REFERENCEMENT_ISOLANT[[#Headers],[CONCATENATION DES OBSERVATIONS]]))))))</f>
        <v/>
      </c>
      <c r="M404" s="3" t="str">
        <f ca="1">IF('PR-tampon'!$E367="","",IF('PR-tampon'!$E367=0,"",IF(INDIRECT(NOM_FR&amp;ADDRESS('PR-tampon'!$E367,COLUMN(REFERENCEMENT_ISOLANT[[#Headers],[Hygrométrie des locaux]])))=0,"",INDIRECT(NOM_FR&amp;ADDRESS('PR-tampon'!$E367,COLUMN(REFERENCEMENT_ISOLANT[[#Headers],[Hygrométrie des locaux]]))))))</f>
        <v/>
      </c>
      <c r="N404" s="3" t="str">
        <f ca="1">IF('PR-tampon'!$E367="","",IF('PR-tampon'!$E367=0,"",IF(INDIRECT(NOM_FR&amp;ADDRESS('PR-tampon'!$E367,COLUMN(REFERENCEMENT_ISOLANT[[#Headers],[classement locaux au sens 20.1 P3]])))=0,"",INDIRECT(NOM_FR&amp;ADDRESS('PR-tampon'!$E367,COLUMN(REFERENCEMENT_ISOLANT[[#Headers],[classement locaux au sens 20.1 P3]]))))))</f>
        <v/>
      </c>
      <c r="O404" s="3" t="str">
        <f ca="1">IF('PR-tampon'!$E367="","",IF('PR-tampon'!$E367=0,"",IF(INDIRECT(NOM_FR&amp;ADDRESS('PR-tampon'!$E367,COLUMN(REFERENCEMENT_ISOLANT[[#Headers],[Climat max]])))=0,"",INDIRECT(NOM_FR&amp;ADDRESS('PR-tampon'!$E367,COLUMN(REFERENCEMENT_ISOLANT[[#Headers],[Climat max]]))))))</f>
        <v/>
      </c>
      <c r="P404" s="3" t="str">
        <f ca="1">IF('PR-tampon'!$E367="","",IF('PR-tampon'!$E367=0,"",IF(INDIRECT(NOM_FR&amp;ADDRESS('PR-tampon'!$E367,COLUMN(REFERENCEMENT_ISOLANT[[#Headers],[Locaux climatisés ou raffraichis]])))=0,"",INDIRECT(NOM_FR&amp;ADDRESS('PR-tampon'!$E367,COLUMN(REFERENCEMENT_ISOLANT[[#Headers],[Locaux climatisés ou raffraichis]]))))))</f>
        <v/>
      </c>
    </row>
    <row r="405" spans="1:16" ht="130.15" customHeight="1" x14ac:dyDescent="0.25">
      <c r="A405" s="3" t="e">
        <v>#VALUE!</v>
      </c>
      <c r="B405" s="79" t="str">
        <f ca="1">IF('PR-tampon'!$E368="","",IF('PR-tampon'!$E368=0,"",IF(INDIRECT(NOM_FR&amp;ADDRESS('PR-tampon'!$E368,COLUMN(REFERENCEMENT_ISOLANT[[#Headers],[DATE REFERENCEMENT]])))=0,"",INDIRECT(NOM_FR&amp;ADDRESS('PR-tampon'!$E368,COLUMN(REFERENCEMENT_ISOLANT[[#Headers],[DATE REFERENCEMENT]]))))))</f>
        <v/>
      </c>
      <c r="C405" s="79" t="str">
        <f ca="1">IF('PR-tampon'!$E368="","",IF('PR-tampon'!$E368=0,"",IF(INDIRECT(NOM_FR&amp;ADDRESS('PR-tampon'!$E368,COLUMN(REFERENCEMENT_ISOLANT[[#Headers],[TYPE DE PROCEDE]])))=0,"",INDIRECT(NOM_FR&amp;ADDRESS('PR-tampon'!$E368,COLUMN(REFERENCEMENT_ISOLANT[[#Headers],[TYPE DE PROCEDE]]))))))</f>
        <v/>
      </c>
      <c r="D405" s="79" t="str">
        <f ca="1">IF('PR-tampon'!$E368="","",IF('PR-tampon'!$E368=0,"",IF(INDIRECT(NOM_FR&amp;ADDRESS('PR-tampon'!$E368,COLUMN(REFERENCEMENT_ISOLANT[[#Headers],[MATIERE]])))=0,"",INDIRECT(NOM_FR&amp;ADDRESS('PR-tampon'!$E368,COLUMN(REFERENCEMENT_ISOLANT[[#Headers],[MATIERE]]))))))</f>
        <v/>
      </c>
      <c r="E405" s="3" t="str">
        <f ca="1">IF('PR-tampon'!$E368="","",IF('PR-tampon'!$E368=0,"",IF(INDIRECT(NOM_FR&amp;ADDRESS('PR-tampon'!$E368,COLUMN(REFERENCEMENT_ISOLANT[[#Headers],[NOM COMMERCIAL DU PROCEDE]])))=0,"",INDIRECT(NOM_FR&amp;ADDRESS('PR-tampon'!$E368,COLUMN(REFERENCEMENT_ISOLANT[[#Headers],[NOM COMMERCIAL DU PROCEDE]]))))))</f>
        <v/>
      </c>
      <c r="F405" s="3" t="str">
        <f ca="1">IF('PR-tampon'!$E368="","",IF('PR-tampon'!$E368=0,"",IF(INDIRECT(NOM_FR&amp;ADDRESS('PR-tampon'!$E368,COLUMN(REFERENCEMENT_ISOLANT[[#Headers],[FABRICANT / TITULAIRE / DISTRIBUTEUR]])))=0,"",INDIRECT(NOM_FR&amp;ADDRESS('PR-tampon'!$E368,COLUMN(REFERENCEMENT_ISOLANT[[#Headers],[FABRICANT / TITULAIRE / DISTRIBUTEUR]]))))))</f>
        <v/>
      </c>
      <c r="G405" s="3" t="str">
        <f ca="1">IF('PR-tampon'!$E368="","",IF('PR-tampon'!$E368=0,"",IF(INDIRECT(NOM_FR&amp;ADDRESS('PR-tampon'!$E368,COLUMN(REFERENCEMENT_ISOLANT[[#Headers],[TYPE DE DOCUMENT DE REFERENCE]])))=0,"",INDIRECT(NOM_FR&amp;ADDRESS('PR-tampon'!$E368,COLUMN(REFERENCEMENT_ISOLANT[[#Headers],[TYPE DE DOCUMENT DE REFERENCE]]))))))</f>
        <v/>
      </c>
      <c r="H405" s="3" t="str">
        <f ca="1">IF('PR-tampon'!$E368="","",IF('PR-tampon'!$E368=0,"",IF(INDIRECT(NOM_FR&amp;ADDRESS('PR-tampon'!$E368,COLUMN(REFERENCEMENT_ISOLANT[[#Headers],[REF]])))=0,"",INDIRECT(NOM_FR&amp;ADDRESS('PR-tampon'!$E368,COLUMN(REFERENCEMENT_ISOLANT[[#Headers],[REF]]))))))</f>
        <v/>
      </c>
      <c r="I405" s="73" t="str">
        <f ca="1">IF('PR-tampon'!$E368="","",IF('PR-tampon'!$E368=0,"",IF(INDIRECT(NOM_FR&amp;ADDRESS('PR-tampon'!$E368,COLUMN(REFERENCEMENT_ISOLANT[[#Headers],[AVIS LIMITE AU / VALIDITE]])))=0,"",INDIRECT(NOM_FR&amp;ADDRESS('PR-tampon'!$E368,COLUMN(REFERENCEMENT_ISOLANT[[#Headers],[AVIS LIMITE AU / VALIDITE]]))))))</f>
        <v/>
      </c>
      <c r="J405" s="3" t="str">
        <f ca="1">IF('PR-tampon'!$E368="","",IF('PR-tampon'!$E368=0,"",IF(INDIRECT(NOM_FR&amp;ADDRESS('PR-tampon'!$E368,COLUMN(REFERENCEMENT_ISOLANT[[#Headers],[TC/TNC
dans le domaine d''emploi visé]])))=0,"",INDIRECT(NOM_FR&amp;ADDRESS('PR-tampon'!$E368,COLUMN(REFERENCEMENT_ISOLANT[[#Headers],[TC/TNC
dans le domaine d''emploi visé]]))))))</f>
        <v/>
      </c>
      <c r="K405" s="102" t="str">
        <f ca="1">IF('PR-tampon'!$E368="","",IF('PR-tampon'!$E368=0,"",IF(INDIRECT(NOM_FR&amp;ADDRESS('PR-tampon'!$E368,COLUMN(REFERENCEMENT_ISOLANT[[#Headers],[SYNTHESE DES APPLICATIONS VISEES]])))=0,"",INDIRECT(NOM_FR&amp;ADDRESS('PR-tampon'!$E368,COLUMN(REFERENCEMENT_ISOLANT[[#Headers],[SYNTHESE DES APPLICATIONS VISEES]]))))))</f>
        <v/>
      </c>
      <c r="L405" s="75" t="str">
        <f ca="1">IF('PR-tampon'!$E368="","",IF('PR-tampon'!$E368=0,"",IF(INDIRECT(NOM_FR&amp;ADDRESS('PR-tampon'!$E368,COLUMN(REFERENCEMENT_ISOLANT[[#Headers],[CONCATENATION DES OBSERVATIONS]])))=0,"",INDIRECT(NOM_FR&amp;ADDRESS('PR-tampon'!$E368,COLUMN(REFERENCEMENT_ISOLANT[[#Headers],[CONCATENATION DES OBSERVATIONS]]))))))</f>
        <v/>
      </c>
      <c r="M405" s="3" t="str">
        <f ca="1">IF('PR-tampon'!$E368="","",IF('PR-tampon'!$E368=0,"",IF(INDIRECT(NOM_FR&amp;ADDRESS('PR-tampon'!$E368,COLUMN(REFERENCEMENT_ISOLANT[[#Headers],[Hygrométrie des locaux]])))=0,"",INDIRECT(NOM_FR&amp;ADDRESS('PR-tampon'!$E368,COLUMN(REFERENCEMENT_ISOLANT[[#Headers],[Hygrométrie des locaux]]))))))</f>
        <v/>
      </c>
      <c r="N405" s="3" t="str">
        <f ca="1">IF('PR-tampon'!$E368="","",IF('PR-tampon'!$E368=0,"",IF(INDIRECT(NOM_FR&amp;ADDRESS('PR-tampon'!$E368,COLUMN(REFERENCEMENT_ISOLANT[[#Headers],[classement locaux au sens 20.1 P3]])))=0,"",INDIRECT(NOM_FR&amp;ADDRESS('PR-tampon'!$E368,COLUMN(REFERENCEMENT_ISOLANT[[#Headers],[classement locaux au sens 20.1 P3]]))))))</f>
        <v/>
      </c>
      <c r="O405" s="3" t="str">
        <f ca="1">IF('PR-tampon'!$E368="","",IF('PR-tampon'!$E368=0,"",IF(INDIRECT(NOM_FR&amp;ADDRESS('PR-tampon'!$E368,COLUMN(REFERENCEMENT_ISOLANT[[#Headers],[Climat max]])))=0,"",INDIRECT(NOM_FR&amp;ADDRESS('PR-tampon'!$E368,COLUMN(REFERENCEMENT_ISOLANT[[#Headers],[Climat max]]))))))</f>
        <v/>
      </c>
      <c r="P405" s="3" t="str">
        <f ca="1">IF('PR-tampon'!$E368="","",IF('PR-tampon'!$E368=0,"",IF(INDIRECT(NOM_FR&amp;ADDRESS('PR-tampon'!$E368,COLUMN(REFERENCEMENT_ISOLANT[[#Headers],[Locaux climatisés ou raffraichis]])))=0,"",INDIRECT(NOM_FR&amp;ADDRESS('PR-tampon'!$E368,COLUMN(REFERENCEMENT_ISOLANT[[#Headers],[Locaux climatisés ou raffraichis]]))))))</f>
        <v/>
      </c>
    </row>
    <row r="406" spans="1:16" ht="130.15" customHeight="1" x14ac:dyDescent="0.25">
      <c r="A406" s="3" t="e">
        <v>#VALUE!</v>
      </c>
      <c r="B406" s="79" t="str">
        <f ca="1">IF('PR-tampon'!$E369="","",IF('PR-tampon'!$E369=0,"",IF(INDIRECT(NOM_FR&amp;ADDRESS('PR-tampon'!$E369,COLUMN(REFERENCEMENT_ISOLANT[[#Headers],[DATE REFERENCEMENT]])))=0,"",INDIRECT(NOM_FR&amp;ADDRESS('PR-tampon'!$E369,COLUMN(REFERENCEMENT_ISOLANT[[#Headers],[DATE REFERENCEMENT]]))))))</f>
        <v/>
      </c>
      <c r="C406" s="79" t="str">
        <f ca="1">IF('PR-tampon'!$E369="","",IF('PR-tampon'!$E369=0,"",IF(INDIRECT(NOM_FR&amp;ADDRESS('PR-tampon'!$E369,COLUMN(REFERENCEMENT_ISOLANT[[#Headers],[TYPE DE PROCEDE]])))=0,"",INDIRECT(NOM_FR&amp;ADDRESS('PR-tampon'!$E369,COLUMN(REFERENCEMENT_ISOLANT[[#Headers],[TYPE DE PROCEDE]]))))))</f>
        <v/>
      </c>
      <c r="D406" s="79" t="str">
        <f ca="1">IF('PR-tampon'!$E369="","",IF('PR-tampon'!$E369=0,"",IF(INDIRECT(NOM_FR&amp;ADDRESS('PR-tampon'!$E369,COLUMN(REFERENCEMENT_ISOLANT[[#Headers],[MATIERE]])))=0,"",INDIRECT(NOM_FR&amp;ADDRESS('PR-tampon'!$E369,COLUMN(REFERENCEMENT_ISOLANT[[#Headers],[MATIERE]]))))))</f>
        <v/>
      </c>
      <c r="E406" s="3" t="str">
        <f ca="1">IF('PR-tampon'!$E369="","",IF('PR-tampon'!$E369=0,"",IF(INDIRECT(NOM_FR&amp;ADDRESS('PR-tampon'!$E369,COLUMN(REFERENCEMENT_ISOLANT[[#Headers],[NOM COMMERCIAL DU PROCEDE]])))=0,"",INDIRECT(NOM_FR&amp;ADDRESS('PR-tampon'!$E369,COLUMN(REFERENCEMENT_ISOLANT[[#Headers],[NOM COMMERCIAL DU PROCEDE]]))))))</f>
        <v/>
      </c>
      <c r="F406" s="3" t="str">
        <f ca="1">IF('PR-tampon'!$E369="","",IF('PR-tampon'!$E369=0,"",IF(INDIRECT(NOM_FR&amp;ADDRESS('PR-tampon'!$E369,COLUMN(REFERENCEMENT_ISOLANT[[#Headers],[FABRICANT / TITULAIRE / DISTRIBUTEUR]])))=0,"",INDIRECT(NOM_FR&amp;ADDRESS('PR-tampon'!$E369,COLUMN(REFERENCEMENT_ISOLANT[[#Headers],[FABRICANT / TITULAIRE / DISTRIBUTEUR]]))))))</f>
        <v/>
      </c>
      <c r="G406" s="3" t="str">
        <f ca="1">IF('PR-tampon'!$E369="","",IF('PR-tampon'!$E369=0,"",IF(INDIRECT(NOM_FR&amp;ADDRESS('PR-tampon'!$E369,COLUMN(REFERENCEMENT_ISOLANT[[#Headers],[TYPE DE DOCUMENT DE REFERENCE]])))=0,"",INDIRECT(NOM_FR&amp;ADDRESS('PR-tampon'!$E369,COLUMN(REFERENCEMENT_ISOLANT[[#Headers],[TYPE DE DOCUMENT DE REFERENCE]]))))))</f>
        <v/>
      </c>
      <c r="H406" s="3" t="str">
        <f ca="1">IF('PR-tampon'!$E369="","",IF('PR-tampon'!$E369=0,"",IF(INDIRECT(NOM_FR&amp;ADDRESS('PR-tampon'!$E369,COLUMN(REFERENCEMENT_ISOLANT[[#Headers],[REF]])))=0,"",INDIRECT(NOM_FR&amp;ADDRESS('PR-tampon'!$E369,COLUMN(REFERENCEMENT_ISOLANT[[#Headers],[REF]]))))))</f>
        <v/>
      </c>
      <c r="I406" s="73" t="str">
        <f ca="1">IF('PR-tampon'!$E369="","",IF('PR-tampon'!$E369=0,"",IF(INDIRECT(NOM_FR&amp;ADDRESS('PR-tampon'!$E369,COLUMN(REFERENCEMENT_ISOLANT[[#Headers],[AVIS LIMITE AU / VALIDITE]])))=0,"",INDIRECT(NOM_FR&amp;ADDRESS('PR-tampon'!$E369,COLUMN(REFERENCEMENT_ISOLANT[[#Headers],[AVIS LIMITE AU / VALIDITE]]))))))</f>
        <v/>
      </c>
      <c r="J406" s="3" t="str">
        <f ca="1">IF('PR-tampon'!$E369="","",IF('PR-tampon'!$E369=0,"",IF(INDIRECT(NOM_FR&amp;ADDRESS('PR-tampon'!$E369,COLUMN(REFERENCEMENT_ISOLANT[[#Headers],[TC/TNC
dans le domaine d''emploi visé]])))=0,"",INDIRECT(NOM_FR&amp;ADDRESS('PR-tampon'!$E369,COLUMN(REFERENCEMENT_ISOLANT[[#Headers],[TC/TNC
dans le domaine d''emploi visé]]))))))</f>
        <v/>
      </c>
      <c r="K406" s="102" t="str">
        <f ca="1">IF('PR-tampon'!$E369="","",IF('PR-tampon'!$E369=0,"",IF(INDIRECT(NOM_FR&amp;ADDRESS('PR-tampon'!$E369,COLUMN(REFERENCEMENT_ISOLANT[[#Headers],[SYNTHESE DES APPLICATIONS VISEES]])))=0,"",INDIRECT(NOM_FR&amp;ADDRESS('PR-tampon'!$E369,COLUMN(REFERENCEMENT_ISOLANT[[#Headers],[SYNTHESE DES APPLICATIONS VISEES]]))))))</f>
        <v/>
      </c>
      <c r="L406" s="75" t="str">
        <f ca="1">IF('PR-tampon'!$E369="","",IF('PR-tampon'!$E369=0,"",IF(INDIRECT(NOM_FR&amp;ADDRESS('PR-tampon'!$E369,COLUMN(REFERENCEMENT_ISOLANT[[#Headers],[CONCATENATION DES OBSERVATIONS]])))=0,"",INDIRECT(NOM_FR&amp;ADDRESS('PR-tampon'!$E369,COLUMN(REFERENCEMENT_ISOLANT[[#Headers],[CONCATENATION DES OBSERVATIONS]]))))))</f>
        <v/>
      </c>
      <c r="M406" s="3" t="str">
        <f ca="1">IF('PR-tampon'!$E369="","",IF('PR-tampon'!$E369=0,"",IF(INDIRECT(NOM_FR&amp;ADDRESS('PR-tampon'!$E369,COLUMN(REFERENCEMENT_ISOLANT[[#Headers],[Hygrométrie des locaux]])))=0,"",INDIRECT(NOM_FR&amp;ADDRESS('PR-tampon'!$E369,COLUMN(REFERENCEMENT_ISOLANT[[#Headers],[Hygrométrie des locaux]]))))))</f>
        <v/>
      </c>
      <c r="N406" s="3" t="str">
        <f ca="1">IF('PR-tampon'!$E369="","",IF('PR-tampon'!$E369=0,"",IF(INDIRECT(NOM_FR&amp;ADDRESS('PR-tampon'!$E369,COLUMN(REFERENCEMENT_ISOLANT[[#Headers],[classement locaux au sens 20.1 P3]])))=0,"",INDIRECT(NOM_FR&amp;ADDRESS('PR-tampon'!$E369,COLUMN(REFERENCEMENT_ISOLANT[[#Headers],[classement locaux au sens 20.1 P3]]))))))</f>
        <v/>
      </c>
      <c r="O406" s="3" t="str">
        <f ca="1">IF('PR-tampon'!$E369="","",IF('PR-tampon'!$E369=0,"",IF(INDIRECT(NOM_FR&amp;ADDRESS('PR-tampon'!$E369,COLUMN(REFERENCEMENT_ISOLANT[[#Headers],[Climat max]])))=0,"",INDIRECT(NOM_FR&amp;ADDRESS('PR-tampon'!$E369,COLUMN(REFERENCEMENT_ISOLANT[[#Headers],[Climat max]]))))))</f>
        <v/>
      </c>
      <c r="P406" s="3" t="str">
        <f ca="1">IF('PR-tampon'!$E369="","",IF('PR-tampon'!$E369=0,"",IF(INDIRECT(NOM_FR&amp;ADDRESS('PR-tampon'!$E369,COLUMN(REFERENCEMENT_ISOLANT[[#Headers],[Locaux climatisés ou raffraichis]])))=0,"",INDIRECT(NOM_FR&amp;ADDRESS('PR-tampon'!$E369,COLUMN(REFERENCEMENT_ISOLANT[[#Headers],[Locaux climatisés ou raffraichis]]))))))</f>
        <v/>
      </c>
    </row>
    <row r="407" spans="1:16" ht="130.15" customHeight="1" x14ac:dyDescent="0.25">
      <c r="A407" s="3" t="e">
        <v>#VALUE!</v>
      </c>
      <c r="B407" s="79" t="str">
        <f ca="1">IF('PR-tampon'!$E370="","",IF('PR-tampon'!$E370=0,"",IF(INDIRECT(NOM_FR&amp;ADDRESS('PR-tampon'!$E370,COLUMN(REFERENCEMENT_ISOLANT[[#Headers],[DATE REFERENCEMENT]])))=0,"",INDIRECT(NOM_FR&amp;ADDRESS('PR-tampon'!$E370,COLUMN(REFERENCEMENT_ISOLANT[[#Headers],[DATE REFERENCEMENT]]))))))</f>
        <v/>
      </c>
      <c r="C407" s="79" t="str">
        <f ca="1">IF('PR-tampon'!$E370="","",IF('PR-tampon'!$E370=0,"",IF(INDIRECT(NOM_FR&amp;ADDRESS('PR-tampon'!$E370,COLUMN(REFERENCEMENT_ISOLANT[[#Headers],[TYPE DE PROCEDE]])))=0,"",INDIRECT(NOM_FR&amp;ADDRESS('PR-tampon'!$E370,COLUMN(REFERENCEMENT_ISOLANT[[#Headers],[TYPE DE PROCEDE]]))))))</f>
        <v/>
      </c>
      <c r="D407" s="79" t="str">
        <f ca="1">IF('PR-tampon'!$E370="","",IF('PR-tampon'!$E370=0,"",IF(INDIRECT(NOM_FR&amp;ADDRESS('PR-tampon'!$E370,COLUMN(REFERENCEMENT_ISOLANT[[#Headers],[MATIERE]])))=0,"",INDIRECT(NOM_FR&amp;ADDRESS('PR-tampon'!$E370,COLUMN(REFERENCEMENT_ISOLANT[[#Headers],[MATIERE]]))))))</f>
        <v/>
      </c>
      <c r="E407" s="3" t="str">
        <f ca="1">IF('PR-tampon'!$E370="","",IF('PR-tampon'!$E370=0,"",IF(INDIRECT(NOM_FR&amp;ADDRESS('PR-tampon'!$E370,COLUMN(REFERENCEMENT_ISOLANT[[#Headers],[NOM COMMERCIAL DU PROCEDE]])))=0,"",INDIRECT(NOM_FR&amp;ADDRESS('PR-tampon'!$E370,COLUMN(REFERENCEMENT_ISOLANT[[#Headers],[NOM COMMERCIAL DU PROCEDE]]))))))</f>
        <v/>
      </c>
      <c r="F407" s="3" t="str">
        <f ca="1">IF('PR-tampon'!$E370="","",IF('PR-tampon'!$E370=0,"",IF(INDIRECT(NOM_FR&amp;ADDRESS('PR-tampon'!$E370,COLUMN(REFERENCEMENT_ISOLANT[[#Headers],[FABRICANT / TITULAIRE / DISTRIBUTEUR]])))=0,"",INDIRECT(NOM_FR&amp;ADDRESS('PR-tampon'!$E370,COLUMN(REFERENCEMENT_ISOLANT[[#Headers],[FABRICANT / TITULAIRE / DISTRIBUTEUR]]))))))</f>
        <v/>
      </c>
      <c r="G407" s="3" t="str">
        <f ca="1">IF('PR-tampon'!$E370="","",IF('PR-tampon'!$E370=0,"",IF(INDIRECT(NOM_FR&amp;ADDRESS('PR-tampon'!$E370,COLUMN(REFERENCEMENT_ISOLANT[[#Headers],[TYPE DE DOCUMENT DE REFERENCE]])))=0,"",INDIRECT(NOM_FR&amp;ADDRESS('PR-tampon'!$E370,COLUMN(REFERENCEMENT_ISOLANT[[#Headers],[TYPE DE DOCUMENT DE REFERENCE]]))))))</f>
        <v/>
      </c>
      <c r="H407" s="3" t="str">
        <f ca="1">IF('PR-tampon'!$E370="","",IF('PR-tampon'!$E370=0,"",IF(INDIRECT(NOM_FR&amp;ADDRESS('PR-tampon'!$E370,COLUMN(REFERENCEMENT_ISOLANT[[#Headers],[REF]])))=0,"",INDIRECT(NOM_FR&amp;ADDRESS('PR-tampon'!$E370,COLUMN(REFERENCEMENT_ISOLANT[[#Headers],[REF]]))))))</f>
        <v/>
      </c>
      <c r="I407" s="73" t="str">
        <f ca="1">IF('PR-tampon'!$E370="","",IF('PR-tampon'!$E370=0,"",IF(INDIRECT(NOM_FR&amp;ADDRESS('PR-tampon'!$E370,COLUMN(REFERENCEMENT_ISOLANT[[#Headers],[AVIS LIMITE AU / VALIDITE]])))=0,"",INDIRECT(NOM_FR&amp;ADDRESS('PR-tampon'!$E370,COLUMN(REFERENCEMENT_ISOLANT[[#Headers],[AVIS LIMITE AU / VALIDITE]]))))))</f>
        <v/>
      </c>
      <c r="J407" s="3" t="str">
        <f ca="1">IF('PR-tampon'!$E370="","",IF('PR-tampon'!$E370=0,"",IF(INDIRECT(NOM_FR&amp;ADDRESS('PR-tampon'!$E370,COLUMN(REFERENCEMENT_ISOLANT[[#Headers],[TC/TNC
dans le domaine d''emploi visé]])))=0,"",INDIRECT(NOM_FR&amp;ADDRESS('PR-tampon'!$E370,COLUMN(REFERENCEMENT_ISOLANT[[#Headers],[TC/TNC
dans le domaine d''emploi visé]]))))))</f>
        <v/>
      </c>
      <c r="K407" s="102" t="str">
        <f ca="1">IF('PR-tampon'!$E370="","",IF('PR-tampon'!$E370=0,"",IF(INDIRECT(NOM_FR&amp;ADDRESS('PR-tampon'!$E370,COLUMN(REFERENCEMENT_ISOLANT[[#Headers],[SYNTHESE DES APPLICATIONS VISEES]])))=0,"",INDIRECT(NOM_FR&amp;ADDRESS('PR-tampon'!$E370,COLUMN(REFERENCEMENT_ISOLANT[[#Headers],[SYNTHESE DES APPLICATIONS VISEES]]))))))</f>
        <v/>
      </c>
      <c r="L407" s="75" t="str">
        <f ca="1">IF('PR-tampon'!$E370="","",IF('PR-tampon'!$E370=0,"",IF(INDIRECT(NOM_FR&amp;ADDRESS('PR-tampon'!$E370,COLUMN(REFERENCEMENT_ISOLANT[[#Headers],[CONCATENATION DES OBSERVATIONS]])))=0,"",INDIRECT(NOM_FR&amp;ADDRESS('PR-tampon'!$E370,COLUMN(REFERENCEMENT_ISOLANT[[#Headers],[CONCATENATION DES OBSERVATIONS]]))))))</f>
        <v/>
      </c>
      <c r="M407" s="3" t="str">
        <f ca="1">IF('PR-tampon'!$E370="","",IF('PR-tampon'!$E370=0,"",IF(INDIRECT(NOM_FR&amp;ADDRESS('PR-tampon'!$E370,COLUMN(REFERENCEMENT_ISOLANT[[#Headers],[Hygrométrie des locaux]])))=0,"",INDIRECT(NOM_FR&amp;ADDRESS('PR-tampon'!$E370,COLUMN(REFERENCEMENT_ISOLANT[[#Headers],[Hygrométrie des locaux]]))))))</f>
        <v/>
      </c>
      <c r="N407" s="3" t="str">
        <f ca="1">IF('PR-tampon'!$E370="","",IF('PR-tampon'!$E370=0,"",IF(INDIRECT(NOM_FR&amp;ADDRESS('PR-tampon'!$E370,COLUMN(REFERENCEMENT_ISOLANT[[#Headers],[classement locaux au sens 20.1 P3]])))=0,"",INDIRECT(NOM_FR&amp;ADDRESS('PR-tampon'!$E370,COLUMN(REFERENCEMENT_ISOLANT[[#Headers],[classement locaux au sens 20.1 P3]]))))))</f>
        <v/>
      </c>
      <c r="O407" s="3" t="str">
        <f ca="1">IF('PR-tampon'!$E370="","",IF('PR-tampon'!$E370=0,"",IF(INDIRECT(NOM_FR&amp;ADDRESS('PR-tampon'!$E370,COLUMN(REFERENCEMENT_ISOLANT[[#Headers],[Climat max]])))=0,"",INDIRECT(NOM_FR&amp;ADDRESS('PR-tampon'!$E370,COLUMN(REFERENCEMENT_ISOLANT[[#Headers],[Climat max]]))))))</f>
        <v/>
      </c>
      <c r="P407" s="3" t="str">
        <f ca="1">IF('PR-tampon'!$E370="","",IF('PR-tampon'!$E370=0,"",IF(INDIRECT(NOM_FR&amp;ADDRESS('PR-tampon'!$E370,COLUMN(REFERENCEMENT_ISOLANT[[#Headers],[Locaux climatisés ou raffraichis]])))=0,"",INDIRECT(NOM_FR&amp;ADDRESS('PR-tampon'!$E370,COLUMN(REFERENCEMENT_ISOLANT[[#Headers],[Locaux climatisés ou raffraichis]]))))))</f>
        <v/>
      </c>
    </row>
    <row r="408" spans="1:16" ht="130.15" customHeight="1" x14ac:dyDescent="0.25">
      <c r="A408" s="3" t="e">
        <v>#VALUE!</v>
      </c>
      <c r="B408" s="79" t="str">
        <f ca="1">IF('PR-tampon'!$E371="","",IF('PR-tampon'!$E371=0,"",IF(INDIRECT(NOM_FR&amp;ADDRESS('PR-tampon'!$E371,COLUMN(REFERENCEMENT_ISOLANT[[#Headers],[DATE REFERENCEMENT]])))=0,"",INDIRECT(NOM_FR&amp;ADDRESS('PR-tampon'!$E371,COLUMN(REFERENCEMENT_ISOLANT[[#Headers],[DATE REFERENCEMENT]]))))))</f>
        <v/>
      </c>
      <c r="C408" s="79" t="str">
        <f ca="1">IF('PR-tampon'!$E371="","",IF('PR-tampon'!$E371=0,"",IF(INDIRECT(NOM_FR&amp;ADDRESS('PR-tampon'!$E371,COLUMN(REFERENCEMENT_ISOLANT[[#Headers],[TYPE DE PROCEDE]])))=0,"",INDIRECT(NOM_FR&amp;ADDRESS('PR-tampon'!$E371,COLUMN(REFERENCEMENT_ISOLANT[[#Headers],[TYPE DE PROCEDE]]))))))</f>
        <v/>
      </c>
      <c r="D408" s="79" t="str">
        <f ca="1">IF('PR-tampon'!$E371="","",IF('PR-tampon'!$E371=0,"",IF(INDIRECT(NOM_FR&amp;ADDRESS('PR-tampon'!$E371,COLUMN(REFERENCEMENT_ISOLANT[[#Headers],[MATIERE]])))=0,"",INDIRECT(NOM_FR&amp;ADDRESS('PR-tampon'!$E371,COLUMN(REFERENCEMENT_ISOLANT[[#Headers],[MATIERE]]))))))</f>
        <v/>
      </c>
      <c r="E408" s="3" t="str">
        <f ca="1">IF('PR-tampon'!$E371="","",IF('PR-tampon'!$E371=0,"",IF(INDIRECT(NOM_FR&amp;ADDRESS('PR-tampon'!$E371,COLUMN(REFERENCEMENT_ISOLANT[[#Headers],[NOM COMMERCIAL DU PROCEDE]])))=0,"",INDIRECT(NOM_FR&amp;ADDRESS('PR-tampon'!$E371,COLUMN(REFERENCEMENT_ISOLANT[[#Headers],[NOM COMMERCIAL DU PROCEDE]]))))))</f>
        <v/>
      </c>
      <c r="F408" s="3" t="str">
        <f ca="1">IF('PR-tampon'!$E371="","",IF('PR-tampon'!$E371=0,"",IF(INDIRECT(NOM_FR&amp;ADDRESS('PR-tampon'!$E371,COLUMN(REFERENCEMENT_ISOLANT[[#Headers],[FABRICANT / TITULAIRE / DISTRIBUTEUR]])))=0,"",INDIRECT(NOM_FR&amp;ADDRESS('PR-tampon'!$E371,COLUMN(REFERENCEMENT_ISOLANT[[#Headers],[FABRICANT / TITULAIRE / DISTRIBUTEUR]]))))))</f>
        <v/>
      </c>
      <c r="G408" s="3" t="str">
        <f ca="1">IF('PR-tampon'!$E371="","",IF('PR-tampon'!$E371=0,"",IF(INDIRECT(NOM_FR&amp;ADDRESS('PR-tampon'!$E371,COLUMN(REFERENCEMENT_ISOLANT[[#Headers],[TYPE DE DOCUMENT DE REFERENCE]])))=0,"",INDIRECT(NOM_FR&amp;ADDRESS('PR-tampon'!$E371,COLUMN(REFERENCEMENT_ISOLANT[[#Headers],[TYPE DE DOCUMENT DE REFERENCE]]))))))</f>
        <v/>
      </c>
      <c r="H408" s="3" t="str">
        <f ca="1">IF('PR-tampon'!$E371="","",IF('PR-tampon'!$E371=0,"",IF(INDIRECT(NOM_FR&amp;ADDRESS('PR-tampon'!$E371,COLUMN(REFERENCEMENT_ISOLANT[[#Headers],[REF]])))=0,"",INDIRECT(NOM_FR&amp;ADDRESS('PR-tampon'!$E371,COLUMN(REFERENCEMENT_ISOLANT[[#Headers],[REF]]))))))</f>
        <v/>
      </c>
      <c r="I408" s="73" t="str">
        <f ca="1">IF('PR-tampon'!$E371="","",IF('PR-tampon'!$E371=0,"",IF(INDIRECT(NOM_FR&amp;ADDRESS('PR-tampon'!$E371,COLUMN(REFERENCEMENT_ISOLANT[[#Headers],[AVIS LIMITE AU / VALIDITE]])))=0,"",INDIRECT(NOM_FR&amp;ADDRESS('PR-tampon'!$E371,COLUMN(REFERENCEMENT_ISOLANT[[#Headers],[AVIS LIMITE AU / VALIDITE]]))))))</f>
        <v/>
      </c>
      <c r="J408" s="3" t="str">
        <f ca="1">IF('PR-tampon'!$E371="","",IF('PR-tampon'!$E371=0,"",IF(INDIRECT(NOM_FR&amp;ADDRESS('PR-tampon'!$E371,COLUMN(REFERENCEMENT_ISOLANT[[#Headers],[TC/TNC
dans le domaine d''emploi visé]])))=0,"",INDIRECT(NOM_FR&amp;ADDRESS('PR-tampon'!$E371,COLUMN(REFERENCEMENT_ISOLANT[[#Headers],[TC/TNC
dans le domaine d''emploi visé]]))))))</f>
        <v/>
      </c>
      <c r="K408" s="102" t="str">
        <f ca="1">IF('PR-tampon'!$E371="","",IF('PR-tampon'!$E371=0,"",IF(INDIRECT(NOM_FR&amp;ADDRESS('PR-tampon'!$E371,COLUMN(REFERENCEMENT_ISOLANT[[#Headers],[SYNTHESE DES APPLICATIONS VISEES]])))=0,"",INDIRECT(NOM_FR&amp;ADDRESS('PR-tampon'!$E371,COLUMN(REFERENCEMENT_ISOLANT[[#Headers],[SYNTHESE DES APPLICATIONS VISEES]]))))))</f>
        <v/>
      </c>
      <c r="L408" s="75" t="str">
        <f ca="1">IF('PR-tampon'!$E371="","",IF('PR-tampon'!$E371=0,"",IF(INDIRECT(NOM_FR&amp;ADDRESS('PR-tampon'!$E371,COLUMN(REFERENCEMENT_ISOLANT[[#Headers],[CONCATENATION DES OBSERVATIONS]])))=0,"",INDIRECT(NOM_FR&amp;ADDRESS('PR-tampon'!$E371,COLUMN(REFERENCEMENT_ISOLANT[[#Headers],[CONCATENATION DES OBSERVATIONS]]))))))</f>
        <v/>
      </c>
      <c r="M408" s="3" t="str">
        <f ca="1">IF('PR-tampon'!$E371="","",IF('PR-tampon'!$E371=0,"",IF(INDIRECT(NOM_FR&amp;ADDRESS('PR-tampon'!$E371,COLUMN(REFERENCEMENT_ISOLANT[[#Headers],[Hygrométrie des locaux]])))=0,"",INDIRECT(NOM_FR&amp;ADDRESS('PR-tampon'!$E371,COLUMN(REFERENCEMENT_ISOLANT[[#Headers],[Hygrométrie des locaux]]))))))</f>
        <v/>
      </c>
      <c r="N408" s="3" t="str">
        <f ca="1">IF('PR-tampon'!$E371="","",IF('PR-tampon'!$E371=0,"",IF(INDIRECT(NOM_FR&amp;ADDRESS('PR-tampon'!$E371,COLUMN(REFERENCEMENT_ISOLANT[[#Headers],[classement locaux au sens 20.1 P3]])))=0,"",INDIRECT(NOM_FR&amp;ADDRESS('PR-tampon'!$E371,COLUMN(REFERENCEMENT_ISOLANT[[#Headers],[classement locaux au sens 20.1 P3]]))))))</f>
        <v/>
      </c>
      <c r="O408" s="3" t="str">
        <f ca="1">IF('PR-tampon'!$E371="","",IF('PR-tampon'!$E371=0,"",IF(INDIRECT(NOM_FR&amp;ADDRESS('PR-tampon'!$E371,COLUMN(REFERENCEMENT_ISOLANT[[#Headers],[Climat max]])))=0,"",INDIRECT(NOM_FR&amp;ADDRESS('PR-tampon'!$E371,COLUMN(REFERENCEMENT_ISOLANT[[#Headers],[Climat max]]))))))</f>
        <v/>
      </c>
      <c r="P408" s="3" t="str">
        <f ca="1">IF('PR-tampon'!$E371="","",IF('PR-tampon'!$E371=0,"",IF(INDIRECT(NOM_FR&amp;ADDRESS('PR-tampon'!$E371,COLUMN(REFERENCEMENT_ISOLANT[[#Headers],[Locaux climatisés ou raffraichis]])))=0,"",INDIRECT(NOM_FR&amp;ADDRESS('PR-tampon'!$E371,COLUMN(REFERENCEMENT_ISOLANT[[#Headers],[Locaux climatisés ou raffraichis]]))))))</f>
        <v/>
      </c>
    </row>
    <row r="409" spans="1:16" ht="130.15" customHeight="1" x14ac:dyDescent="0.25">
      <c r="A409" s="3" t="e">
        <v>#VALUE!</v>
      </c>
      <c r="B409" s="79" t="str">
        <f ca="1">IF('PR-tampon'!$E372="","",IF('PR-tampon'!$E372=0,"",IF(INDIRECT(NOM_FR&amp;ADDRESS('PR-tampon'!$E372,COLUMN(REFERENCEMENT_ISOLANT[[#Headers],[DATE REFERENCEMENT]])))=0,"",INDIRECT(NOM_FR&amp;ADDRESS('PR-tampon'!$E372,COLUMN(REFERENCEMENT_ISOLANT[[#Headers],[DATE REFERENCEMENT]]))))))</f>
        <v/>
      </c>
      <c r="C409" s="79" t="str">
        <f ca="1">IF('PR-tampon'!$E372="","",IF('PR-tampon'!$E372=0,"",IF(INDIRECT(NOM_FR&amp;ADDRESS('PR-tampon'!$E372,COLUMN(REFERENCEMENT_ISOLANT[[#Headers],[TYPE DE PROCEDE]])))=0,"",INDIRECT(NOM_FR&amp;ADDRESS('PR-tampon'!$E372,COLUMN(REFERENCEMENT_ISOLANT[[#Headers],[TYPE DE PROCEDE]]))))))</f>
        <v/>
      </c>
      <c r="D409" s="79" t="str">
        <f ca="1">IF('PR-tampon'!$E372="","",IF('PR-tampon'!$E372=0,"",IF(INDIRECT(NOM_FR&amp;ADDRESS('PR-tampon'!$E372,COLUMN(REFERENCEMENT_ISOLANT[[#Headers],[MATIERE]])))=0,"",INDIRECT(NOM_FR&amp;ADDRESS('PR-tampon'!$E372,COLUMN(REFERENCEMENT_ISOLANT[[#Headers],[MATIERE]]))))))</f>
        <v/>
      </c>
      <c r="E409" s="3" t="str">
        <f ca="1">IF('PR-tampon'!$E372="","",IF('PR-tampon'!$E372=0,"",IF(INDIRECT(NOM_FR&amp;ADDRESS('PR-tampon'!$E372,COLUMN(REFERENCEMENT_ISOLANT[[#Headers],[NOM COMMERCIAL DU PROCEDE]])))=0,"",INDIRECT(NOM_FR&amp;ADDRESS('PR-tampon'!$E372,COLUMN(REFERENCEMENT_ISOLANT[[#Headers],[NOM COMMERCIAL DU PROCEDE]]))))))</f>
        <v/>
      </c>
      <c r="F409" s="3" t="str">
        <f ca="1">IF('PR-tampon'!$E372="","",IF('PR-tampon'!$E372=0,"",IF(INDIRECT(NOM_FR&amp;ADDRESS('PR-tampon'!$E372,COLUMN(REFERENCEMENT_ISOLANT[[#Headers],[FABRICANT / TITULAIRE / DISTRIBUTEUR]])))=0,"",INDIRECT(NOM_FR&amp;ADDRESS('PR-tampon'!$E372,COLUMN(REFERENCEMENT_ISOLANT[[#Headers],[FABRICANT / TITULAIRE / DISTRIBUTEUR]]))))))</f>
        <v/>
      </c>
      <c r="G409" s="3" t="str">
        <f ca="1">IF('PR-tampon'!$E372="","",IF('PR-tampon'!$E372=0,"",IF(INDIRECT(NOM_FR&amp;ADDRESS('PR-tampon'!$E372,COLUMN(REFERENCEMENT_ISOLANT[[#Headers],[TYPE DE DOCUMENT DE REFERENCE]])))=0,"",INDIRECT(NOM_FR&amp;ADDRESS('PR-tampon'!$E372,COLUMN(REFERENCEMENT_ISOLANT[[#Headers],[TYPE DE DOCUMENT DE REFERENCE]]))))))</f>
        <v/>
      </c>
      <c r="H409" s="3" t="str">
        <f ca="1">IF('PR-tampon'!$E372="","",IF('PR-tampon'!$E372=0,"",IF(INDIRECT(NOM_FR&amp;ADDRESS('PR-tampon'!$E372,COLUMN(REFERENCEMENT_ISOLANT[[#Headers],[REF]])))=0,"",INDIRECT(NOM_FR&amp;ADDRESS('PR-tampon'!$E372,COLUMN(REFERENCEMENT_ISOLANT[[#Headers],[REF]]))))))</f>
        <v/>
      </c>
      <c r="I409" s="73" t="str">
        <f ca="1">IF('PR-tampon'!$E372="","",IF('PR-tampon'!$E372=0,"",IF(INDIRECT(NOM_FR&amp;ADDRESS('PR-tampon'!$E372,COLUMN(REFERENCEMENT_ISOLANT[[#Headers],[AVIS LIMITE AU / VALIDITE]])))=0,"",INDIRECT(NOM_FR&amp;ADDRESS('PR-tampon'!$E372,COLUMN(REFERENCEMENT_ISOLANT[[#Headers],[AVIS LIMITE AU / VALIDITE]]))))))</f>
        <v/>
      </c>
      <c r="J409" s="3" t="str">
        <f ca="1">IF('PR-tampon'!$E372="","",IF('PR-tampon'!$E372=0,"",IF(INDIRECT(NOM_FR&amp;ADDRESS('PR-tampon'!$E372,COLUMN(REFERENCEMENT_ISOLANT[[#Headers],[TC/TNC
dans le domaine d''emploi visé]])))=0,"",INDIRECT(NOM_FR&amp;ADDRESS('PR-tampon'!$E372,COLUMN(REFERENCEMENT_ISOLANT[[#Headers],[TC/TNC
dans le domaine d''emploi visé]]))))))</f>
        <v/>
      </c>
      <c r="K409" s="102" t="str">
        <f ca="1">IF('PR-tampon'!$E372="","",IF('PR-tampon'!$E372=0,"",IF(INDIRECT(NOM_FR&amp;ADDRESS('PR-tampon'!$E372,COLUMN(REFERENCEMENT_ISOLANT[[#Headers],[SYNTHESE DES APPLICATIONS VISEES]])))=0,"",INDIRECT(NOM_FR&amp;ADDRESS('PR-tampon'!$E372,COLUMN(REFERENCEMENT_ISOLANT[[#Headers],[SYNTHESE DES APPLICATIONS VISEES]]))))))</f>
        <v/>
      </c>
      <c r="L409" s="75" t="str">
        <f ca="1">IF('PR-tampon'!$E372="","",IF('PR-tampon'!$E372=0,"",IF(INDIRECT(NOM_FR&amp;ADDRESS('PR-tampon'!$E372,COLUMN(REFERENCEMENT_ISOLANT[[#Headers],[CONCATENATION DES OBSERVATIONS]])))=0,"",INDIRECT(NOM_FR&amp;ADDRESS('PR-tampon'!$E372,COLUMN(REFERENCEMENT_ISOLANT[[#Headers],[CONCATENATION DES OBSERVATIONS]]))))))</f>
        <v/>
      </c>
      <c r="M409" s="3" t="str">
        <f ca="1">IF('PR-tampon'!$E372="","",IF('PR-tampon'!$E372=0,"",IF(INDIRECT(NOM_FR&amp;ADDRESS('PR-tampon'!$E372,COLUMN(REFERENCEMENT_ISOLANT[[#Headers],[Hygrométrie des locaux]])))=0,"",INDIRECT(NOM_FR&amp;ADDRESS('PR-tampon'!$E372,COLUMN(REFERENCEMENT_ISOLANT[[#Headers],[Hygrométrie des locaux]]))))))</f>
        <v/>
      </c>
      <c r="N409" s="3" t="str">
        <f ca="1">IF('PR-tampon'!$E372="","",IF('PR-tampon'!$E372=0,"",IF(INDIRECT(NOM_FR&amp;ADDRESS('PR-tampon'!$E372,COLUMN(REFERENCEMENT_ISOLANT[[#Headers],[classement locaux au sens 20.1 P3]])))=0,"",INDIRECT(NOM_FR&amp;ADDRESS('PR-tampon'!$E372,COLUMN(REFERENCEMENT_ISOLANT[[#Headers],[classement locaux au sens 20.1 P3]]))))))</f>
        <v/>
      </c>
      <c r="O409" s="3" t="str">
        <f ca="1">IF('PR-tampon'!$E372="","",IF('PR-tampon'!$E372=0,"",IF(INDIRECT(NOM_FR&amp;ADDRESS('PR-tampon'!$E372,COLUMN(REFERENCEMENT_ISOLANT[[#Headers],[Climat max]])))=0,"",INDIRECT(NOM_FR&amp;ADDRESS('PR-tampon'!$E372,COLUMN(REFERENCEMENT_ISOLANT[[#Headers],[Climat max]]))))))</f>
        <v/>
      </c>
      <c r="P409" s="3" t="str">
        <f ca="1">IF('PR-tampon'!$E372="","",IF('PR-tampon'!$E372=0,"",IF(INDIRECT(NOM_FR&amp;ADDRESS('PR-tampon'!$E372,COLUMN(REFERENCEMENT_ISOLANT[[#Headers],[Locaux climatisés ou raffraichis]])))=0,"",INDIRECT(NOM_FR&amp;ADDRESS('PR-tampon'!$E372,COLUMN(REFERENCEMENT_ISOLANT[[#Headers],[Locaux climatisés ou raffraichis]]))))))</f>
        <v/>
      </c>
    </row>
    <row r="410" spans="1:16" ht="130.15" customHeight="1" x14ac:dyDescent="0.25">
      <c r="A410" s="3" t="e">
        <v>#VALUE!</v>
      </c>
      <c r="B410" s="79" t="str">
        <f ca="1">IF('PR-tampon'!$E373="","",IF('PR-tampon'!$E373=0,"",IF(INDIRECT(NOM_FR&amp;ADDRESS('PR-tampon'!$E373,COLUMN(REFERENCEMENT_ISOLANT[[#Headers],[DATE REFERENCEMENT]])))=0,"",INDIRECT(NOM_FR&amp;ADDRESS('PR-tampon'!$E373,COLUMN(REFERENCEMENT_ISOLANT[[#Headers],[DATE REFERENCEMENT]]))))))</f>
        <v/>
      </c>
      <c r="C410" s="79" t="str">
        <f ca="1">IF('PR-tampon'!$E373="","",IF('PR-tampon'!$E373=0,"",IF(INDIRECT(NOM_FR&amp;ADDRESS('PR-tampon'!$E373,COLUMN(REFERENCEMENT_ISOLANT[[#Headers],[TYPE DE PROCEDE]])))=0,"",INDIRECT(NOM_FR&amp;ADDRESS('PR-tampon'!$E373,COLUMN(REFERENCEMENT_ISOLANT[[#Headers],[TYPE DE PROCEDE]]))))))</f>
        <v/>
      </c>
      <c r="D410" s="79" t="str">
        <f ca="1">IF('PR-tampon'!$E373="","",IF('PR-tampon'!$E373=0,"",IF(INDIRECT(NOM_FR&amp;ADDRESS('PR-tampon'!$E373,COLUMN(REFERENCEMENT_ISOLANT[[#Headers],[MATIERE]])))=0,"",INDIRECT(NOM_FR&amp;ADDRESS('PR-tampon'!$E373,COLUMN(REFERENCEMENT_ISOLANT[[#Headers],[MATIERE]]))))))</f>
        <v/>
      </c>
      <c r="E410" s="3" t="str">
        <f ca="1">IF('PR-tampon'!$E373="","",IF('PR-tampon'!$E373=0,"",IF(INDIRECT(NOM_FR&amp;ADDRESS('PR-tampon'!$E373,COLUMN(REFERENCEMENT_ISOLANT[[#Headers],[NOM COMMERCIAL DU PROCEDE]])))=0,"",INDIRECT(NOM_FR&amp;ADDRESS('PR-tampon'!$E373,COLUMN(REFERENCEMENT_ISOLANT[[#Headers],[NOM COMMERCIAL DU PROCEDE]]))))))</f>
        <v/>
      </c>
      <c r="F410" s="3" t="str">
        <f ca="1">IF('PR-tampon'!$E373="","",IF('PR-tampon'!$E373=0,"",IF(INDIRECT(NOM_FR&amp;ADDRESS('PR-tampon'!$E373,COLUMN(REFERENCEMENT_ISOLANT[[#Headers],[FABRICANT / TITULAIRE / DISTRIBUTEUR]])))=0,"",INDIRECT(NOM_FR&amp;ADDRESS('PR-tampon'!$E373,COLUMN(REFERENCEMENT_ISOLANT[[#Headers],[FABRICANT / TITULAIRE / DISTRIBUTEUR]]))))))</f>
        <v/>
      </c>
      <c r="G410" s="3" t="str">
        <f ca="1">IF('PR-tampon'!$E373="","",IF('PR-tampon'!$E373=0,"",IF(INDIRECT(NOM_FR&amp;ADDRESS('PR-tampon'!$E373,COLUMN(REFERENCEMENT_ISOLANT[[#Headers],[TYPE DE DOCUMENT DE REFERENCE]])))=0,"",INDIRECT(NOM_FR&amp;ADDRESS('PR-tampon'!$E373,COLUMN(REFERENCEMENT_ISOLANT[[#Headers],[TYPE DE DOCUMENT DE REFERENCE]]))))))</f>
        <v/>
      </c>
      <c r="H410" s="3" t="str">
        <f ca="1">IF('PR-tampon'!$E373="","",IF('PR-tampon'!$E373=0,"",IF(INDIRECT(NOM_FR&amp;ADDRESS('PR-tampon'!$E373,COLUMN(REFERENCEMENT_ISOLANT[[#Headers],[REF]])))=0,"",INDIRECT(NOM_FR&amp;ADDRESS('PR-tampon'!$E373,COLUMN(REFERENCEMENT_ISOLANT[[#Headers],[REF]]))))))</f>
        <v/>
      </c>
      <c r="I410" s="73" t="str">
        <f ca="1">IF('PR-tampon'!$E373="","",IF('PR-tampon'!$E373=0,"",IF(INDIRECT(NOM_FR&amp;ADDRESS('PR-tampon'!$E373,COLUMN(REFERENCEMENT_ISOLANT[[#Headers],[AVIS LIMITE AU / VALIDITE]])))=0,"",INDIRECT(NOM_FR&amp;ADDRESS('PR-tampon'!$E373,COLUMN(REFERENCEMENT_ISOLANT[[#Headers],[AVIS LIMITE AU / VALIDITE]]))))))</f>
        <v/>
      </c>
      <c r="J410" s="3" t="str">
        <f ca="1">IF('PR-tampon'!$E373="","",IF('PR-tampon'!$E373=0,"",IF(INDIRECT(NOM_FR&amp;ADDRESS('PR-tampon'!$E373,COLUMN(REFERENCEMENT_ISOLANT[[#Headers],[TC/TNC
dans le domaine d''emploi visé]])))=0,"",INDIRECT(NOM_FR&amp;ADDRESS('PR-tampon'!$E373,COLUMN(REFERENCEMENT_ISOLANT[[#Headers],[TC/TNC
dans le domaine d''emploi visé]]))))))</f>
        <v/>
      </c>
      <c r="K410" s="102" t="str">
        <f ca="1">IF('PR-tampon'!$E373="","",IF('PR-tampon'!$E373=0,"",IF(INDIRECT(NOM_FR&amp;ADDRESS('PR-tampon'!$E373,COLUMN(REFERENCEMENT_ISOLANT[[#Headers],[SYNTHESE DES APPLICATIONS VISEES]])))=0,"",INDIRECT(NOM_FR&amp;ADDRESS('PR-tampon'!$E373,COLUMN(REFERENCEMENT_ISOLANT[[#Headers],[SYNTHESE DES APPLICATIONS VISEES]]))))))</f>
        <v/>
      </c>
      <c r="L410" s="75" t="str">
        <f ca="1">IF('PR-tampon'!$E373="","",IF('PR-tampon'!$E373=0,"",IF(INDIRECT(NOM_FR&amp;ADDRESS('PR-tampon'!$E373,COLUMN(REFERENCEMENT_ISOLANT[[#Headers],[CONCATENATION DES OBSERVATIONS]])))=0,"",INDIRECT(NOM_FR&amp;ADDRESS('PR-tampon'!$E373,COLUMN(REFERENCEMENT_ISOLANT[[#Headers],[CONCATENATION DES OBSERVATIONS]]))))))</f>
        <v/>
      </c>
      <c r="M410" s="3" t="str">
        <f ca="1">IF('PR-tampon'!$E373="","",IF('PR-tampon'!$E373=0,"",IF(INDIRECT(NOM_FR&amp;ADDRESS('PR-tampon'!$E373,COLUMN(REFERENCEMENT_ISOLANT[[#Headers],[Hygrométrie des locaux]])))=0,"",INDIRECT(NOM_FR&amp;ADDRESS('PR-tampon'!$E373,COLUMN(REFERENCEMENT_ISOLANT[[#Headers],[Hygrométrie des locaux]]))))))</f>
        <v/>
      </c>
      <c r="N410" s="3" t="str">
        <f ca="1">IF('PR-tampon'!$E373="","",IF('PR-tampon'!$E373=0,"",IF(INDIRECT(NOM_FR&amp;ADDRESS('PR-tampon'!$E373,COLUMN(REFERENCEMENT_ISOLANT[[#Headers],[classement locaux au sens 20.1 P3]])))=0,"",INDIRECT(NOM_FR&amp;ADDRESS('PR-tampon'!$E373,COLUMN(REFERENCEMENT_ISOLANT[[#Headers],[classement locaux au sens 20.1 P3]]))))))</f>
        <v/>
      </c>
      <c r="O410" s="3" t="str">
        <f ca="1">IF('PR-tampon'!$E373="","",IF('PR-tampon'!$E373=0,"",IF(INDIRECT(NOM_FR&amp;ADDRESS('PR-tampon'!$E373,COLUMN(REFERENCEMENT_ISOLANT[[#Headers],[Climat max]])))=0,"",INDIRECT(NOM_FR&amp;ADDRESS('PR-tampon'!$E373,COLUMN(REFERENCEMENT_ISOLANT[[#Headers],[Climat max]]))))))</f>
        <v/>
      </c>
      <c r="P410" s="3" t="str">
        <f ca="1">IF('PR-tampon'!$E373="","",IF('PR-tampon'!$E373=0,"",IF(INDIRECT(NOM_FR&amp;ADDRESS('PR-tampon'!$E373,COLUMN(REFERENCEMENT_ISOLANT[[#Headers],[Locaux climatisés ou raffraichis]])))=0,"",INDIRECT(NOM_FR&amp;ADDRESS('PR-tampon'!$E373,COLUMN(REFERENCEMENT_ISOLANT[[#Headers],[Locaux climatisés ou raffraichis]]))))))</f>
        <v/>
      </c>
    </row>
    <row r="411" spans="1:16" ht="130.15" customHeight="1" x14ac:dyDescent="0.25">
      <c r="A411" s="3" t="e">
        <v>#VALUE!</v>
      </c>
      <c r="B411" s="79" t="str">
        <f ca="1">IF('PR-tampon'!$E374="","",IF('PR-tampon'!$E374=0,"",IF(INDIRECT(NOM_FR&amp;ADDRESS('PR-tampon'!$E374,COLUMN(REFERENCEMENT_ISOLANT[[#Headers],[DATE REFERENCEMENT]])))=0,"",INDIRECT(NOM_FR&amp;ADDRESS('PR-tampon'!$E374,COLUMN(REFERENCEMENT_ISOLANT[[#Headers],[DATE REFERENCEMENT]]))))))</f>
        <v/>
      </c>
      <c r="C411" s="79" t="str">
        <f ca="1">IF('PR-tampon'!$E374="","",IF('PR-tampon'!$E374=0,"",IF(INDIRECT(NOM_FR&amp;ADDRESS('PR-tampon'!$E374,COLUMN(REFERENCEMENT_ISOLANT[[#Headers],[TYPE DE PROCEDE]])))=0,"",INDIRECT(NOM_FR&amp;ADDRESS('PR-tampon'!$E374,COLUMN(REFERENCEMENT_ISOLANT[[#Headers],[TYPE DE PROCEDE]]))))))</f>
        <v/>
      </c>
      <c r="D411" s="79" t="str">
        <f ca="1">IF('PR-tampon'!$E374="","",IF('PR-tampon'!$E374=0,"",IF(INDIRECT(NOM_FR&amp;ADDRESS('PR-tampon'!$E374,COLUMN(REFERENCEMENT_ISOLANT[[#Headers],[MATIERE]])))=0,"",INDIRECT(NOM_FR&amp;ADDRESS('PR-tampon'!$E374,COLUMN(REFERENCEMENT_ISOLANT[[#Headers],[MATIERE]]))))))</f>
        <v/>
      </c>
      <c r="E411" s="3" t="str">
        <f ca="1">IF('PR-tampon'!$E374="","",IF('PR-tampon'!$E374=0,"",IF(INDIRECT(NOM_FR&amp;ADDRESS('PR-tampon'!$E374,COLUMN(REFERENCEMENT_ISOLANT[[#Headers],[NOM COMMERCIAL DU PROCEDE]])))=0,"",INDIRECT(NOM_FR&amp;ADDRESS('PR-tampon'!$E374,COLUMN(REFERENCEMENT_ISOLANT[[#Headers],[NOM COMMERCIAL DU PROCEDE]]))))))</f>
        <v/>
      </c>
      <c r="F411" s="3" t="str">
        <f ca="1">IF('PR-tampon'!$E374="","",IF('PR-tampon'!$E374=0,"",IF(INDIRECT(NOM_FR&amp;ADDRESS('PR-tampon'!$E374,COLUMN(REFERENCEMENT_ISOLANT[[#Headers],[FABRICANT / TITULAIRE / DISTRIBUTEUR]])))=0,"",INDIRECT(NOM_FR&amp;ADDRESS('PR-tampon'!$E374,COLUMN(REFERENCEMENT_ISOLANT[[#Headers],[FABRICANT / TITULAIRE / DISTRIBUTEUR]]))))))</f>
        <v/>
      </c>
      <c r="G411" s="3" t="str">
        <f ca="1">IF('PR-tampon'!$E374="","",IF('PR-tampon'!$E374=0,"",IF(INDIRECT(NOM_FR&amp;ADDRESS('PR-tampon'!$E374,COLUMN(REFERENCEMENT_ISOLANT[[#Headers],[TYPE DE DOCUMENT DE REFERENCE]])))=0,"",INDIRECT(NOM_FR&amp;ADDRESS('PR-tampon'!$E374,COLUMN(REFERENCEMENT_ISOLANT[[#Headers],[TYPE DE DOCUMENT DE REFERENCE]]))))))</f>
        <v/>
      </c>
      <c r="H411" s="3" t="str">
        <f ca="1">IF('PR-tampon'!$E374="","",IF('PR-tampon'!$E374=0,"",IF(INDIRECT(NOM_FR&amp;ADDRESS('PR-tampon'!$E374,COLUMN(REFERENCEMENT_ISOLANT[[#Headers],[REF]])))=0,"",INDIRECT(NOM_FR&amp;ADDRESS('PR-tampon'!$E374,COLUMN(REFERENCEMENT_ISOLANT[[#Headers],[REF]]))))))</f>
        <v/>
      </c>
      <c r="I411" s="73" t="str">
        <f ca="1">IF('PR-tampon'!$E374="","",IF('PR-tampon'!$E374=0,"",IF(INDIRECT(NOM_FR&amp;ADDRESS('PR-tampon'!$E374,COLUMN(REFERENCEMENT_ISOLANT[[#Headers],[AVIS LIMITE AU / VALIDITE]])))=0,"",INDIRECT(NOM_FR&amp;ADDRESS('PR-tampon'!$E374,COLUMN(REFERENCEMENT_ISOLANT[[#Headers],[AVIS LIMITE AU / VALIDITE]]))))))</f>
        <v/>
      </c>
      <c r="J411" s="3" t="str">
        <f ca="1">IF('PR-tampon'!$E374="","",IF('PR-tampon'!$E374=0,"",IF(INDIRECT(NOM_FR&amp;ADDRESS('PR-tampon'!$E374,COLUMN(REFERENCEMENT_ISOLANT[[#Headers],[TC/TNC
dans le domaine d''emploi visé]])))=0,"",INDIRECT(NOM_FR&amp;ADDRESS('PR-tampon'!$E374,COLUMN(REFERENCEMENT_ISOLANT[[#Headers],[TC/TNC
dans le domaine d''emploi visé]]))))))</f>
        <v/>
      </c>
      <c r="K411" s="102" t="str">
        <f ca="1">IF('PR-tampon'!$E374="","",IF('PR-tampon'!$E374=0,"",IF(INDIRECT(NOM_FR&amp;ADDRESS('PR-tampon'!$E374,COLUMN(REFERENCEMENT_ISOLANT[[#Headers],[SYNTHESE DES APPLICATIONS VISEES]])))=0,"",INDIRECT(NOM_FR&amp;ADDRESS('PR-tampon'!$E374,COLUMN(REFERENCEMENT_ISOLANT[[#Headers],[SYNTHESE DES APPLICATIONS VISEES]]))))))</f>
        <v/>
      </c>
      <c r="L411" s="75" t="str">
        <f ca="1">IF('PR-tampon'!$E374="","",IF('PR-tampon'!$E374=0,"",IF(INDIRECT(NOM_FR&amp;ADDRESS('PR-tampon'!$E374,COLUMN(REFERENCEMENT_ISOLANT[[#Headers],[CONCATENATION DES OBSERVATIONS]])))=0,"",INDIRECT(NOM_FR&amp;ADDRESS('PR-tampon'!$E374,COLUMN(REFERENCEMENT_ISOLANT[[#Headers],[CONCATENATION DES OBSERVATIONS]]))))))</f>
        <v/>
      </c>
      <c r="M411" s="3" t="str">
        <f ca="1">IF('PR-tampon'!$E374="","",IF('PR-tampon'!$E374=0,"",IF(INDIRECT(NOM_FR&amp;ADDRESS('PR-tampon'!$E374,COLUMN(REFERENCEMENT_ISOLANT[[#Headers],[Hygrométrie des locaux]])))=0,"",INDIRECT(NOM_FR&amp;ADDRESS('PR-tampon'!$E374,COLUMN(REFERENCEMENT_ISOLANT[[#Headers],[Hygrométrie des locaux]]))))))</f>
        <v/>
      </c>
      <c r="N411" s="3" t="str">
        <f ca="1">IF('PR-tampon'!$E374="","",IF('PR-tampon'!$E374=0,"",IF(INDIRECT(NOM_FR&amp;ADDRESS('PR-tampon'!$E374,COLUMN(REFERENCEMENT_ISOLANT[[#Headers],[classement locaux au sens 20.1 P3]])))=0,"",INDIRECT(NOM_FR&amp;ADDRESS('PR-tampon'!$E374,COLUMN(REFERENCEMENT_ISOLANT[[#Headers],[classement locaux au sens 20.1 P3]]))))))</f>
        <v/>
      </c>
      <c r="O411" s="3" t="str">
        <f ca="1">IF('PR-tampon'!$E374="","",IF('PR-tampon'!$E374=0,"",IF(INDIRECT(NOM_FR&amp;ADDRESS('PR-tampon'!$E374,COLUMN(REFERENCEMENT_ISOLANT[[#Headers],[Climat max]])))=0,"",INDIRECT(NOM_FR&amp;ADDRESS('PR-tampon'!$E374,COLUMN(REFERENCEMENT_ISOLANT[[#Headers],[Climat max]]))))))</f>
        <v/>
      </c>
      <c r="P411" s="3" t="str">
        <f ca="1">IF('PR-tampon'!$E374="","",IF('PR-tampon'!$E374=0,"",IF(INDIRECT(NOM_FR&amp;ADDRESS('PR-tampon'!$E374,COLUMN(REFERENCEMENT_ISOLANT[[#Headers],[Locaux climatisés ou raffraichis]])))=0,"",INDIRECT(NOM_FR&amp;ADDRESS('PR-tampon'!$E374,COLUMN(REFERENCEMENT_ISOLANT[[#Headers],[Locaux climatisés ou raffraichis]]))))))</f>
        <v/>
      </c>
    </row>
    <row r="412" spans="1:16" ht="130.15" customHeight="1" x14ac:dyDescent="0.25">
      <c r="A412" s="3" t="e">
        <v>#VALUE!</v>
      </c>
      <c r="B412" s="79" t="str">
        <f ca="1">IF('PR-tampon'!$E375="","",IF('PR-tampon'!$E375=0,"",IF(INDIRECT(NOM_FR&amp;ADDRESS('PR-tampon'!$E375,COLUMN(REFERENCEMENT_ISOLANT[[#Headers],[DATE REFERENCEMENT]])))=0,"",INDIRECT(NOM_FR&amp;ADDRESS('PR-tampon'!$E375,COLUMN(REFERENCEMENT_ISOLANT[[#Headers],[DATE REFERENCEMENT]]))))))</f>
        <v/>
      </c>
      <c r="C412" s="79" t="str">
        <f ca="1">IF('PR-tampon'!$E375="","",IF('PR-tampon'!$E375=0,"",IF(INDIRECT(NOM_FR&amp;ADDRESS('PR-tampon'!$E375,COLUMN(REFERENCEMENT_ISOLANT[[#Headers],[TYPE DE PROCEDE]])))=0,"",INDIRECT(NOM_FR&amp;ADDRESS('PR-tampon'!$E375,COLUMN(REFERENCEMENT_ISOLANT[[#Headers],[TYPE DE PROCEDE]]))))))</f>
        <v/>
      </c>
      <c r="D412" s="79" t="str">
        <f ca="1">IF('PR-tampon'!$E375="","",IF('PR-tampon'!$E375=0,"",IF(INDIRECT(NOM_FR&amp;ADDRESS('PR-tampon'!$E375,COLUMN(REFERENCEMENT_ISOLANT[[#Headers],[MATIERE]])))=0,"",INDIRECT(NOM_FR&amp;ADDRESS('PR-tampon'!$E375,COLUMN(REFERENCEMENT_ISOLANT[[#Headers],[MATIERE]]))))))</f>
        <v/>
      </c>
      <c r="E412" s="3" t="str">
        <f ca="1">IF('PR-tampon'!$E375="","",IF('PR-tampon'!$E375=0,"",IF(INDIRECT(NOM_FR&amp;ADDRESS('PR-tampon'!$E375,COLUMN(REFERENCEMENT_ISOLANT[[#Headers],[NOM COMMERCIAL DU PROCEDE]])))=0,"",INDIRECT(NOM_FR&amp;ADDRESS('PR-tampon'!$E375,COLUMN(REFERENCEMENT_ISOLANT[[#Headers],[NOM COMMERCIAL DU PROCEDE]]))))))</f>
        <v/>
      </c>
      <c r="F412" s="3" t="str">
        <f ca="1">IF('PR-tampon'!$E375="","",IF('PR-tampon'!$E375=0,"",IF(INDIRECT(NOM_FR&amp;ADDRESS('PR-tampon'!$E375,COLUMN(REFERENCEMENT_ISOLANT[[#Headers],[FABRICANT / TITULAIRE / DISTRIBUTEUR]])))=0,"",INDIRECT(NOM_FR&amp;ADDRESS('PR-tampon'!$E375,COLUMN(REFERENCEMENT_ISOLANT[[#Headers],[FABRICANT / TITULAIRE / DISTRIBUTEUR]]))))))</f>
        <v/>
      </c>
      <c r="G412" s="3" t="str">
        <f ca="1">IF('PR-tampon'!$E375="","",IF('PR-tampon'!$E375=0,"",IF(INDIRECT(NOM_FR&amp;ADDRESS('PR-tampon'!$E375,COLUMN(REFERENCEMENT_ISOLANT[[#Headers],[TYPE DE DOCUMENT DE REFERENCE]])))=0,"",INDIRECT(NOM_FR&amp;ADDRESS('PR-tampon'!$E375,COLUMN(REFERENCEMENT_ISOLANT[[#Headers],[TYPE DE DOCUMENT DE REFERENCE]]))))))</f>
        <v/>
      </c>
      <c r="H412" s="3" t="str">
        <f ca="1">IF('PR-tampon'!$E375="","",IF('PR-tampon'!$E375=0,"",IF(INDIRECT(NOM_FR&amp;ADDRESS('PR-tampon'!$E375,COLUMN(REFERENCEMENT_ISOLANT[[#Headers],[REF]])))=0,"",INDIRECT(NOM_FR&amp;ADDRESS('PR-tampon'!$E375,COLUMN(REFERENCEMENT_ISOLANT[[#Headers],[REF]]))))))</f>
        <v/>
      </c>
      <c r="I412" s="73" t="str">
        <f ca="1">IF('PR-tampon'!$E375="","",IF('PR-tampon'!$E375=0,"",IF(INDIRECT(NOM_FR&amp;ADDRESS('PR-tampon'!$E375,COLUMN(REFERENCEMENT_ISOLANT[[#Headers],[AVIS LIMITE AU / VALIDITE]])))=0,"",INDIRECT(NOM_FR&amp;ADDRESS('PR-tampon'!$E375,COLUMN(REFERENCEMENT_ISOLANT[[#Headers],[AVIS LIMITE AU / VALIDITE]]))))))</f>
        <v/>
      </c>
      <c r="J412" s="3" t="str">
        <f ca="1">IF('PR-tampon'!$E375="","",IF('PR-tampon'!$E375=0,"",IF(INDIRECT(NOM_FR&amp;ADDRESS('PR-tampon'!$E375,COLUMN(REFERENCEMENT_ISOLANT[[#Headers],[TC/TNC
dans le domaine d''emploi visé]])))=0,"",INDIRECT(NOM_FR&amp;ADDRESS('PR-tampon'!$E375,COLUMN(REFERENCEMENT_ISOLANT[[#Headers],[TC/TNC
dans le domaine d''emploi visé]]))))))</f>
        <v/>
      </c>
      <c r="K412" s="102" t="str">
        <f ca="1">IF('PR-tampon'!$E375="","",IF('PR-tampon'!$E375=0,"",IF(INDIRECT(NOM_FR&amp;ADDRESS('PR-tampon'!$E375,COLUMN(REFERENCEMENT_ISOLANT[[#Headers],[SYNTHESE DES APPLICATIONS VISEES]])))=0,"",INDIRECT(NOM_FR&amp;ADDRESS('PR-tampon'!$E375,COLUMN(REFERENCEMENT_ISOLANT[[#Headers],[SYNTHESE DES APPLICATIONS VISEES]]))))))</f>
        <v/>
      </c>
      <c r="L412" s="75" t="str">
        <f ca="1">IF('PR-tampon'!$E375="","",IF('PR-tampon'!$E375=0,"",IF(INDIRECT(NOM_FR&amp;ADDRESS('PR-tampon'!$E375,COLUMN(REFERENCEMENT_ISOLANT[[#Headers],[CONCATENATION DES OBSERVATIONS]])))=0,"",INDIRECT(NOM_FR&amp;ADDRESS('PR-tampon'!$E375,COLUMN(REFERENCEMENT_ISOLANT[[#Headers],[CONCATENATION DES OBSERVATIONS]]))))))</f>
        <v/>
      </c>
      <c r="M412" s="3" t="str">
        <f ca="1">IF('PR-tampon'!$E375="","",IF('PR-tampon'!$E375=0,"",IF(INDIRECT(NOM_FR&amp;ADDRESS('PR-tampon'!$E375,COLUMN(REFERENCEMENT_ISOLANT[[#Headers],[Hygrométrie des locaux]])))=0,"",INDIRECT(NOM_FR&amp;ADDRESS('PR-tampon'!$E375,COLUMN(REFERENCEMENT_ISOLANT[[#Headers],[Hygrométrie des locaux]]))))))</f>
        <v/>
      </c>
      <c r="N412" s="3" t="str">
        <f ca="1">IF('PR-tampon'!$E375="","",IF('PR-tampon'!$E375=0,"",IF(INDIRECT(NOM_FR&amp;ADDRESS('PR-tampon'!$E375,COLUMN(REFERENCEMENT_ISOLANT[[#Headers],[classement locaux au sens 20.1 P3]])))=0,"",INDIRECT(NOM_FR&amp;ADDRESS('PR-tampon'!$E375,COLUMN(REFERENCEMENT_ISOLANT[[#Headers],[classement locaux au sens 20.1 P3]]))))))</f>
        <v/>
      </c>
      <c r="O412" s="3" t="str">
        <f ca="1">IF('PR-tampon'!$E375="","",IF('PR-tampon'!$E375=0,"",IF(INDIRECT(NOM_FR&amp;ADDRESS('PR-tampon'!$E375,COLUMN(REFERENCEMENT_ISOLANT[[#Headers],[Climat max]])))=0,"",INDIRECT(NOM_FR&amp;ADDRESS('PR-tampon'!$E375,COLUMN(REFERENCEMENT_ISOLANT[[#Headers],[Climat max]]))))))</f>
        <v/>
      </c>
      <c r="P412" s="3" t="str">
        <f ca="1">IF('PR-tampon'!$E375="","",IF('PR-tampon'!$E375=0,"",IF(INDIRECT(NOM_FR&amp;ADDRESS('PR-tampon'!$E375,COLUMN(REFERENCEMENT_ISOLANT[[#Headers],[Locaux climatisés ou raffraichis]])))=0,"",INDIRECT(NOM_FR&amp;ADDRESS('PR-tampon'!$E375,COLUMN(REFERENCEMENT_ISOLANT[[#Headers],[Locaux climatisés ou raffraichis]]))))))</f>
        <v/>
      </c>
    </row>
    <row r="413" spans="1:16" ht="130.15" customHeight="1" x14ac:dyDescent="0.25">
      <c r="A413" s="3" t="e">
        <v>#VALUE!</v>
      </c>
      <c r="B413" s="79" t="str">
        <f ca="1">IF('PR-tampon'!$E376="","",IF('PR-tampon'!$E376=0,"",IF(INDIRECT(NOM_FR&amp;ADDRESS('PR-tampon'!$E376,COLUMN(REFERENCEMENT_ISOLANT[[#Headers],[DATE REFERENCEMENT]])))=0,"",INDIRECT(NOM_FR&amp;ADDRESS('PR-tampon'!$E376,COLUMN(REFERENCEMENT_ISOLANT[[#Headers],[DATE REFERENCEMENT]]))))))</f>
        <v/>
      </c>
      <c r="C413" s="79" t="str">
        <f ca="1">IF('PR-tampon'!$E376="","",IF('PR-tampon'!$E376=0,"",IF(INDIRECT(NOM_FR&amp;ADDRESS('PR-tampon'!$E376,COLUMN(REFERENCEMENT_ISOLANT[[#Headers],[TYPE DE PROCEDE]])))=0,"",INDIRECT(NOM_FR&amp;ADDRESS('PR-tampon'!$E376,COLUMN(REFERENCEMENT_ISOLANT[[#Headers],[TYPE DE PROCEDE]]))))))</f>
        <v/>
      </c>
      <c r="D413" s="79" t="str">
        <f ca="1">IF('PR-tampon'!$E376="","",IF('PR-tampon'!$E376=0,"",IF(INDIRECT(NOM_FR&amp;ADDRESS('PR-tampon'!$E376,COLUMN(REFERENCEMENT_ISOLANT[[#Headers],[MATIERE]])))=0,"",INDIRECT(NOM_FR&amp;ADDRESS('PR-tampon'!$E376,COLUMN(REFERENCEMENT_ISOLANT[[#Headers],[MATIERE]]))))))</f>
        <v/>
      </c>
      <c r="E413" s="3" t="str">
        <f ca="1">IF('PR-tampon'!$E376="","",IF('PR-tampon'!$E376=0,"",IF(INDIRECT(NOM_FR&amp;ADDRESS('PR-tampon'!$E376,COLUMN(REFERENCEMENT_ISOLANT[[#Headers],[NOM COMMERCIAL DU PROCEDE]])))=0,"",INDIRECT(NOM_FR&amp;ADDRESS('PR-tampon'!$E376,COLUMN(REFERENCEMENT_ISOLANT[[#Headers],[NOM COMMERCIAL DU PROCEDE]]))))))</f>
        <v/>
      </c>
      <c r="F413" s="3" t="str">
        <f ca="1">IF('PR-tampon'!$E376="","",IF('PR-tampon'!$E376=0,"",IF(INDIRECT(NOM_FR&amp;ADDRESS('PR-tampon'!$E376,COLUMN(REFERENCEMENT_ISOLANT[[#Headers],[FABRICANT / TITULAIRE / DISTRIBUTEUR]])))=0,"",INDIRECT(NOM_FR&amp;ADDRESS('PR-tampon'!$E376,COLUMN(REFERENCEMENT_ISOLANT[[#Headers],[FABRICANT / TITULAIRE / DISTRIBUTEUR]]))))))</f>
        <v/>
      </c>
      <c r="G413" s="3" t="str">
        <f ca="1">IF('PR-tampon'!$E376="","",IF('PR-tampon'!$E376=0,"",IF(INDIRECT(NOM_FR&amp;ADDRESS('PR-tampon'!$E376,COLUMN(REFERENCEMENT_ISOLANT[[#Headers],[TYPE DE DOCUMENT DE REFERENCE]])))=0,"",INDIRECT(NOM_FR&amp;ADDRESS('PR-tampon'!$E376,COLUMN(REFERENCEMENT_ISOLANT[[#Headers],[TYPE DE DOCUMENT DE REFERENCE]]))))))</f>
        <v/>
      </c>
      <c r="H413" s="3" t="str">
        <f ca="1">IF('PR-tampon'!$E376="","",IF('PR-tampon'!$E376=0,"",IF(INDIRECT(NOM_FR&amp;ADDRESS('PR-tampon'!$E376,COLUMN(REFERENCEMENT_ISOLANT[[#Headers],[REF]])))=0,"",INDIRECT(NOM_FR&amp;ADDRESS('PR-tampon'!$E376,COLUMN(REFERENCEMENT_ISOLANT[[#Headers],[REF]]))))))</f>
        <v/>
      </c>
      <c r="I413" s="73" t="str">
        <f ca="1">IF('PR-tampon'!$E376="","",IF('PR-tampon'!$E376=0,"",IF(INDIRECT(NOM_FR&amp;ADDRESS('PR-tampon'!$E376,COLUMN(REFERENCEMENT_ISOLANT[[#Headers],[AVIS LIMITE AU / VALIDITE]])))=0,"",INDIRECT(NOM_FR&amp;ADDRESS('PR-tampon'!$E376,COLUMN(REFERENCEMENT_ISOLANT[[#Headers],[AVIS LIMITE AU / VALIDITE]]))))))</f>
        <v/>
      </c>
      <c r="J413" s="3" t="str">
        <f ca="1">IF('PR-tampon'!$E376="","",IF('PR-tampon'!$E376=0,"",IF(INDIRECT(NOM_FR&amp;ADDRESS('PR-tampon'!$E376,COLUMN(REFERENCEMENT_ISOLANT[[#Headers],[TC/TNC
dans le domaine d''emploi visé]])))=0,"",INDIRECT(NOM_FR&amp;ADDRESS('PR-tampon'!$E376,COLUMN(REFERENCEMENT_ISOLANT[[#Headers],[TC/TNC
dans le domaine d''emploi visé]]))))))</f>
        <v/>
      </c>
      <c r="K413" s="102" t="str">
        <f ca="1">IF('PR-tampon'!$E376="","",IF('PR-tampon'!$E376=0,"",IF(INDIRECT(NOM_FR&amp;ADDRESS('PR-tampon'!$E376,COLUMN(REFERENCEMENT_ISOLANT[[#Headers],[SYNTHESE DES APPLICATIONS VISEES]])))=0,"",INDIRECT(NOM_FR&amp;ADDRESS('PR-tampon'!$E376,COLUMN(REFERENCEMENT_ISOLANT[[#Headers],[SYNTHESE DES APPLICATIONS VISEES]]))))))</f>
        <v/>
      </c>
      <c r="L413" s="75" t="str">
        <f ca="1">IF('PR-tampon'!$E376="","",IF('PR-tampon'!$E376=0,"",IF(INDIRECT(NOM_FR&amp;ADDRESS('PR-tampon'!$E376,COLUMN(REFERENCEMENT_ISOLANT[[#Headers],[CONCATENATION DES OBSERVATIONS]])))=0,"",INDIRECT(NOM_FR&amp;ADDRESS('PR-tampon'!$E376,COLUMN(REFERENCEMENT_ISOLANT[[#Headers],[CONCATENATION DES OBSERVATIONS]]))))))</f>
        <v/>
      </c>
      <c r="M413" s="3" t="str">
        <f ca="1">IF('PR-tampon'!$E376="","",IF('PR-tampon'!$E376=0,"",IF(INDIRECT(NOM_FR&amp;ADDRESS('PR-tampon'!$E376,COLUMN(REFERENCEMENT_ISOLANT[[#Headers],[Hygrométrie des locaux]])))=0,"",INDIRECT(NOM_FR&amp;ADDRESS('PR-tampon'!$E376,COLUMN(REFERENCEMENT_ISOLANT[[#Headers],[Hygrométrie des locaux]]))))))</f>
        <v/>
      </c>
      <c r="N413" s="3" t="str">
        <f ca="1">IF('PR-tampon'!$E376="","",IF('PR-tampon'!$E376=0,"",IF(INDIRECT(NOM_FR&amp;ADDRESS('PR-tampon'!$E376,COLUMN(REFERENCEMENT_ISOLANT[[#Headers],[classement locaux au sens 20.1 P3]])))=0,"",INDIRECT(NOM_FR&amp;ADDRESS('PR-tampon'!$E376,COLUMN(REFERENCEMENT_ISOLANT[[#Headers],[classement locaux au sens 20.1 P3]]))))))</f>
        <v/>
      </c>
      <c r="O413" s="3" t="str">
        <f ca="1">IF('PR-tampon'!$E376="","",IF('PR-tampon'!$E376=0,"",IF(INDIRECT(NOM_FR&amp;ADDRESS('PR-tampon'!$E376,COLUMN(REFERENCEMENT_ISOLANT[[#Headers],[Climat max]])))=0,"",INDIRECT(NOM_FR&amp;ADDRESS('PR-tampon'!$E376,COLUMN(REFERENCEMENT_ISOLANT[[#Headers],[Climat max]]))))))</f>
        <v/>
      </c>
      <c r="P413" s="3" t="str">
        <f ca="1">IF('PR-tampon'!$E376="","",IF('PR-tampon'!$E376=0,"",IF(INDIRECT(NOM_FR&amp;ADDRESS('PR-tampon'!$E376,COLUMN(REFERENCEMENT_ISOLANT[[#Headers],[Locaux climatisés ou raffraichis]])))=0,"",INDIRECT(NOM_FR&amp;ADDRESS('PR-tampon'!$E376,COLUMN(REFERENCEMENT_ISOLANT[[#Headers],[Locaux climatisés ou raffraichis]]))))))</f>
        <v/>
      </c>
    </row>
    <row r="414" spans="1:16" ht="130.15" customHeight="1" x14ac:dyDescent="0.25">
      <c r="A414" s="3" t="e">
        <v>#VALUE!</v>
      </c>
      <c r="B414" s="79" t="str">
        <f ca="1">IF('PR-tampon'!$E377="","",IF('PR-tampon'!$E377=0,"",IF(INDIRECT(NOM_FR&amp;ADDRESS('PR-tampon'!$E377,COLUMN(REFERENCEMENT_ISOLANT[[#Headers],[DATE REFERENCEMENT]])))=0,"",INDIRECT(NOM_FR&amp;ADDRESS('PR-tampon'!$E377,COLUMN(REFERENCEMENT_ISOLANT[[#Headers],[DATE REFERENCEMENT]]))))))</f>
        <v/>
      </c>
      <c r="C414" s="79" t="str">
        <f ca="1">IF('PR-tampon'!$E377="","",IF('PR-tampon'!$E377=0,"",IF(INDIRECT(NOM_FR&amp;ADDRESS('PR-tampon'!$E377,COLUMN(REFERENCEMENT_ISOLANT[[#Headers],[TYPE DE PROCEDE]])))=0,"",INDIRECT(NOM_FR&amp;ADDRESS('PR-tampon'!$E377,COLUMN(REFERENCEMENT_ISOLANT[[#Headers],[TYPE DE PROCEDE]]))))))</f>
        <v/>
      </c>
      <c r="D414" s="79" t="str">
        <f ca="1">IF('PR-tampon'!$E377="","",IF('PR-tampon'!$E377=0,"",IF(INDIRECT(NOM_FR&amp;ADDRESS('PR-tampon'!$E377,COLUMN(REFERENCEMENT_ISOLANT[[#Headers],[MATIERE]])))=0,"",INDIRECT(NOM_FR&amp;ADDRESS('PR-tampon'!$E377,COLUMN(REFERENCEMENT_ISOLANT[[#Headers],[MATIERE]]))))))</f>
        <v/>
      </c>
      <c r="E414" s="3" t="str">
        <f ca="1">IF('PR-tampon'!$E377="","",IF('PR-tampon'!$E377=0,"",IF(INDIRECT(NOM_FR&amp;ADDRESS('PR-tampon'!$E377,COLUMN(REFERENCEMENT_ISOLANT[[#Headers],[NOM COMMERCIAL DU PROCEDE]])))=0,"",INDIRECT(NOM_FR&amp;ADDRESS('PR-tampon'!$E377,COLUMN(REFERENCEMENT_ISOLANT[[#Headers],[NOM COMMERCIAL DU PROCEDE]]))))))</f>
        <v/>
      </c>
      <c r="F414" s="3" t="str">
        <f ca="1">IF('PR-tampon'!$E377="","",IF('PR-tampon'!$E377=0,"",IF(INDIRECT(NOM_FR&amp;ADDRESS('PR-tampon'!$E377,COLUMN(REFERENCEMENT_ISOLANT[[#Headers],[FABRICANT / TITULAIRE / DISTRIBUTEUR]])))=0,"",INDIRECT(NOM_FR&amp;ADDRESS('PR-tampon'!$E377,COLUMN(REFERENCEMENT_ISOLANT[[#Headers],[FABRICANT / TITULAIRE / DISTRIBUTEUR]]))))))</f>
        <v/>
      </c>
      <c r="G414" s="3" t="str">
        <f ca="1">IF('PR-tampon'!$E377="","",IF('PR-tampon'!$E377=0,"",IF(INDIRECT(NOM_FR&amp;ADDRESS('PR-tampon'!$E377,COLUMN(REFERENCEMENT_ISOLANT[[#Headers],[TYPE DE DOCUMENT DE REFERENCE]])))=0,"",INDIRECT(NOM_FR&amp;ADDRESS('PR-tampon'!$E377,COLUMN(REFERENCEMENT_ISOLANT[[#Headers],[TYPE DE DOCUMENT DE REFERENCE]]))))))</f>
        <v/>
      </c>
      <c r="H414" s="3" t="str">
        <f ca="1">IF('PR-tampon'!$E377="","",IF('PR-tampon'!$E377=0,"",IF(INDIRECT(NOM_FR&amp;ADDRESS('PR-tampon'!$E377,COLUMN(REFERENCEMENT_ISOLANT[[#Headers],[REF]])))=0,"",INDIRECT(NOM_FR&amp;ADDRESS('PR-tampon'!$E377,COLUMN(REFERENCEMENT_ISOLANT[[#Headers],[REF]]))))))</f>
        <v/>
      </c>
      <c r="I414" s="73" t="str">
        <f ca="1">IF('PR-tampon'!$E377="","",IF('PR-tampon'!$E377=0,"",IF(INDIRECT(NOM_FR&amp;ADDRESS('PR-tampon'!$E377,COLUMN(REFERENCEMENT_ISOLANT[[#Headers],[AVIS LIMITE AU / VALIDITE]])))=0,"",INDIRECT(NOM_FR&amp;ADDRESS('PR-tampon'!$E377,COLUMN(REFERENCEMENT_ISOLANT[[#Headers],[AVIS LIMITE AU / VALIDITE]]))))))</f>
        <v/>
      </c>
      <c r="J414" s="3" t="str">
        <f ca="1">IF('PR-tampon'!$E377="","",IF('PR-tampon'!$E377=0,"",IF(INDIRECT(NOM_FR&amp;ADDRESS('PR-tampon'!$E377,COLUMN(REFERENCEMENT_ISOLANT[[#Headers],[TC/TNC
dans le domaine d''emploi visé]])))=0,"",INDIRECT(NOM_FR&amp;ADDRESS('PR-tampon'!$E377,COLUMN(REFERENCEMENT_ISOLANT[[#Headers],[TC/TNC
dans le domaine d''emploi visé]]))))))</f>
        <v/>
      </c>
      <c r="K414" s="102" t="str">
        <f ca="1">IF('PR-tampon'!$E377="","",IF('PR-tampon'!$E377=0,"",IF(INDIRECT(NOM_FR&amp;ADDRESS('PR-tampon'!$E377,COLUMN(REFERENCEMENT_ISOLANT[[#Headers],[SYNTHESE DES APPLICATIONS VISEES]])))=0,"",INDIRECT(NOM_FR&amp;ADDRESS('PR-tampon'!$E377,COLUMN(REFERENCEMENT_ISOLANT[[#Headers],[SYNTHESE DES APPLICATIONS VISEES]]))))))</f>
        <v/>
      </c>
      <c r="L414" s="75" t="str">
        <f ca="1">IF('PR-tampon'!$E377="","",IF('PR-tampon'!$E377=0,"",IF(INDIRECT(NOM_FR&amp;ADDRESS('PR-tampon'!$E377,COLUMN(REFERENCEMENT_ISOLANT[[#Headers],[CONCATENATION DES OBSERVATIONS]])))=0,"",INDIRECT(NOM_FR&amp;ADDRESS('PR-tampon'!$E377,COLUMN(REFERENCEMENT_ISOLANT[[#Headers],[CONCATENATION DES OBSERVATIONS]]))))))</f>
        <v/>
      </c>
      <c r="M414" s="3" t="str">
        <f ca="1">IF('PR-tampon'!$E377="","",IF('PR-tampon'!$E377=0,"",IF(INDIRECT(NOM_FR&amp;ADDRESS('PR-tampon'!$E377,COLUMN(REFERENCEMENT_ISOLANT[[#Headers],[Hygrométrie des locaux]])))=0,"",INDIRECT(NOM_FR&amp;ADDRESS('PR-tampon'!$E377,COLUMN(REFERENCEMENT_ISOLANT[[#Headers],[Hygrométrie des locaux]]))))))</f>
        <v/>
      </c>
      <c r="N414" s="3" t="str">
        <f ca="1">IF('PR-tampon'!$E377="","",IF('PR-tampon'!$E377=0,"",IF(INDIRECT(NOM_FR&amp;ADDRESS('PR-tampon'!$E377,COLUMN(REFERENCEMENT_ISOLANT[[#Headers],[classement locaux au sens 20.1 P3]])))=0,"",INDIRECT(NOM_FR&amp;ADDRESS('PR-tampon'!$E377,COLUMN(REFERENCEMENT_ISOLANT[[#Headers],[classement locaux au sens 20.1 P3]]))))))</f>
        <v/>
      </c>
      <c r="O414" s="3" t="str">
        <f ca="1">IF('PR-tampon'!$E377="","",IF('PR-tampon'!$E377=0,"",IF(INDIRECT(NOM_FR&amp;ADDRESS('PR-tampon'!$E377,COLUMN(REFERENCEMENT_ISOLANT[[#Headers],[Climat max]])))=0,"",INDIRECT(NOM_FR&amp;ADDRESS('PR-tampon'!$E377,COLUMN(REFERENCEMENT_ISOLANT[[#Headers],[Climat max]]))))))</f>
        <v/>
      </c>
      <c r="P414" s="3" t="str">
        <f ca="1">IF('PR-tampon'!$E377="","",IF('PR-tampon'!$E377=0,"",IF(INDIRECT(NOM_FR&amp;ADDRESS('PR-tampon'!$E377,COLUMN(REFERENCEMENT_ISOLANT[[#Headers],[Locaux climatisés ou raffraichis]])))=0,"",INDIRECT(NOM_FR&amp;ADDRESS('PR-tampon'!$E377,COLUMN(REFERENCEMENT_ISOLANT[[#Headers],[Locaux climatisés ou raffraichis]]))))))</f>
        <v/>
      </c>
    </row>
    <row r="415" spans="1:16" ht="130.15" customHeight="1" x14ac:dyDescent="0.25">
      <c r="A415" s="3" t="e">
        <v>#VALUE!</v>
      </c>
      <c r="B415" s="79" t="str">
        <f ca="1">IF('PR-tampon'!$E378="","",IF('PR-tampon'!$E378=0,"",IF(INDIRECT(NOM_FR&amp;ADDRESS('PR-tampon'!$E378,COLUMN(REFERENCEMENT_ISOLANT[[#Headers],[DATE REFERENCEMENT]])))=0,"",INDIRECT(NOM_FR&amp;ADDRESS('PR-tampon'!$E378,COLUMN(REFERENCEMENT_ISOLANT[[#Headers],[DATE REFERENCEMENT]]))))))</f>
        <v/>
      </c>
      <c r="C415" s="79" t="str">
        <f ca="1">IF('PR-tampon'!$E378="","",IF('PR-tampon'!$E378=0,"",IF(INDIRECT(NOM_FR&amp;ADDRESS('PR-tampon'!$E378,COLUMN(REFERENCEMENT_ISOLANT[[#Headers],[TYPE DE PROCEDE]])))=0,"",INDIRECT(NOM_FR&amp;ADDRESS('PR-tampon'!$E378,COLUMN(REFERENCEMENT_ISOLANT[[#Headers],[TYPE DE PROCEDE]]))))))</f>
        <v/>
      </c>
      <c r="D415" s="79" t="str">
        <f ca="1">IF('PR-tampon'!$E378="","",IF('PR-tampon'!$E378=0,"",IF(INDIRECT(NOM_FR&amp;ADDRESS('PR-tampon'!$E378,COLUMN(REFERENCEMENT_ISOLANT[[#Headers],[MATIERE]])))=0,"",INDIRECT(NOM_FR&amp;ADDRESS('PR-tampon'!$E378,COLUMN(REFERENCEMENT_ISOLANT[[#Headers],[MATIERE]]))))))</f>
        <v/>
      </c>
      <c r="E415" s="3" t="str">
        <f ca="1">IF('PR-tampon'!$E378="","",IF('PR-tampon'!$E378=0,"",IF(INDIRECT(NOM_FR&amp;ADDRESS('PR-tampon'!$E378,COLUMN(REFERENCEMENT_ISOLANT[[#Headers],[NOM COMMERCIAL DU PROCEDE]])))=0,"",INDIRECT(NOM_FR&amp;ADDRESS('PR-tampon'!$E378,COLUMN(REFERENCEMENT_ISOLANT[[#Headers],[NOM COMMERCIAL DU PROCEDE]]))))))</f>
        <v/>
      </c>
      <c r="F415" s="3" t="str">
        <f ca="1">IF('PR-tampon'!$E378="","",IF('PR-tampon'!$E378=0,"",IF(INDIRECT(NOM_FR&amp;ADDRESS('PR-tampon'!$E378,COLUMN(REFERENCEMENT_ISOLANT[[#Headers],[FABRICANT / TITULAIRE / DISTRIBUTEUR]])))=0,"",INDIRECT(NOM_FR&amp;ADDRESS('PR-tampon'!$E378,COLUMN(REFERENCEMENT_ISOLANT[[#Headers],[FABRICANT / TITULAIRE / DISTRIBUTEUR]]))))))</f>
        <v/>
      </c>
      <c r="G415" s="3" t="str">
        <f ca="1">IF('PR-tampon'!$E378="","",IF('PR-tampon'!$E378=0,"",IF(INDIRECT(NOM_FR&amp;ADDRESS('PR-tampon'!$E378,COLUMN(REFERENCEMENT_ISOLANT[[#Headers],[TYPE DE DOCUMENT DE REFERENCE]])))=0,"",INDIRECT(NOM_FR&amp;ADDRESS('PR-tampon'!$E378,COLUMN(REFERENCEMENT_ISOLANT[[#Headers],[TYPE DE DOCUMENT DE REFERENCE]]))))))</f>
        <v/>
      </c>
      <c r="H415" s="3" t="str">
        <f ca="1">IF('PR-tampon'!$E378="","",IF('PR-tampon'!$E378=0,"",IF(INDIRECT(NOM_FR&amp;ADDRESS('PR-tampon'!$E378,COLUMN(REFERENCEMENT_ISOLANT[[#Headers],[REF]])))=0,"",INDIRECT(NOM_FR&amp;ADDRESS('PR-tampon'!$E378,COLUMN(REFERENCEMENT_ISOLANT[[#Headers],[REF]]))))))</f>
        <v/>
      </c>
      <c r="I415" s="73" t="str">
        <f ca="1">IF('PR-tampon'!$E378="","",IF('PR-tampon'!$E378=0,"",IF(INDIRECT(NOM_FR&amp;ADDRESS('PR-tampon'!$E378,COLUMN(REFERENCEMENT_ISOLANT[[#Headers],[AVIS LIMITE AU / VALIDITE]])))=0,"",INDIRECT(NOM_FR&amp;ADDRESS('PR-tampon'!$E378,COLUMN(REFERENCEMENT_ISOLANT[[#Headers],[AVIS LIMITE AU / VALIDITE]]))))))</f>
        <v/>
      </c>
      <c r="J415" s="3" t="str">
        <f ca="1">IF('PR-tampon'!$E378="","",IF('PR-tampon'!$E378=0,"",IF(INDIRECT(NOM_FR&amp;ADDRESS('PR-tampon'!$E378,COLUMN(REFERENCEMENT_ISOLANT[[#Headers],[TC/TNC
dans le domaine d''emploi visé]])))=0,"",INDIRECT(NOM_FR&amp;ADDRESS('PR-tampon'!$E378,COLUMN(REFERENCEMENT_ISOLANT[[#Headers],[TC/TNC
dans le domaine d''emploi visé]]))))))</f>
        <v/>
      </c>
      <c r="K415" s="102" t="str">
        <f ca="1">IF('PR-tampon'!$E378="","",IF('PR-tampon'!$E378=0,"",IF(INDIRECT(NOM_FR&amp;ADDRESS('PR-tampon'!$E378,COLUMN(REFERENCEMENT_ISOLANT[[#Headers],[SYNTHESE DES APPLICATIONS VISEES]])))=0,"",INDIRECT(NOM_FR&amp;ADDRESS('PR-tampon'!$E378,COLUMN(REFERENCEMENT_ISOLANT[[#Headers],[SYNTHESE DES APPLICATIONS VISEES]]))))))</f>
        <v/>
      </c>
      <c r="L415" s="75" t="str">
        <f ca="1">IF('PR-tampon'!$E378="","",IF('PR-tampon'!$E378=0,"",IF(INDIRECT(NOM_FR&amp;ADDRESS('PR-tampon'!$E378,COLUMN(REFERENCEMENT_ISOLANT[[#Headers],[CONCATENATION DES OBSERVATIONS]])))=0,"",INDIRECT(NOM_FR&amp;ADDRESS('PR-tampon'!$E378,COLUMN(REFERENCEMENT_ISOLANT[[#Headers],[CONCATENATION DES OBSERVATIONS]]))))))</f>
        <v/>
      </c>
      <c r="M415" s="3" t="str">
        <f ca="1">IF('PR-tampon'!$E378="","",IF('PR-tampon'!$E378=0,"",IF(INDIRECT(NOM_FR&amp;ADDRESS('PR-tampon'!$E378,COLUMN(REFERENCEMENT_ISOLANT[[#Headers],[Hygrométrie des locaux]])))=0,"",INDIRECT(NOM_FR&amp;ADDRESS('PR-tampon'!$E378,COLUMN(REFERENCEMENT_ISOLANT[[#Headers],[Hygrométrie des locaux]]))))))</f>
        <v/>
      </c>
      <c r="N415" s="3" t="str">
        <f ca="1">IF('PR-tampon'!$E378="","",IF('PR-tampon'!$E378=0,"",IF(INDIRECT(NOM_FR&amp;ADDRESS('PR-tampon'!$E378,COLUMN(REFERENCEMENT_ISOLANT[[#Headers],[classement locaux au sens 20.1 P3]])))=0,"",INDIRECT(NOM_FR&amp;ADDRESS('PR-tampon'!$E378,COLUMN(REFERENCEMENT_ISOLANT[[#Headers],[classement locaux au sens 20.1 P3]]))))))</f>
        <v/>
      </c>
      <c r="O415" s="3" t="str">
        <f ca="1">IF('PR-tampon'!$E378="","",IF('PR-tampon'!$E378=0,"",IF(INDIRECT(NOM_FR&amp;ADDRESS('PR-tampon'!$E378,COLUMN(REFERENCEMENT_ISOLANT[[#Headers],[Climat max]])))=0,"",INDIRECT(NOM_FR&amp;ADDRESS('PR-tampon'!$E378,COLUMN(REFERENCEMENT_ISOLANT[[#Headers],[Climat max]]))))))</f>
        <v/>
      </c>
      <c r="P415" s="3" t="str">
        <f ca="1">IF('PR-tampon'!$E378="","",IF('PR-tampon'!$E378=0,"",IF(INDIRECT(NOM_FR&amp;ADDRESS('PR-tampon'!$E378,COLUMN(REFERENCEMENT_ISOLANT[[#Headers],[Locaux climatisés ou raffraichis]])))=0,"",INDIRECT(NOM_FR&amp;ADDRESS('PR-tampon'!$E378,COLUMN(REFERENCEMENT_ISOLANT[[#Headers],[Locaux climatisés ou raffraichis]]))))))</f>
        <v/>
      </c>
    </row>
    <row r="416" spans="1:16" ht="130.15" customHeight="1" x14ac:dyDescent="0.25">
      <c r="A416" s="3" t="e">
        <v>#VALUE!</v>
      </c>
      <c r="B416" s="79" t="str">
        <f ca="1">IF('PR-tampon'!$E379="","",IF('PR-tampon'!$E379=0,"",IF(INDIRECT(NOM_FR&amp;ADDRESS('PR-tampon'!$E379,COLUMN(REFERENCEMENT_ISOLANT[[#Headers],[DATE REFERENCEMENT]])))=0,"",INDIRECT(NOM_FR&amp;ADDRESS('PR-tampon'!$E379,COLUMN(REFERENCEMENT_ISOLANT[[#Headers],[DATE REFERENCEMENT]]))))))</f>
        <v/>
      </c>
      <c r="C416" s="79" t="str">
        <f ca="1">IF('PR-tampon'!$E379="","",IF('PR-tampon'!$E379=0,"",IF(INDIRECT(NOM_FR&amp;ADDRESS('PR-tampon'!$E379,COLUMN(REFERENCEMENT_ISOLANT[[#Headers],[TYPE DE PROCEDE]])))=0,"",INDIRECT(NOM_FR&amp;ADDRESS('PR-tampon'!$E379,COLUMN(REFERENCEMENT_ISOLANT[[#Headers],[TYPE DE PROCEDE]]))))))</f>
        <v/>
      </c>
      <c r="D416" s="79" t="str">
        <f ca="1">IF('PR-tampon'!$E379="","",IF('PR-tampon'!$E379=0,"",IF(INDIRECT(NOM_FR&amp;ADDRESS('PR-tampon'!$E379,COLUMN(REFERENCEMENT_ISOLANT[[#Headers],[MATIERE]])))=0,"",INDIRECT(NOM_FR&amp;ADDRESS('PR-tampon'!$E379,COLUMN(REFERENCEMENT_ISOLANT[[#Headers],[MATIERE]]))))))</f>
        <v/>
      </c>
      <c r="E416" s="3" t="str">
        <f ca="1">IF('PR-tampon'!$E379="","",IF('PR-tampon'!$E379=0,"",IF(INDIRECT(NOM_FR&amp;ADDRESS('PR-tampon'!$E379,COLUMN(REFERENCEMENT_ISOLANT[[#Headers],[NOM COMMERCIAL DU PROCEDE]])))=0,"",INDIRECT(NOM_FR&amp;ADDRESS('PR-tampon'!$E379,COLUMN(REFERENCEMENT_ISOLANT[[#Headers],[NOM COMMERCIAL DU PROCEDE]]))))))</f>
        <v/>
      </c>
      <c r="F416" s="3" t="str">
        <f ca="1">IF('PR-tampon'!$E379="","",IF('PR-tampon'!$E379=0,"",IF(INDIRECT(NOM_FR&amp;ADDRESS('PR-tampon'!$E379,COLUMN(REFERENCEMENT_ISOLANT[[#Headers],[FABRICANT / TITULAIRE / DISTRIBUTEUR]])))=0,"",INDIRECT(NOM_FR&amp;ADDRESS('PR-tampon'!$E379,COLUMN(REFERENCEMENT_ISOLANT[[#Headers],[FABRICANT / TITULAIRE / DISTRIBUTEUR]]))))))</f>
        <v/>
      </c>
      <c r="G416" s="3" t="str">
        <f ca="1">IF('PR-tampon'!$E379="","",IF('PR-tampon'!$E379=0,"",IF(INDIRECT(NOM_FR&amp;ADDRESS('PR-tampon'!$E379,COLUMN(REFERENCEMENT_ISOLANT[[#Headers],[TYPE DE DOCUMENT DE REFERENCE]])))=0,"",INDIRECT(NOM_FR&amp;ADDRESS('PR-tampon'!$E379,COLUMN(REFERENCEMENT_ISOLANT[[#Headers],[TYPE DE DOCUMENT DE REFERENCE]]))))))</f>
        <v/>
      </c>
      <c r="H416" s="3" t="str">
        <f ca="1">IF('PR-tampon'!$E379="","",IF('PR-tampon'!$E379=0,"",IF(INDIRECT(NOM_FR&amp;ADDRESS('PR-tampon'!$E379,COLUMN(REFERENCEMENT_ISOLANT[[#Headers],[REF]])))=0,"",INDIRECT(NOM_FR&amp;ADDRESS('PR-tampon'!$E379,COLUMN(REFERENCEMENT_ISOLANT[[#Headers],[REF]]))))))</f>
        <v/>
      </c>
      <c r="I416" s="73" t="str">
        <f ca="1">IF('PR-tampon'!$E379="","",IF('PR-tampon'!$E379=0,"",IF(INDIRECT(NOM_FR&amp;ADDRESS('PR-tampon'!$E379,COLUMN(REFERENCEMENT_ISOLANT[[#Headers],[AVIS LIMITE AU / VALIDITE]])))=0,"",INDIRECT(NOM_FR&amp;ADDRESS('PR-tampon'!$E379,COLUMN(REFERENCEMENT_ISOLANT[[#Headers],[AVIS LIMITE AU / VALIDITE]]))))))</f>
        <v/>
      </c>
      <c r="J416" s="3" t="str">
        <f ca="1">IF('PR-tampon'!$E379="","",IF('PR-tampon'!$E379=0,"",IF(INDIRECT(NOM_FR&amp;ADDRESS('PR-tampon'!$E379,COLUMN(REFERENCEMENT_ISOLANT[[#Headers],[TC/TNC
dans le domaine d''emploi visé]])))=0,"",INDIRECT(NOM_FR&amp;ADDRESS('PR-tampon'!$E379,COLUMN(REFERENCEMENT_ISOLANT[[#Headers],[TC/TNC
dans le domaine d''emploi visé]]))))))</f>
        <v/>
      </c>
      <c r="K416" s="102" t="str">
        <f ca="1">IF('PR-tampon'!$E379="","",IF('PR-tampon'!$E379=0,"",IF(INDIRECT(NOM_FR&amp;ADDRESS('PR-tampon'!$E379,COLUMN(REFERENCEMENT_ISOLANT[[#Headers],[SYNTHESE DES APPLICATIONS VISEES]])))=0,"",INDIRECT(NOM_FR&amp;ADDRESS('PR-tampon'!$E379,COLUMN(REFERENCEMENT_ISOLANT[[#Headers],[SYNTHESE DES APPLICATIONS VISEES]]))))))</f>
        <v/>
      </c>
      <c r="L416" s="75" t="str">
        <f ca="1">IF('PR-tampon'!$E379="","",IF('PR-tampon'!$E379=0,"",IF(INDIRECT(NOM_FR&amp;ADDRESS('PR-tampon'!$E379,COLUMN(REFERENCEMENT_ISOLANT[[#Headers],[CONCATENATION DES OBSERVATIONS]])))=0,"",INDIRECT(NOM_FR&amp;ADDRESS('PR-tampon'!$E379,COLUMN(REFERENCEMENT_ISOLANT[[#Headers],[CONCATENATION DES OBSERVATIONS]]))))))</f>
        <v/>
      </c>
      <c r="M416" s="3" t="str">
        <f ca="1">IF('PR-tampon'!$E379="","",IF('PR-tampon'!$E379=0,"",IF(INDIRECT(NOM_FR&amp;ADDRESS('PR-tampon'!$E379,COLUMN(REFERENCEMENT_ISOLANT[[#Headers],[Hygrométrie des locaux]])))=0,"",INDIRECT(NOM_FR&amp;ADDRESS('PR-tampon'!$E379,COLUMN(REFERENCEMENT_ISOLANT[[#Headers],[Hygrométrie des locaux]]))))))</f>
        <v/>
      </c>
      <c r="N416" s="3" t="str">
        <f ca="1">IF('PR-tampon'!$E379="","",IF('PR-tampon'!$E379=0,"",IF(INDIRECT(NOM_FR&amp;ADDRESS('PR-tampon'!$E379,COLUMN(REFERENCEMENT_ISOLANT[[#Headers],[classement locaux au sens 20.1 P3]])))=0,"",INDIRECT(NOM_FR&amp;ADDRESS('PR-tampon'!$E379,COLUMN(REFERENCEMENT_ISOLANT[[#Headers],[classement locaux au sens 20.1 P3]]))))))</f>
        <v/>
      </c>
      <c r="O416" s="3" t="str">
        <f ca="1">IF('PR-tampon'!$E379="","",IF('PR-tampon'!$E379=0,"",IF(INDIRECT(NOM_FR&amp;ADDRESS('PR-tampon'!$E379,COLUMN(REFERENCEMENT_ISOLANT[[#Headers],[Climat max]])))=0,"",INDIRECT(NOM_FR&amp;ADDRESS('PR-tampon'!$E379,COLUMN(REFERENCEMENT_ISOLANT[[#Headers],[Climat max]]))))))</f>
        <v/>
      </c>
      <c r="P416" s="3" t="str">
        <f ca="1">IF('PR-tampon'!$E379="","",IF('PR-tampon'!$E379=0,"",IF(INDIRECT(NOM_FR&amp;ADDRESS('PR-tampon'!$E379,COLUMN(REFERENCEMENT_ISOLANT[[#Headers],[Locaux climatisés ou raffraichis]])))=0,"",INDIRECT(NOM_FR&amp;ADDRESS('PR-tampon'!$E379,COLUMN(REFERENCEMENT_ISOLANT[[#Headers],[Locaux climatisés ou raffraichis]]))))))</f>
        <v/>
      </c>
    </row>
    <row r="417" spans="1:16" ht="130.15" customHeight="1" x14ac:dyDescent="0.25">
      <c r="A417" s="3" t="e">
        <v>#VALUE!</v>
      </c>
      <c r="B417" s="79" t="str">
        <f ca="1">IF('PR-tampon'!$E380="","",IF('PR-tampon'!$E380=0,"",IF(INDIRECT(NOM_FR&amp;ADDRESS('PR-tampon'!$E380,COLUMN(REFERENCEMENT_ISOLANT[[#Headers],[DATE REFERENCEMENT]])))=0,"",INDIRECT(NOM_FR&amp;ADDRESS('PR-tampon'!$E380,COLUMN(REFERENCEMENT_ISOLANT[[#Headers],[DATE REFERENCEMENT]]))))))</f>
        <v/>
      </c>
      <c r="C417" s="79" t="str">
        <f ca="1">IF('PR-tampon'!$E380="","",IF('PR-tampon'!$E380=0,"",IF(INDIRECT(NOM_FR&amp;ADDRESS('PR-tampon'!$E380,COLUMN(REFERENCEMENT_ISOLANT[[#Headers],[TYPE DE PROCEDE]])))=0,"",INDIRECT(NOM_FR&amp;ADDRESS('PR-tampon'!$E380,COLUMN(REFERENCEMENT_ISOLANT[[#Headers],[TYPE DE PROCEDE]]))))))</f>
        <v/>
      </c>
      <c r="D417" s="79" t="str">
        <f ca="1">IF('PR-tampon'!$E380="","",IF('PR-tampon'!$E380=0,"",IF(INDIRECT(NOM_FR&amp;ADDRESS('PR-tampon'!$E380,COLUMN(REFERENCEMENT_ISOLANT[[#Headers],[MATIERE]])))=0,"",INDIRECT(NOM_FR&amp;ADDRESS('PR-tampon'!$E380,COLUMN(REFERENCEMENT_ISOLANT[[#Headers],[MATIERE]]))))))</f>
        <v/>
      </c>
      <c r="E417" s="3" t="str">
        <f ca="1">IF('PR-tampon'!$E380="","",IF('PR-tampon'!$E380=0,"",IF(INDIRECT(NOM_FR&amp;ADDRESS('PR-tampon'!$E380,COLUMN(REFERENCEMENT_ISOLANT[[#Headers],[NOM COMMERCIAL DU PROCEDE]])))=0,"",INDIRECT(NOM_FR&amp;ADDRESS('PR-tampon'!$E380,COLUMN(REFERENCEMENT_ISOLANT[[#Headers],[NOM COMMERCIAL DU PROCEDE]]))))))</f>
        <v/>
      </c>
      <c r="F417" s="3" t="str">
        <f ca="1">IF('PR-tampon'!$E380="","",IF('PR-tampon'!$E380=0,"",IF(INDIRECT(NOM_FR&amp;ADDRESS('PR-tampon'!$E380,COLUMN(REFERENCEMENT_ISOLANT[[#Headers],[FABRICANT / TITULAIRE / DISTRIBUTEUR]])))=0,"",INDIRECT(NOM_FR&amp;ADDRESS('PR-tampon'!$E380,COLUMN(REFERENCEMENT_ISOLANT[[#Headers],[FABRICANT / TITULAIRE / DISTRIBUTEUR]]))))))</f>
        <v/>
      </c>
      <c r="G417" s="3" t="str">
        <f ca="1">IF('PR-tampon'!$E380="","",IF('PR-tampon'!$E380=0,"",IF(INDIRECT(NOM_FR&amp;ADDRESS('PR-tampon'!$E380,COLUMN(REFERENCEMENT_ISOLANT[[#Headers],[TYPE DE DOCUMENT DE REFERENCE]])))=0,"",INDIRECT(NOM_FR&amp;ADDRESS('PR-tampon'!$E380,COLUMN(REFERENCEMENT_ISOLANT[[#Headers],[TYPE DE DOCUMENT DE REFERENCE]]))))))</f>
        <v/>
      </c>
      <c r="H417" s="3" t="str">
        <f ca="1">IF('PR-tampon'!$E380="","",IF('PR-tampon'!$E380=0,"",IF(INDIRECT(NOM_FR&amp;ADDRESS('PR-tampon'!$E380,COLUMN(REFERENCEMENT_ISOLANT[[#Headers],[REF]])))=0,"",INDIRECT(NOM_FR&amp;ADDRESS('PR-tampon'!$E380,COLUMN(REFERENCEMENT_ISOLANT[[#Headers],[REF]]))))))</f>
        <v/>
      </c>
      <c r="I417" s="73" t="str">
        <f ca="1">IF('PR-tampon'!$E380="","",IF('PR-tampon'!$E380=0,"",IF(INDIRECT(NOM_FR&amp;ADDRESS('PR-tampon'!$E380,COLUMN(REFERENCEMENT_ISOLANT[[#Headers],[AVIS LIMITE AU / VALIDITE]])))=0,"",INDIRECT(NOM_FR&amp;ADDRESS('PR-tampon'!$E380,COLUMN(REFERENCEMENT_ISOLANT[[#Headers],[AVIS LIMITE AU / VALIDITE]]))))))</f>
        <v/>
      </c>
      <c r="J417" s="3" t="str">
        <f ca="1">IF('PR-tampon'!$E380="","",IF('PR-tampon'!$E380=0,"",IF(INDIRECT(NOM_FR&amp;ADDRESS('PR-tampon'!$E380,COLUMN(REFERENCEMENT_ISOLANT[[#Headers],[TC/TNC
dans le domaine d''emploi visé]])))=0,"",INDIRECT(NOM_FR&amp;ADDRESS('PR-tampon'!$E380,COLUMN(REFERENCEMENT_ISOLANT[[#Headers],[TC/TNC
dans le domaine d''emploi visé]]))))))</f>
        <v/>
      </c>
      <c r="K417" s="102" t="str">
        <f ca="1">IF('PR-tampon'!$E380="","",IF('PR-tampon'!$E380=0,"",IF(INDIRECT(NOM_FR&amp;ADDRESS('PR-tampon'!$E380,COLUMN(REFERENCEMENT_ISOLANT[[#Headers],[SYNTHESE DES APPLICATIONS VISEES]])))=0,"",INDIRECT(NOM_FR&amp;ADDRESS('PR-tampon'!$E380,COLUMN(REFERENCEMENT_ISOLANT[[#Headers],[SYNTHESE DES APPLICATIONS VISEES]]))))))</f>
        <v/>
      </c>
      <c r="L417" s="75" t="str">
        <f ca="1">IF('PR-tampon'!$E380="","",IF('PR-tampon'!$E380=0,"",IF(INDIRECT(NOM_FR&amp;ADDRESS('PR-tampon'!$E380,COLUMN(REFERENCEMENT_ISOLANT[[#Headers],[CONCATENATION DES OBSERVATIONS]])))=0,"",INDIRECT(NOM_FR&amp;ADDRESS('PR-tampon'!$E380,COLUMN(REFERENCEMENT_ISOLANT[[#Headers],[CONCATENATION DES OBSERVATIONS]]))))))</f>
        <v/>
      </c>
      <c r="M417" s="3" t="str">
        <f ca="1">IF('PR-tampon'!$E380="","",IF('PR-tampon'!$E380=0,"",IF(INDIRECT(NOM_FR&amp;ADDRESS('PR-tampon'!$E380,COLUMN(REFERENCEMENT_ISOLANT[[#Headers],[Hygrométrie des locaux]])))=0,"",INDIRECT(NOM_FR&amp;ADDRESS('PR-tampon'!$E380,COLUMN(REFERENCEMENT_ISOLANT[[#Headers],[Hygrométrie des locaux]]))))))</f>
        <v/>
      </c>
      <c r="N417" s="3" t="str">
        <f ca="1">IF('PR-tampon'!$E380="","",IF('PR-tampon'!$E380=0,"",IF(INDIRECT(NOM_FR&amp;ADDRESS('PR-tampon'!$E380,COLUMN(REFERENCEMENT_ISOLANT[[#Headers],[classement locaux au sens 20.1 P3]])))=0,"",INDIRECT(NOM_FR&amp;ADDRESS('PR-tampon'!$E380,COLUMN(REFERENCEMENT_ISOLANT[[#Headers],[classement locaux au sens 20.1 P3]]))))))</f>
        <v/>
      </c>
      <c r="O417" s="3" t="str">
        <f ca="1">IF('PR-tampon'!$E380="","",IF('PR-tampon'!$E380=0,"",IF(INDIRECT(NOM_FR&amp;ADDRESS('PR-tampon'!$E380,COLUMN(REFERENCEMENT_ISOLANT[[#Headers],[Climat max]])))=0,"",INDIRECT(NOM_FR&amp;ADDRESS('PR-tampon'!$E380,COLUMN(REFERENCEMENT_ISOLANT[[#Headers],[Climat max]]))))))</f>
        <v/>
      </c>
      <c r="P417" s="3" t="str">
        <f ca="1">IF('PR-tampon'!$E380="","",IF('PR-tampon'!$E380=0,"",IF(INDIRECT(NOM_FR&amp;ADDRESS('PR-tampon'!$E380,COLUMN(REFERENCEMENT_ISOLANT[[#Headers],[Locaux climatisés ou raffraichis]])))=0,"",INDIRECT(NOM_FR&amp;ADDRESS('PR-tampon'!$E380,COLUMN(REFERENCEMENT_ISOLANT[[#Headers],[Locaux climatisés ou raffraichis]]))))))</f>
        <v/>
      </c>
    </row>
    <row r="418" spans="1:16" ht="130.15" customHeight="1" x14ac:dyDescent="0.25">
      <c r="A418" s="3" t="e">
        <v>#VALUE!</v>
      </c>
      <c r="B418" s="79" t="str">
        <f ca="1">IF('PR-tampon'!$E381="","",IF('PR-tampon'!$E381=0,"",IF(INDIRECT(NOM_FR&amp;ADDRESS('PR-tampon'!$E381,COLUMN(REFERENCEMENT_ISOLANT[[#Headers],[DATE REFERENCEMENT]])))=0,"",INDIRECT(NOM_FR&amp;ADDRESS('PR-tampon'!$E381,COLUMN(REFERENCEMENT_ISOLANT[[#Headers],[DATE REFERENCEMENT]]))))))</f>
        <v/>
      </c>
      <c r="C418" s="79" t="str">
        <f ca="1">IF('PR-tampon'!$E381="","",IF('PR-tampon'!$E381=0,"",IF(INDIRECT(NOM_FR&amp;ADDRESS('PR-tampon'!$E381,COLUMN(REFERENCEMENT_ISOLANT[[#Headers],[TYPE DE PROCEDE]])))=0,"",INDIRECT(NOM_FR&amp;ADDRESS('PR-tampon'!$E381,COLUMN(REFERENCEMENT_ISOLANT[[#Headers],[TYPE DE PROCEDE]]))))))</f>
        <v/>
      </c>
      <c r="D418" s="79" t="str">
        <f ca="1">IF('PR-tampon'!$E381="","",IF('PR-tampon'!$E381=0,"",IF(INDIRECT(NOM_FR&amp;ADDRESS('PR-tampon'!$E381,COLUMN(REFERENCEMENT_ISOLANT[[#Headers],[MATIERE]])))=0,"",INDIRECT(NOM_FR&amp;ADDRESS('PR-tampon'!$E381,COLUMN(REFERENCEMENT_ISOLANT[[#Headers],[MATIERE]]))))))</f>
        <v/>
      </c>
      <c r="E418" s="3" t="str">
        <f ca="1">IF('PR-tampon'!$E381="","",IF('PR-tampon'!$E381=0,"",IF(INDIRECT(NOM_FR&amp;ADDRESS('PR-tampon'!$E381,COLUMN(REFERENCEMENT_ISOLANT[[#Headers],[NOM COMMERCIAL DU PROCEDE]])))=0,"",INDIRECT(NOM_FR&amp;ADDRESS('PR-tampon'!$E381,COLUMN(REFERENCEMENT_ISOLANT[[#Headers],[NOM COMMERCIAL DU PROCEDE]]))))))</f>
        <v/>
      </c>
      <c r="F418" s="3" t="str">
        <f ca="1">IF('PR-tampon'!$E381="","",IF('PR-tampon'!$E381=0,"",IF(INDIRECT(NOM_FR&amp;ADDRESS('PR-tampon'!$E381,COLUMN(REFERENCEMENT_ISOLANT[[#Headers],[FABRICANT / TITULAIRE / DISTRIBUTEUR]])))=0,"",INDIRECT(NOM_FR&amp;ADDRESS('PR-tampon'!$E381,COLUMN(REFERENCEMENT_ISOLANT[[#Headers],[FABRICANT / TITULAIRE / DISTRIBUTEUR]]))))))</f>
        <v/>
      </c>
      <c r="G418" s="3" t="str">
        <f ca="1">IF('PR-tampon'!$E381="","",IF('PR-tampon'!$E381=0,"",IF(INDIRECT(NOM_FR&amp;ADDRESS('PR-tampon'!$E381,COLUMN(REFERENCEMENT_ISOLANT[[#Headers],[TYPE DE DOCUMENT DE REFERENCE]])))=0,"",INDIRECT(NOM_FR&amp;ADDRESS('PR-tampon'!$E381,COLUMN(REFERENCEMENT_ISOLANT[[#Headers],[TYPE DE DOCUMENT DE REFERENCE]]))))))</f>
        <v/>
      </c>
      <c r="H418" s="3" t="str">
        <f ca="1">IF('PR-tampon'!$E381="","",IF('PR-tampon'!$E381=0,"",IF(INDIRECT(NOM_FR&amp;ADDRESS('PR-tampon'!$E381,COLUMN(REFERENCEMENT_ISOLANT[[#Headers],[REF]])))=0,"",INDIRECT(NOM_FR&amp;ADDRESS('PR-tampon'!$E381,COLUMN(REFERENCEMENT_ISOLANT[[#Headers],[REF]]))))))</f>
        <v/>
      </c>
      <c r="I418" s="73" t="str">
        <f ca="1">IF('PR-tampon'!$E381="","",IF('PR-tampon'!$E381=0,"",IF(INDIRECT(NOM_FR&amp;ADDRESS('PR-tampon'!$E381,COLUMN(REFERENCEMENT_ISOLANT[[#Headers],[AVIS LIMITE AU / VALIDITE]])))=0,"",INDIRECT(NOM_FR&amp;ADDRESS('PR-tampon'!$E381,COLUMN(REFERENCEMENT_ISOLANT[[#Headers],[AVIS LIMITE AU / VALIDITE]]))))))</f>
        <v/>
      </c>
      <c r="J418" s="3" t="str">
        <f ca="1">IF('PR-tampon'!$E381="","",IF('PR-tampon'!$E381=0,"",IF(INDIRECT(NOM_FR&amp;ADDRESS('PR-tampon'!$E381,COLUMN(REFERENCEMENT_ISOLANT[[#Headers],[TC/TNC
dans le domaine d''emploi visé]])))=0,"",INDIRECT(NOM_FR&amp;ADDRESS('PR-tampon'!$E381,COLUMN(REFERENCEMENT_ISOLANT[[#Headers],[TC/TNC
dans le domaine d''emploi visé]]))))))</f>
        <v/>
      </c>
      <c r="K418" s="102" t="str">
        <f ca="1">IF('PR-tampon'!$E381="","",IF('PR-tampon'!$E381=0,"",IF(INDIRECT(NOM_FR&amp;ADDRESS('PR-tampon'!$E381,COLUMN(REFERENCEMENT_ISOLANT[[#Headers],[SYNTHESE DES APPLICATIONS VISEES]])))=0,"",INDIRECT(NOM_FR&amp;ADDRESS('PR-tampon'!$E381,COLUMN(REFERENCEMENT_ISOLANT[[#Headers],[SYNTHESE DES APPLICATIONS VISEES]]))))))</f>
        <v/>
      </c>
      <c r="L418" s="75" t="str">
        <f ca="1">IF('PR-tampon'!$E381="","",IF('PR-tampon'!$E381=0,"",IF(INDIRECT(NOM_FR&amp;ADDRESS('PR-tampon'!$E381,COLUMN(REFERENCEMENT_ISOLANT[[#Headers],[CONCATENATION DES OBSERVATIONS]])))=0,"",INDIRECT(NOM_FR&amp;ADDRESS('PR-tampon'!$E381,COLUMN(REFERENCEMENT_ISOLANT[[#Headers],[CONCATENATION DES OBSERVATIONS]]))))))</f>
        <v/>
      </c>
      <c r="M418" s="3" t="str">
        <f ca="1">IF('PR-tampon'!$E381="","",IF('PR-tampon'!$E381=0,"",IF(INDIRECT(NOM_FR&amp;ADDRESS('PR-tampon'!$E381,COLUMN(REFERENCEMENT_ISOLANT[[#Headers],[Hygrométrie des locaux]])))=0,"",INDIRECT(NOM_FR&amp;ADDRESS('PR-tampon'!$E381,COLUMN(REFERENCEMENT_ISOLANT[[#Headers],[Hygrométrie des locaux]]))))))</f>
        <v/>
      </c>
      <c r="N418" s="3" t="str">
        <f ca="1">IF('PR-tampon'!$E381="","",IF('PR-tampon'!$E381=0,"",IF(INDIRECT(NOM_FR&amp;ADDRESS('PR-tampon'!$E381,COLUMN(REFERENCEMENT_ISOLANT[[#Headers],[classement locaux au sens 20.1 P3]])))=0,"",INDIRECT(NOM_FR&amp;ADDRESS('PR-tampon'!$E381,COLUMN(REFERENCEMENT_ISOLANT[[#Headers],[classement locaux au sens 20.1 P3]]))))))</f>
        <v/>
      </c>
      <c r="O418" s="3" t="str">
        <f ca="1">IF('PR-tampon'!$E381="","",IF('PR-tampon'!$E381=0,"",IF(INDIRECT(NOM_FR&amp;ADDRESS('PR-tampon'!$E381,COLUMN(REFERENCEMENT_ISOLANT[[#Headers],[Climat max]])))=0,"",INDIRECT(NOM_FR&amp;ADDRESS('PR-tampon'!$E381,COLUMN(REFERENCEMENT_ISOLANT[[#Headers],[Climat max]]))))))</f>
        <v/>
      </c>
      <c r="P418" s="3" t="str">
        <f ca="1">IF('PR-tampon'!$E381="","",IF('PR-tampon'!$E381=0,"",IF(INDIRECT(NOM_FR&amp;ADDRESS('PR-tampon'!$E381,COLUMN(REFERENCEMENT_ISOLANT[[#Headers],[Locaux climatisés ou raffraichis]])))=0,"",INDIRECT(NOM_FR&amp;ADDRESS('PR-tampon'!$E381,COLUMN(REFERENCEMENT_ISOLANT[[#Headers],[Locaux climatisés ou raffraichis]]))))))</f>
        <v/>
      </c>
    </row>
    <row r="419" spans="1:16" ht="130.15" customHeight="1" x14ac:dyDescent="0.25">
      <c r="A419" s="3" t="e">
        <v>#VALUE!</v>
      </c>
      <c r="B419" s="79" t="str">
        <f ca="1">IF('PR-tampon'!$E382="","",IF('PR-tampon'!$E382=0,"",IF(INDIRECT(NOM_FR&amp;ADDRESS('PR-tampon'!$E382,COLUMN(REFERENCEMENT_ISOLANT[[#Headers],[DATE REFERENCEMENT]])))=0,"",INDIRECT(NOM_FR&amp;ADDRESS('PR-tampon'!$E382,COLUMN(REFERENCEMENT_ISOLANT[[#Headers],[DATE REFERENCEMENT]]))))))</f>
        <v/>
      </c>
      <c r="C419" s="79" t="str">
        <f ca="1">IF('PR-tampon'!$E382="","",IF('PR-tampon'!$E382=0,"",IF(INDIRECT(NOM_FR&amp;ADDRESS('PR-tampon'!$E382,COLUMN(REFERENCEMENT_ISOLANT[[#Headers],[TYPE DE PROCEDE]])))=0,"",INDIRECT(NOM_FR&amp;ADDRESS('PR-tampon'!$E382,COLUMN(REFERENCEMENT_ISOLANT[[#Headers],[TYPE DE PROCEDE]]))))))</f>
        <v/>
      </c>
      <c r="D419" s="79" t="str">
        <f ca="1">IF('PR-tampon'!$E382="","",IF('PR-tampon'!$E382=0,"",IF(INDIRECT(NOM_FR&amp;ADDRESS('PR-tampon'!$E382,COLUMN(REFERENCEMENT_ISOLANT[[#Headers],[MATIERE]])))=0,"",INDIRECT(NOM_FR&amp;ADDRESS('PR-tampon'!$E382,COLUMN(REFERENCEMENT_ISOLANT[[#Headers],[MATIERE]]))))))</f>
        <v/>
      </c>
      <c r="E419" s="3" t="str">
        <f ca="1">IF('PR-tampon'!$E382="","",IF('PR-tampon'!$E382=0,"",IF(INDIRECT(NOM_FR&amp;ADDRESS('PR-tampon'!$E382,COLUMN(REFERENCEMENT_ISOLANT[[#Headers],[NOM COMMERCIAL DU PROCEDE]])))=0,"",INDIRECT(NOM_FR&amp;ADDRESS('PR-tampon'!$E382,COLUMN(REFERENCEMENT_ISOLANT[[#Headers],[NOM COMMERCIAL DU PROCEDE]]))))))</f>
        <v/>
      </c>
      <c r="F419" s="3" t="str">
        <f ca="1">IF('PR-tampon'!$E382="","",IF('PR-tampon'!$E382=0,"",IF(INDIRECT(NOM_FR&amp;ADDRESS('PR-tampon'!$E382,COLUMN(REFERENCEMENT_ISOLANT[[#Headers],[FABRICANT / TITULAIRE / DISTRIBUTEUR]])))=0,"",INDIRECT(NOM_FR&amp;ADDRESS('PR-tampon'!$E382,COLUMN(REFERENCEMENT_ISOLANT[[#Headers],[FABRICANT / TITULAIRE / DISTRIBUTEUR]]))))))</f>
        <v/>
      </c>
      <c r="G419" s="3" t="str">
        <f ca="1">IF('PR-tampon'!$E382="","",IF('PR-tampon'!$E382=0,"",IF(INDIRECT(NOM_FR&amp;ADDRESS('PR-tampon'!$E382,COLUMN(REFERENCEMENT_ISOLANT[[#Headers],[TYPE DE DOCUMENT DE REFERENCE]])))=0,"",INDIRECT(NOM_FR&amp;ADDRESS('PR-tampon'!$E382,COLUMN(REFERENCEMENT_ISOLANT[[#Headers],[TYPE DE DOCUMENT DE REFERENCE]]))))))</f>
        <v/>
      </c>
      <c r="H419" s="3" t="str">
        <f ca="1">IF('PR-tampon'!$E382="","",IF('PR-tampon'!$E382=0,"",IF(INDIRECT(NOM_FR&amp;ADDRESS('PR-tampon'!$E382,COLUMN(REFERENCEMENT_ISOLANT[[#Headers],[REF]])))=0,"",INDIRECT(NOM_FR&amp;ADDRESS('PR-tampon'!$E382,COLUMN(REFERENCEMENT_ISOLANT[[#Headers],[REF]]))))))</f>
        <v/>
      </c>
      <c r="I419" s="73" t="str">
        <f ca="1">IF('PR-tampon'!$E382="","",IF('PR-tampon'!$E382=0,"",IF(INDIRECT(NOM_FR&amp;ADDRESS('PR-tampon'!$E382,COLUMN(REFERENCEMENT_ISOLANT[[#Headers],[AVIS LIMITE AU / VALIDITE]])))=0,"",INDIRECT(NOM_FR&amp;ADDRESS('PR-tampon'!$E382,COLUMN(REFERENCEMENT_ISOLANT[[#Headers],[AVIS LIMITE AU / VALIDITE]]))))))</f>
        <v/>
      </c>
      <c r="J419" s="3" t="str">
        <f ca="1">IF('PR-tampon'!$E382="","",IF('PR-tampon'!$E382=0,"",IF(INDIRECT(NOM_FR&amp;ADDRESS('PR-tampon'!$E382,COLUMN(REFERENCEMENT_ISOLANT[[#Headers],[TC/TNC
dans le domaine d''emploi visé]])))=0,"",INDIRECT(NOM_FR&amp;ADDRESS('PR-tampon'!$E382,COLUMN(REFERENCEMENT_ISOLANT[[#Headers],[TC/TNC
dans le domaine d''emploi visé]]))))))</f>
        <v/>
      </c>
      <c r="K419" s="102" t="str">
        <f ca="1">IF('PR-tampon'!$E382="","",IF('PR-tampon'!$E382=0,"",IF(INDIRECT(NOM_FR&amp;ADDRESS('PR-tampon'!$E382,COLUMN(REFERENCEMENT_ISOLANT[[#Headers],[SYNTHESE DES APPLICATIONS VISEES]])))=0,"",INDIRECT(NOM_FR&amp;ADDRESS('PR-tampon'!$E382,COLUMN(REFERENCEMENT_ISOLANT[[#Headers],[SYNTHESE DES APPLICATIONS VISEES]]))))))</f>
        <v/>
      </c>
      <c r="L419" s="75" t="str">
        <f ca="1">IF('PR-tampon'!$E382="","",IF('PR-tampon'!$E382=0,"",IF(INDIRECT(NOM_FR&amp;ADDRESS('PR-tampon'!$E382,COLUMN(REFERENCEMENT_ISOLANT[[#Headers],[CONCATENATION DES OBSERVATIONS]])))=0,"",INDIRECT(NOM_FR&amp;ADDRESS('PR-tampon'!$E382,COLUMN(REFERENCEMENT_ISOLANT[[#Headers],[CONCATENATION DES OBSERVATIONS]]))))))</f>
        <v/>
      </c>
      <c r="M419" s="3" t="str">
        <f ca="1">IF('PR-tampon'!$E382="","",IF('PR-tampon'!$E382=0,"",IF(INDIRECT(NOM_FR&amp;ADDRESS('PR-tampon'!$E382,COLUMN(REFERENCEMENT_ISOLANT[[#Headers],[Hygrométrie des locaux]])))=0,"",INDIRECT(NOM_FR&amp;ADDRESS('PR-tampon'!$E382,COLUMN(REFERENCEMENT_ISOLANT[[#Headers],[Hygrométrie des locaux]]))))))</f>
        <v/>
      </c>
      <c r="N419" s="3" t="str">
        <f ca="1">IF('PR-tampon'!$E382="","",IF('PR-tampon'!$E382=0,"",IF(INDIRECT(NOM_FR&amp;ADDRESS('PR-tampon'!$E382,COLUMN(REFERENCEMENT_ISOLANT[[#Headers],[classement locaux au sens 20.1 P3]])))=0,"",INDIRECT(NOM_FR&amp;ADDRESS('PR-tampon'!$E382,COLUMN(REFERENCEMENT_ISOLANT[[#Headers],[classement locaux au sens 20.1 P3]]))))))</f>
        <v/>
      </c>
      <c r="O419" s="3" t="str">
        <f ca="1">IF('PR-tampon'!$E382="","",IF('PR-tampon'!$E382=0,"",IF(INDIRECT(NOM_FR&amp;ADDRESS('PR-tampon'!$E382,COLUMN(REFERENCEMENT_ISOLANT[[#Headers],[Climat max]])))=0,"",INDIRECT(NOM_FR&amp;ADDRESS('PR-tampon'!$E382,COLUMN(REFERENCEMENT_ISOLANT[[#Headers],[Climat max]]))))))</f>
        <v/>
      </c>
      <c r="P419" s="3" t="str">
        <f ca="1">IF('PR-tampon'!$E382="","",IF('PR-tampon'!$E382=0,"",IF(INDIRECT(NOM_FR&amp;ADDRESS('PR-tampon'!$E382,COLUMN(REFERENCEMENT_ISOLANT[[#Headers],[Locaux climatisés ou raffraichis]])))=0,"",INDIRECT(NOM_FR&amp;ADDRESS('PR-tampon'!$E382,COLUMN(REFERENCEMENT_ISOLANT[[#Headers],[Locaux climatisés ou raffraichis]]))))))</f>
        <v/>
      </c>
    </row>
    <row r="420" spans="1:16" ht="130.15" customHeight="1" x14ac:dyDescent="0.25">
      <c r="A420" s="3" t="e">
        <v>#VALUE!</v>
      </c>
      <c r="B420" s="79" t="str">
        <f ca="1">IF('PR-tampon'!$E383="","",IF('PR-tampon'!$E383=0,"",IF(INDIRECT(NOM_FR&amp;ADDRESS('PR-tampon'!$E383,COLUMN(REFERENCEMENT_ISOLANT[[#Headers],[DATE REFERENCEMENT]])))=0,"",INDIRECT(NOM_FR&amp;ADDRESS('PR-tampon'!$E383,COLUMN(REFERENCEMENT_ISOLANT[[#Headers],[DATE REFERENCEMENT]]))))))</f>
        <v/>
      </c>
      <c r="C420" s="79" t="str">
        <f ca="1">IF('PR-tampon'!$E383="","",IF('PR-tampon'!$E383=0,"",IF(INDIRECT(NOM_FR&amp;ADDRESS('PR-tampon'!$E383,COLUMN(REFERENCEMENT_ISOLANT[[#Headers],[TYPE DE PROCEDE]])))=0,"",INDIRECT(NOM_FR&amp;ADDRESS('PR-tampon'!$E383,COLUMN(REFERENCEMENT_ISOLANT[[#Headers],[TYPE DE PROCEDE]]))))))</f>
        <v/>
      </c>
      <c r="D420" s="79" t="str">
        <f ca="1">IF('PR-tampon'!$E383="","",IF('PR-tampon'!$E383=0,"",IF(INDIRECT(NOM_FR&amp;ADDRESS('PR-tampon'!$E383,COLUMN(REFERENCEMENT_ISOLANT[[#Headers],[MATIERE]])))=0,"",INDIRECT(NOM_FR&amp;ADDRESS('PR-tampon'!$E383,COLUMN(REFERENCEMENT_ISOLANT[[#Headers],[MATIERE]]))))))</f>
        <v/>
      </c>
      <c r="E420" s="3" t="str">
        <f ca="1">IF('PR-tampon'!$E383="","",IF('PR-tampon'!$E383=0,"",IF(INDIRECT(NOM_FR&amp;ADDRESS('PR-tampon'!$E383,COLUMN(REFERENCEMENT_ISOLANT[[#Headers],[NOM COMMERCIAL DU PROCEDE]])))=0,"",INDIRECT(NOM_FR&amp;ADDRESS('PR-tampon'!$E383,COLUMN(REFERENCEMENT_ISOLANT[[#Headers],[NOM COMMERCIAL DU PROCEDE]]))))))</f>
        <v/>
      </c>
      <c r="F420" s="3" t="str">
        <f ca="1">IF('PR-tampon'!$E383="","",IF('PR-tampon'!$E383=0,"",IF(INDIRECT(NOM_FR&amp;ADDRESS('PR-tampon'!$E383,COLUMN(REFERENCEMENT_ISOLANT[[#Headers],[FABRICANT / TITULAIRE / DISTRIBUTEUR]])))=0,"",INDIRECT(NOM_FR&amp;ADDRESS('PR-tampon'!$E383,COLUMN(REFERENCEMENT_ISOLANT[[#Headers],[FABRICANT / TITULAIRE / DISTRIBUTEUR]]))))))</f>
        <v/>
      </c>
      <c r="G420" s="3" t="str">
        <f ca="1">IF('PR-tampon'!$E383="","",IF('PR-tampon'!$E383=0,"",IF(INDIRECT(NOM_FR&amp;ADDRESS('PR-tampon'!$E383,COLUMN(REFERENCEMENT_ISOLANT[[#Headers],[TYPE DE DOCUMENT DE REFERENCE]])))=0,"",INDIRECT(NOM_FR&amp;ADDRESS('PR-tampon'!$E383,COLUMN(REFERENCEMENT_ISOLANT[[#Headers],[TYPE DE DOCUMENT DE REFERENCE]]))))))</f>
        <v/>
      </c>
      <c r="H420" s="3" t="str">
        <f ca="1">IF('PR-tampon'!$E383="","",IF('PR-tampon'!$E383=0,"",IF(INDIRECT(NOM_FR&amp;ADDRESS('PR-tampon'!$E383,COLUMN(REFERENCEMENT_ISOLANT[[#Headers],[REF]])))=0,"",INDIRECT(NOM_FR&amp;ADDRESS('PR-tampon'!$E383,COLUMN(REFERENCEMENT_ISOLANT[[#Headers],[REF]]))))))</f>
        <v/>
      </c>
      <c r="I420" s="73" t="str">
        <f ca="1">IF('PR-tampon'!$E383="","",IF('PR-tampon'!$E383=0,"",IF(INDIRECT(NOM_FR&amp;ADDRESS('PR-tampon'!$E383,COLUMN(REFERENCEMENT_ISOLANT[[#Headers],[AVIS LIMITE AU / VALIDITE]])))=0,"",INDIRECT(NOM_FR&amp;ADDRESS('PR-tampon'!$E383,COLUMN(REFERENCEMENT_ISOLANT[[#Headers],[AVIS LIMITE AU / VALIDITE]]))))))</f>
        <v/>
      </c>
      <c r="J420" s="3" t="str">
        <f ca="1">IF('PR-tampon'!$E383="","",IF('PR-tampon'!$E383=0,"",IF(INDIRECT(NOM_FR&amp;ADDRESS('PR-tampon'!$E383,COLUMN(REFERENCEMENT_ISOLANT[[#Headers],[TC/TNC
dans le domaine d''emploi visé]])))=0,"",INDIRECT(NOM_FR&amp;ADDRESS('PR-tampon'!$E383,COLUMN(REFERENCEMENT_ISOLANT[[#Headers],[TC/TNC
dans le domaine d''emploi visé]]))))))</f>
        <v/>
      </c>
      <c r="K420" s="102" t="str">
        <f ca="1">IF('PR-tampon'!$E383="","",IF('PR-tampon'!$E383=0,"",IF(INDIRECT(NOM_FR&amp;ADDRESS('PR-tampon'!$E383,COLUMN(REFERENCEMENT_ISOLANT[[#Headers],[SYNTHESE DES APPLICATIONS VISEES]])))=0,"",INDIRECT(NOM_FR&amp;ADDRESS('PR-tampon'!$E383,COLUMN(REFERENCEMENT_ISOLANT[[#Headers],[SYNTHESE DES APPLICATIONS VISEES]]))))))</f>
        <v/>
      </c>
      <c r="L420" s="75" t="str">
        <f ca="1">IF('PR-tampon'!$E383="","",IF('PR-tampon'!$E383=0,"",IF(INDIRECT(NOM_FR&amp;ADDRESS('PR-tampon'!$E383,COLUMN(REFERENCEMENT_ISOLANT[[#Headers],[CONCATENATION DES OBSERVATIONS]])))=0,"",INDIRECT(NOM_FR&amp;ADDRESS('PR-tampon'!$E383,COLUMN(REFERENCEMENT_ISOLANT[[#Headers],[CONCATENATION DES OBSERVATIONS]]))))))</f>
        <v/>
      </c>
      <c r="M420" s="3" t="str">
        <f ca="1">IF('PR-tampon'!$E383="","",IF('PR-tampon'!$E383=0,"",IF(INDIRECT(NOM_FR&amp;ADDRESS('PR-tampon'!$E383,COLUMN(REFERENCEMENT_ISOLANT[[#Headers],[Hygrométrie des locaux]])))=0,"",INDIRECT(NOM_FR&amp;ADDRESS('PR-tampon'!$E383,COLUMN(REFERENCEMENT_ISOLANT[[#Headers],[Hygrométrie des locaux]]))))))</f>
        <v/>
      </c>
      <c r="N420" s="3" t="str">
        <f ca="1">IF('PR-tampon'!$E383="","",IF('PR-tampon'!$E383=0,"",IF(INDIRECT(NOM_FR&amp;ADDRESS('PR-tampon'!$E383,COLUMN(REFERENCEMENT_ISOLANT[[#Headers],[classement locaux au sens 20.1 P3]])))=0,"",INDIRECT(NOM_FR&amp;ADDRESS('PR-tampon'!$E383,COLUMN(REFERENCEMENT_ISOLANT[[#Headers],[classement locaux au sens 20.1 P3]]))))))</f>
        <v/>
      </c>
      <c r="O420" s="3" t="str">
        <f ca="1">IF('PR-tampon'!$E383="","",IF('PR-tampon'!$E383=0,"",IF(INDIRECT(NOM_FR&amp;ADDRESS('PR-tampon'!$E383,COLUMN(REFERENCEMENT_ISOLANT[[#Headers],[Climat max]])))=0,"",INDIRECT(NOM_FR&amp;ADDRESS('PR-tampon'!$E383,COLUMN(REFERENCEMENT_ISOLANT[[#Headers],[Climat max]]))))))</f>
        <v/>
      </c>
      <c r="P420" s="3" t="str">
        <f ca="1">IF('PR-tampon'!$E383="","",IF('PR-tampon'!$E383=0,"",IF(INDIRECT(NOM_FR&amp;ADDRESS('PR-tampon'!$E383,COLUMN(REFERENCEMENT_ISOLANT[[#Headers],[Locaux climatisés ou raffraichis]])))=0,"",INDIRECT(NOM_FR&amp;ADDRESS('PR-tampon'!$E383,COLUMN(REFERENCEMENT_ISOLANT[[#Headers],[Locaux climatisés ou raffraichis]]))))))</f>
        <v/>
      </c>
    </row>
    <row r="421" spans="1:16" ht="130.15" customHeight="1" x14ac:dyDescent="0.25">
      <c r="A421" s="3" t="e">
        <v>#VALUE!</v>
      </c>
      <c r="B421" s="79" t="str">
        <f ca="1">IF('PR-tampon'!$E384="","",IF('PR-tampon'!$E384=0,"",IF(INDIRECT(NOM_FR&amp;ADDRESS('PR-tampon'!$E384,COLUMN(REFERENCEMENT_ISOLANT[[#Headers],[DATE REFERENCEMENT]])))=0,"",INDIRECT(NOM_FR&amp;ADDRESS('PR-tampon'!$E384,COLUMN(REFERENCEMENT_ISOLANT[[#Headers],[DATE REFERENCEMENT]]))))))</f>
        <v/>
      </c>
      <c r="C421" s="79" t="str">
        <f ca="1">IF('PR-tampon'!$E384="","",IF('PR-tampon'!$E384=0,"",IF(INDIRECT(NOM_FR&amp;ADDRESS('PR-tampon'!$E384,COLUMN(REFERENCEMENT_ISOLANT[[#Headers],[TYPE DE PROCEDE]])))=0,"",INDIRECT(NOM_FR&amp;ADDRESS('PR-tampon'!$E384,COLUMN(REFERENCEMENT_ISOLANT[[#Headers],[TYPE DE PROCEDE]]))))))</f>
        <v/>
      </c>
      <c r="D421" s="79" t="str">
        <f ca="1">IF('PR-tampon'!$E384="","",IF('PR-tampon'!$E384=0,"",IF(INDIRECT(NOM_FR&amp;ADDRESS('PR-tampon'!$E384,COLUMN(REFERENCEMENT_ISOLANT[[#Headers],[MATIERE]])))=0,"",INDIRECT(NOM_FR&amp;ADDRESS('PR-tampon'!$E384,COLUMN(REFERENCEMENT_ISOLANT[[#Headers],[MATIERE]]))))))</f>
        <v/>
      </c>
      <c r="E421" s="3" t="str">
        <f ca="1">IF('PR-tampon'!$E384="","",IF('PR-tampon'!$E384=0,"",IF(INDIRECT(NOM_FR&amp;ADDRESS('PR-tampon'!$E384,COLUMN(REFERENCEMENT_ISOLANT[[#Headers],[NOM COMMERCIAL DU PROCEDE]])))=0,"",INDIRECT(NOM_FR&amp;ADDRESS('PR-tampon'!$E384,COLUMN(REFERENCEMENT_ISOLANT[[#Headers],[NOM COMMERCIAL DU PROCEDE]]))))))</f>
        <v/>
      </c>
      <c r="F421" s="3" t="str">
        <f ca="1">IF('PR-tampon'!$E384="","",IF('PR-tampon'!$E384=0,"",IF(INDIRECT(NOM_FR&amp;ADDRESS('PR-tampon'!$E384,COLUMN(REFERENCEMENT_ISOLANT[[#Headers],[FABRICANT / TITULAIRE / DISTRIBUTEUR]])))=0,"",INDIRECT(NOM_FR&amp;ADDRESS('PR-tampon'!$E384,COLUMN(REFERENCEMENT_ISOLANT[[#Headers],[FABRICANT / TITULAIRE / DISTRIBUTEUR]]))))))</f>
        <v/>
      </c>
      <c r="G421" s="3" t="str">
        <f ca="1">IF('PR-tampon'!$E384="","",IF('PR-tampon'!$E384=0,"",IF(INDIRECT(NOM_FR&amp;ADDRESS('PR-tampon'!$E384,COLUMN(REFERENCEMENT_ISOLANT[[#Headers],[TYPE DE DOCUMENT DE REFERENCE]])))=0,"",INDIRECT(NOM_FR&amp;ADDRESS('PR-tampon'!$E384,COLUMN(REFERENCEMENT_ISOLANT[[#Headers],[TYPE DE DOCUMENT DE REFERENCE]]))))))</f>
        <v/>
      </c>
      <c r="H421" s="3" t="str">
        <f ca="1">IF('PR-tampon'!$E384="","",IF('PR-tampon'!$E384=0,"",IF(INDIRECT(NOM_FR&amp;ADDRESS('PR-tampon'!$E384,COLUMN(REFERENCEMENT_ISOLANT[[#Headers],[REF]])))=0,"",INDIRECT(NOM_FR&amp;ADDRESS('PR-tampon'!$E384,COLUMN(REFERENCEMENT_ISOLANT[[#Headers],[REF]]))))))</f>
        <v/>
      </c>
      <c r="I421" s="73" t="str">
        <f ca="1">IF('PR-tampon'!$E384="","",IF('PR-tampon'!$E384=0,"",IF(INDIRECT(NOM_FR&amp;ADDRESS('PR-tampon'!$E384,COLUMN(REFERENCEMENT_ISOLANT[[#Headers],[AVIS LIMITE AU / VALIDITE]])))=0,"",INDIRECT(NOM_FR&amp;ADDRESS('PR-tampon'!$E384,COLUMN(REFERENCEMENT_ISOLANT[[#Headers],[AVIS LIMITE AU / VALIDITE]]))))))</f>
        <v/>
      </c>
      <c r="J421" s="3" t="str">
        <f ca="1">IF('PR-tampon'!$E384="","",IF('PR-tampon'!$E384=0,"",IF(INDIRECT(NOM_FR&amp;ADDRESS('PR-tampon'!$E384,COLUMN(REFERENCEMENT_ISOLANT[[#Headers],[TC/TNC
dans le domaine d''emploi visé]])))=0,"",INDIRECT(NOM_FR&amp;ADDRESS('PR-tampon'!$E384,COLUMN(REFERENCEMENT_ISOLANT[[#Headers],[TC/TNC
dans le domaine d''emploi visé]]))))))</f>
        <v/>
      </c>
      <c r="K421" s="102" t="str">
        <f ca="1">IF('PR-tampon'!$E384="","",IF('PR-tampon'!$E384=0,"",IF(INDIRECT(NOM_FR&amp;ADDRESS('PR-tampon'!$E384,COLUMN(REFERENCEMENT_ISOLANT[[#Headers],[SYNTHESE DES APPLICATIONS VISEES]])))=0,"",INDIRECT(NOM_FR&amp;ADDRESS('PR-tampon'!$E384,COLUMN(REFERENCEMENT_ISOLANT[[#Headers],[SYNTHESE DES APPLICATIONS VISEES]]))))))</f>
        <v/>
      </c>
      <c r="L421" s="75" t="str">
        <f ca="1">IF('PR-tampon'!$E384="","",IF('PR-tampon'!$E384=0,"",IF(INDIRECT(NOM_FR&amp;ADDRESS('PR-tampon'!$E384,COLUMN(REFERENCEMENT_ISOLANT[[#Headers],[CONCATENATION DES OBSERVATIONS]])))=0,"",INDIRECT(NOM_FR&amp;ADDRESS('PR-tampon'!$E384,COLUMN(REFERENCEMENT_ISOLANT[[#Headers],[CONCATENATION DES OBSERVATIONS]]))))))</f>
        <v/>
      </c>
      <c r="M421" s="3" t="str">
        <f ca="1">IF('PR-tampon'!$E384="","",IF('PR-tampon'!$E384=0,"",IF(INDIRECT(NOM_FR&amp;ADDRESS('PR-tampon'!$E384,COLUMN(REFERENCEMENT_ISOLANT[[#Headers],[Hygrométrie des locaux]])))=0,"",INDIRECT(NOM_FR&amp;ADDRESS('PR-tampon'!$E384,COLUMN(REFERENCEMENT_ISOLANT[[#Headers],[Hygrométrie des locaux]]))))))</f>
        <v/>
      </c>
      <c r="N421" s="3" t="str">
        <f ca="1">IF('PR-tampon'!$E384="","",IF('PR-tampon'!$E384=0,"",IF(INDIRECT(NOM_FR&amp;ADDRESS('PR-tampon'!$E384,COLUMN(REFERENCEMENT_ISOLANT[[#Headers],[classement locaux au sens 20.1 P3]])))=0,"",INDIRECT(NOM_FR&amp;ADDRESS('PR-tampon'!$E384,COLUMN(REFERENCEMENT_ISOLANT[[#Headers],[classement locaux au sens 20.1 P3]]))))))</f>
        <v/>
      </c>
      <c r="O421" s="3" t="str">
        <f ca="1">IF('PR-tampon'!$E384="","",IF('PR-tampon'!$E384=0,"",IF(INDIRECT(NOM_FR&amp;ADDRESS('PR-tampon'!$E384,COLUMN(REFERENCEMENT_ISOLANT[[#Headers],[Climat max]])))=0,"",INDIRECT(NOM_FR&amp;ADDRESS('PR-tampon'!$E384,COLUMN(REFERENCEMENT_ISOLANT[[#Headers],[Climat max]]))))))</f>
        <v/>
      </c>
      <c r="P421" s="3" t="str">
        <f ca="1">IF('PR-tampon'!$E384="","",IF('PR-tampon'!$E384=0,"",IF(INDIRECT(NOM_FR&amp;ADDRESS('PR-tampon'!$E384,COLUMN(REFERENCEMENT_ISOLANT[[#Headers],[Locaux climatisés ou raffraichis]])))=0,"",INDIRECT(NOM_FR&amp;ADDRESS('PR-tampon'!$E384,COLUMN(REFERENCEMENT_ISOLANT[[#Headers],[Locaux climatisés ou raffraichis]]))))))</f>
        <v/>
      </c>
    </row>
    <row r="422" spans="1:16" ht="130.15" customHeight="1" x14ac:dyDescent="0.25">
      <c r="A422" s="3" t="e">
        <v>#VALUE!</v>
      </c>
      <c r="B422" s="79" t="str">
        <f ca="1">IF('PR-tampon'!$E385="","",IF('PR-tampon'!$E385=0,"",IF(INDIRECT(NOM_FR&amp;ADDRESS('PR-tampon'!$E385,COLUMN(REFERENCEMENT_ISOLANT[[#Headers],[DATE REFERENCEMENT]])))=0,"",INDIRECT(NOM_FR&amp;ADDRESS('PR-tampon'!$E385,COLUMN(REFERENCEMENT_ISOLANT[[#Headers],[DATE REFERENCEMENT]]))))))</f>
        <v/>
      </c>
      <c r="C422" s="79" t="str">
        <f ca="1">IF('PR-tampon'!$E385="","",IF('PR-tampon'!$E385=0,"",IF(INDIRECT(NOM_FR&amp;ADDRESS('PR-tampon'!$E385,COLUMN(REFERENCEMENT_ISOLANT[[#Headers],[TYPE DE PROCEDE]])))=0,"",INDIRECT(NOM_FR&amp;ADDRESS('PR-tampon'!$E385,COLUMN(REFERENCEMENT_ISOLANT[[#Headers],[TYPE DE PROCEDE]]))))))</f>
        <v/>
      </c>
      <c r="D422" s="79" t="str">
        <f ca="1">IF('PR-tampon'!$E385="","",IF('PR-tampon'!$E385=0,"",IF(INDIRECT(NOM_FR&amp;ADDRESS('PR-tampon'!$E385,COLUMN(REFERENCEMENT_ISOLANT[[#Headers],[MATIERE]])))=0,"",INDIRECT(NOM_FR&amp;ADDRESS('PR-tampon'!$E385,COLUMN(REFERENCEMENT_ISOLANT[[#Headers],[MATIERE]]))))))</f>
        <v/>
      </c>
      <c r="E422" s="3" t="str">
        <f ca="1">IF('PR-tampon'!$E385="","",IF('PR-tampon'!$E385=0,"",IF(INDIRECT(NOM_FR&amp;ADDRESS('PR-tampon'!$E385,COLUMN(REFERENCEMENT_ISOLANT[[#Headers],[NOM COMMERCIAL DU PROCEDE]])))=0,"",INDIRECT(NOM_FR&amp;ADDRESS('PR-tampon'!$E385,COLUMN(REFERENCEMENT_ISOLANT[[#Headers],[NOM COMMERCIAL DU PROCEDE]]))))))</f>
        <v/>
      </c>
      <c r="F422" s="3" t="str">
        <f ca="1">IF('PR-tampon'!$E385="","",IF('PR-tampon'!$E385=0,"",IF(INDIRECT(NOM_FR&amp;ADDRESS('PR-tampon'!$E385,COLUMN(REFERENCEMENT_ISOLANT[[#Headers],[FABRICANT / TITULAIRE / DISTRIBUTEUR]])))=0,"",INDIRECT(NOM_FR&amp;ADDRESS('PR-tampon'!$E385,COLUMN(REFERENCEMENT_ISOLANT[[#Headers],[FABRICANT / TITULAIRE / DISTRIBUTEUR]]))))))</f>
        <v/>
      </c>
      <c r="G422" s="3" t="str">
        <f ca="1">IF('PR-tampon'!$E385="","",IF('PR-tampon'!$E385=0,"",IF(INDIRECT(NOM_FR&amp;ADDRESS('PR-tampon'!$E385,COLUMN(REFERENCEMENT_ISOLANT[[#Headers],[TYPE DE DOCUMENT DE REFERENCE]])))=0,"",INDIRECT(NOM_FR&amp;ADDRESS('PR-tampon'!$E385,COLUMN(REFERENCEMENT_ISOLANT[[#Headers],[TYPE DE DOCUMENT DE REFERENCE]]))))))</f>
        <v/>
      </c>
      <c r="H422" s="3" t="str">
        <f ca="1">IF('PR-tampon'!$E385="","",IF('PR-tampon'!$E385=0,"",IF(INDIRECT(NOM_FR&amp;ADDRESS('PR-tampon'!$E385,COLUMN(REFERENCEMENT_ISOLANT[[#Headers],[REF]])))=0,"",INDIRECT(NOM_FR&amp;ADDRESS('PR-tampon'!$E385,COLUMN(REFERENCEMENT_ISOLANT[[#Headers],[REF]]))))))</f>
        <v/>
      </c>
      <c r="I422" s="73" t="str">
        <f ca="1">IF('PR-tampon'!$E385="","",IF('PR-tampon'!$E385=0,"",IF(INDIRECT(NOM_FR&amp;ADDRESS('PR-tampon'!$E385,COLUMN(REFERENCEMENT_ISOLANT[[#Headers],[AVIS LIMITE AU / VALIDITE]])))=0,"",INDIRECT(NOM_FR&amp;ADDRESS('PR-tampon'!$E385,COLUMN(REFERENCEMENT_ISOLANT[[#Headers],[AVIS LIMITE AU / VALIDITE]]))))))</f>
        <v/>
      </c>
      <c r="J422" s="3" t="str">
        <f ca="1">IF('PR-tampon'!$E385="","",IF('PR-tampon'!$E385=0,"",IF(INDIRECT(NOM_FR&amp;ADDRESS('PR-tampon'!$E385,COLUMN(REFERENCEMENT_ISOLANT[[#Headers],[TC/TNC
dans le domaine d''emploi visé]])))=0,"",INDIRECT(NOM_FR&amp;ADDRESS('PR-tampon'!$E385,COLUMN(REFERENCEMENT_ISOLANT[[#Headers],[TC/TNC
dans le domaine d''emploi visé]]))))))</f>
        <v/>
      </c>
      <c r="K422" s="102" t="str">
        <f ca="1">IF('PR-tampon'!$E385="","",IF('PR-tampon'!$E385=0,"",IF(INDIRECT(NOM_FR&amp;ADDRESS('PR-tampon'!$E385,COLUMN(REFERENCEMENT_ISOLANT[[#Headers],[SYNTHESE DES APPLICATIONS VISEES]])))=0,"",INDIRECT(NOM_FR&amp;ADDRESS('PR-tampon'!$E385,COLUMN(REFERENCEMENT_ISOLANT[[#Headers],[SYNTHESE DES APPLICATIONS VISEES]]))))))</f>
        <v/>
      </c>
      <c r="L422" s="75" t="str">
        <f ca="1">IF('PR-tampon'!$E385="","",IF('PR-tampon'!$E385=0,"",IF(INDIRECT(NOM_FR&amp;ADDRESS('PR-tampon'!$E385,COLUMN(REFERENCEMENT_ISOLANT[[#Headers],[CONCATENATION DES OBSERVATIONS]])))=0,"",INDIRECT(NOM_FR&amp;ADDRESS('PR-tampon'!$E385,COLUMN(REFERENCEMENT_ISOLANT[[#Headers],[CONCATENATION DES OBSERVATIONS]]))))))</f>
        <v/>
      </c>
      <c r="M422" s="3" t="str">
        <f ca="1">IF('PR-tampon'!$E385="","",IF('PR-tampon'!$E385=0,"",IF(INDIRECT(NOM_FR&amp;ADDRESS('PR-tampon'!$E385,COLUMN(REFERENCEMENT_ISOLANT[[#Headers],[Hygrométrie des locaux]])))=0,"",INDIRECT(NOM_FR&amp;ADDRESS('PR-tampon'!$E385,COLUMN(REFERENCEMENT_ISOLANT[[#Headers],[Hygrométrie des locaux]]))))))</f>
        <v/>
      </c>
      <c r="N422" s="3" t="str">
        <f ca="1">IF('PR-tampon'!$E385="","",IF('PR-tampon'!$E385=0,"",IF(INDIRECT(NOM_FR&amp;ADDRESS('PR-tampon'!$E385,COLUMN(REFERENCEMENT_ISOLANT[[#Headers],[classement locaux au sens 20.1 P3]])))=0,"",INDIRECT(NOM_FR&amp;ADDRESS('PR-tampon'!$E385,COLUMN(REFERENCEMENT_ISOLANT[[#Headers],[classement locaux au sens 20.1 P3]]))))))</f>
        <v/>
      </c>
      <c r="O422" s="3" t="str">
        <f ca="1">IF('PR-tampon'!$E385="","",IF('PR-tampon'!$E385=0,"",IF(INDIRECT(NOM_FR&amp;ADDRESS('PR-tampon'!$E385,COLUMN(REFERENCEMENT_ISOLANT[[#Headers],[Climat max]])))=0,"",INDIRECT(NOM_FR&amp;ADDRESS('PR-tampon'!$E385,COLUMN(REFERENCEMENT_ISOLANT[[#Headers],[Climat max]]))))))</f>
        <v/>
      </c>
      <c r="P422" s="3" t="str">
        <f ca="1">IF('PR-tampon'!$E385="","",IF('PR-tampon'!$E385=0,"",IF(INDIRECT(NOM_FR&amp;ADDRESS('PR-tampon'!$E385,COLUMN(REFERENCEMENT_ISOLANT[[#Headers],[Locaux climatisés ou raffraichis]])))=0,"",INDIRECT(NOM_FR&amp;ADDRESS('PR-tampon'!$E385,COLUMN(REFERENCEMENT_ISOLANT[[#Headers],[Locaux climatisés ou raffraichis]]))))))</f>
        <v/>
      </c>
    </row>
    <row r="423" spans="1:16" ht="130.15" customHeight="1" x14ac:dyDescent="0.25">
      <c r="A423" s="3" t="e">
        <v>#VALUE!</v>
      </c>
      <c r="B423" s="79" t="str">
        <f ca="1">IF('PR-tampon'!$E386="","",IF('PR-tampon'!$E386=0,"",IF(INDIRECT(NOM_FR&amp;ADDRESS('PR-tampon'!$E386,COLUMN(REFERENCEMENT_ISOLANT[[#Headers],[DATE REFERENCEMENT]])))=0,"",INDIRECT(NOM_FR&amp;ADDRESS('PR-tampon'!$E386,COLUMN(REFERENCEMENT_ISOLANT[[#Headers],[DATE REFERENCEMENT]]))))))</f>
        <v/>
      </c>
      <c r="C423" s="79" t="str">
        <f ca="1">IF('PR-tampon'!$E386="","",IF('PR-tampon'!$E386=0,"",IF(INDIRECT(NOM_FR&amp;ADDRESS('PR-tampon'!$E386,COLUMN(REFERENCEMENT_ISOLANT[[#Headers],[TYPE DE PROCEDE]])))=0,"",INDIRECT(NOM_FR&amp;ADDRESS('PR-tampon'!$E386,COLUMN(REFERENCEMENT_ISOLANT[[#Headers],[TYPE DE PROCEDE]]))))))</f>
        <v/>
      </c>
      <c r="D423" s="79" t="str">
        <f ca="1">IF('PR-tampon'!$E386="","",IF('PR-tampon'!$E386=0,"",IF(INDIRECT(NOM_FR&amp;ADDRESS('PR-tampon'!$E386,COLUMN(REFERENCEMENT_ISOLANT[[#Headers],[MATIERE]])))=0,"",INDIRECT(NOM_FR&amp;ADDRESS('PR-tampon'!$E386,COLUMN(REFERENCEMENT_ISOLANT[[#Headers],[MATIERE]]))))))</f>
        <v/>
      </c>
      <c r="E423" s="3" t="str">
        <f ca="1">IF('PR-tampon'!$E386="","",IF('PR-tampon'!$E386=0,"",IF(INDIRECT(NOM_FR&amp;ADDRESS('PR-tampon'!$E386,COLUMN(REFERENCEMENT_ISOLANT[[#Headers],[NOM COMMERCIAL DU PROCEDE]])))=0,"",INDIRECT(NOM_FR&amp;ADDRESS('PR-tampon'!$E386,COLUMN(REFERENCEMENT_ISOLANT[[#Headers],[NOM COMMERCIAL DU PROCEDE]]))))))</f>
        <v/>
      </c>
      <c r="F423" s="3" t="str">
        <f ca="1">IF('PR-tampon'!$E386="","",IF('PR-tampon'!$E386=0,"",IF(INDIRECT(NOM_FR&amp;ADDRESS('PR-tampon'!$E386,COLUMN(REFERENCEMENT_ISOLANT[[#Headers],[FABRICANT / TITULAIRE / DISTRIBUTEUR]])))=0,"",INDIRECT(NOM_FR&amp;ADDRESS('PR-tampon'!$E386,COLUMN(REFERENCEMENT_ISOLANT[[#Headers],[FABRICANT / TITULAIRE / DISTRIBUTEUR]]))))))</f>
        <v/>
      </c>
      <c r="G423" s="3" t="str">
        <f ca="1">IF('PR-tampon'!$E386="","",IF('PR-tampon'!$E386=0,"",IF(INDIRECT(NOM_FR&amp;ADDRESS('PR-tampon'!$E386,COLUMN(REFERENCEMENT_ISOLANT[[#Headers],[TYPE DE DOCUMENT DE REFERENCE]])))=0,"",INDIRECT(NOM_FR&amp;ADDRESS('PR-tampon'!$E386,COLUMN(REFERENCEMENT_ISOLANT[[#Headers],[TYPE DE DOCUMENT DE REFERENCE]]))))))</f>
        <v/>
      </c>
      <c r="H423" s="3" t="str">
        <f ca="1">IF('PR-tampon'!$E386="","",IF('PR-tampon'!$E386=0,"",IF(INDIRECT(NOM_FR&amp;ADDRESS('PR-tampon'!$E386,COLUMN(REFERENCEMENT_ISOLANT[[#Headers],[REF]])))=0,"",INDIRECT(NOM_FR&amp;ADDRESS('PR-tampon'!$E386,COLUMN(REFERENCEMENT_ISOLANT[[#Headers],[REF]]))))))</f>
        <v/>
      </c>
      <c r="I423" s="73" t="str">
        <f ca="1">IF('PR-tampon'!$E386="","",IF('PR-tampon'!$E386=0,"",IF(INDIRECT(NOM_FR&amp;ADDRESS('PR-tampon'!$E386,COLUMN(REFERENCEMENT_ISOLANT[[#Headers],[AVIS LIMITE AU / VALIDITE]])))=0,"",INDIRECT(NOM_FR&amp;ADDRESS('PR-tampon'!$E386,COLUMN(REFERENCEMENT_ISOLANT[[#Headers],[AVIS LIMITE AU / VALIDITE]]))))))</f>
        <v/>
      </c>
      <c r="J423" s="3" t="str">
        <f ca="1">IF('PR-tampon'!$E386="","",IF('PR-tampon'!$E386=0,"",IF(INDIRECT(NOM_FR&amp;ADDRESS('PR-tampon'!$E386,COLUMN(REFERENCEMENT_ISOLANT[[#Headers],[TC/TNC
dans le domaine d''emploi visé]])))=0,"",INDIRECT(NOM_FR&amp;ADDRESS('PR-tampon'!$E386,COLUMN(REFERENCEMENT_ISOLANT[[#Headers],[TC/TNC
dans le domaine d''emploi visé]]))))))</f>
        <v/>
      </c>
      <c r="K423" s="102" t="str">
        <f ca="1">IF('PR-tampon'!$E386="","",IF('PR-tampon'!$E386=0,"",IF(INDIRECT(NOM_FR&amp;ADDRESS('PR-tampon'!$E386,COLUMN(REFERENCEMENT_ISOLANT[[#Headers],[SYNTHESE DES APPLICATIONS VISEES]])))=0,"",INDIRECT(NOM_FR&amp;ADDRESS('PR-tampon'!$E386,COLUMN(REFERENCEMENT_ISOLANT[[#Headers],[SYNTHESE DES APPLICATIONS VISEES]]))))))</f>
        <v/>
      </c>
      <c r="L423" s="75" t="str">
        <f ca="1">IF('PR-tampon'!$E386="","",IF('PR-tampon'!$E386=0,"",IF(INDIRECT(NOM_FR&amp;ADDRESS('PR-tampon'!$E386,COLUMN(REFERENCEMENT_ISOLANT[[#Headers],[CONCATENATION DES OBSERVATIONS]])))=0,"",INDIRECT(NOM_FR&amp;ADDRESS('PR-tampon'!$E386,COLUMN(REFERENCEMENT_ISOLANT[[#Headers],[CONCATENATION DES OBSERVATIONS]]))))))</f>
        <v/>
      </c>
      <c r="M423" s="3" t="str">
        <f ca="1">IF('PR-tampon'!$E386="","",IF('PR-tampon'!$E386=0,"",IF(INDIRECT(NOM_FR&amp;ADDRESS('PR-tampon'!$E386,COLUMN(REFERENCEMENT_ISOLANT[[#Headers],[Hygrométrie des locaux]])))=0,"",INDIRECT(NOM_FR&amp;ADDRESS('PR-tampon'!$E386,COLUMN(REFERENCEMENT_ISOLANT[[#Headers],[Hygrométrie des locaux]]))))))</f>
        <v/>
      </c>
      <c r="N423" s="3" t="str">
        <f ca="1">IF('PR-tampon'!$E386="","",IF('PR-tampon'!$E386=0,"",IF(INDIRECT(NOM_FR&amp;ADDRESS('PR-tampon'!$E386,COLUMN(REFERENCEMENT_ISOLANT[[#Headers],[classement locaux au sens 20.1 P3]])))=0,"",INDIRECT(NOM_FR&amp;ADDRESS('PR-tampon'!$E386,COLUMN(REFERENCEMENT_ISOLANT[[#Headers],[classement locaux au sens 20.1 P3]]))))))</f>
        <v/>
      </c>
      <c r="O423" s="3" t="str">
        <f ca="1">IF('PR-tampon'!$E386="","",IF('PR-tampon'!$E386=0,"",IF(INDIRECT(NOM_FR&amp;ADDRESS('PR-tampon'!$E386,COLUMN(REFERENCEMENT_ISOLANT[[#Headers],[Climat max]])))=0,"",INDIRECT(NOM_FR&amp;ADDRESS('PR-tampon'!$E386,COLUMN(REFERENCEMENT_ISOLANT[[#Headers],[Climat max]]))))))</f>
        <v/>
      </c>
      <c r="P423" s="3" t="str">
        <f ca="1">IF('PR-tampon'!$E386="","",IF('PR-tampon'!$E386=0,"",IF(INDIRECT(NOM_FR&amp;ADDRESS('PR-tampon'!$E386,COLUMN(REFERENCEMENT_ISOLANT[[#Headers],[Locaux climatisés ou raffraichis]])))=0,"",INDIRECT(NOM_FR&amp;ADDRESS('PR-tampon'!$E386,COLUMN(REFERENCEMENT_ISOLANT[[#Headers],[Locaux climatisés ou raffraichis]]))))))</f>
        <v/>
      </c>
    </row>
    <row r="424" spans="1:16" ht="130.15" customHeight="1" x14ac:dyDescent="0.25">
      <c r="A424" s="3" t="e">
        <v>#VALUE!</v>
      </c>
      <c r="B424" s="79" t="str">
        <f ca="1">IF('PR-tampon'!$E387="","",IF('PR-tampon'!$E387=0,"",IF(INDIRECT(NOM_FR&amp;ADDRESS('PR-tampon'!$E387,COLUMN(REFERENCEMENT_ISOLANT[[#Headers],[DATE REFERENCEMENT]])))=0,"",INDIRECT(NOM_FR&amp;ADDRESS('PR-tampon'!$E387,COLUMN(REFERENCEMENT_ISOLANT[[#Headers],[DATE REFERENCEMENT]]))))))</f>
        <v/>
      </c>
      <c r="C424" s="79" t="str">
        <f ca="1">IF('PR-tampon'!$E387="","",IF('PR-tampon'!$E387=0,"",IF(INDIRECT(NOM_FR&amp;ADDRESS('PR-tampon'!$E387,COLUMN(REFERENCEMENT_ISOLANT[[#Headers],[TYPE DE PROCEDE]])))=0,"",INDIRECT(NOM_FR&amp;ADDRESS('PR-tampon'!$E387,COLUMN(REFERENCEMENT_ISOLANT[[#Headers],[TYPE DE PROCEDE]]))))))</f>
        <v/>
      </c>
      <c r="D424" s="79" t="str">
        <f ca="1">IF('PR-tampon'!$E387="","",IF('PR-tampon'!$E387=0,"",IF(INDIRECT(NOM_FR&amp;ADDRESS('PR-tampon'!$E387,COLUMN(REFERENCEMENT_ISOLANT[[#Headers],[MATIERE]])))=0,"",INDIRECT(NOM_FR&amp;ADDRESS('PR-tampon'!$E387,COLUMN(REFERENCEMENT_ISOLANT[[#Headers],[MATIERE]]))))))</f>
        <v/>
      </c>
      <c r="E424" s="3" t="str">
        <f ca="1">IF('PR-tampon'!$E387="","",IF('PR-tampon'!$E387=0,"",IF(INDIRECT(NOM_FR&amp;ADDRESS('PR-tampon'!$E387,COLUMN(REFERENCEMENT_ISOLANT[[#Headers],[NOM COMMERCIAL DU PROCEDE]])))=0,"",INDIRECT(NOM_FR&amp;ADDRESS('PR-tampon'!$E387,COLUMN(REFERENCEMENT_ISOLANT[[#Headers],[NOM COMMERCIAL DU PROCEDE]]))))))</f>
        <v/>
      </c>
      <c r="F424" s="3" t="str">
        <f ca="1">IF('PR-tampon'!$E387="","",IF('PR-tampon'!$E387=0,"",IF(INDIRECT(NOM_FR&amp;ADDRESS('PR-tampon'!$E387,COLUMN(REFERENCEMENT_ISOLANT[[#Headers],[FABRICANT / TITULAIRE / DISTRIBUTEUR]])))=0,"",INDIRECT(NOM_FR&amp;ADDRESS('PR-tampon'!$E387,COLUMN(REFERENCEMENT_ISOLANT[[#Headers],[FABRICANT / TITULAIRE / DISTRIBUTEUR]]))))))</f>
        <v/>
      </c>
      <c r="G424" s="3" t="str">
        <f ca="1">IF('PR-tampon'!$E387="","",IF('PR-tampon'!$E387=0,"",IF(INDIRECT(NOM_FR&amp;ADDRESS('PR-tampon'!$E387,COLUMN(REFERENCEMENT_ISOLANT[[#Headers],[TYPE DE DOCUMENT DE REFERENCE]])))=0,"",INDIRECT(NOM_FR&amp;ADDRESS('PR-tampon'!$E387,COLUMN(REFERENCEMENT_ISOLANT[[#Headers],[TYPE DE DOCUMENT DE REFERENCE]]))))))</f>
        <v/>
      </c>
      <c r="H424" s="3" t="str">
        <f ca="1">IF('PR-tampon'!$E387="","",IF('PR-tampon'!$E387=0,"",IF(INDIRECT(NOM_FR&amp;ADDRESS('PR-tampon'!$E387,COLUMN(REFERENCEMENT_ISOLANT[[#Headers],[REF]])))=0,"",INDIRECT(NOM_FR&amp;ADDRESS('PR-tampon'!$E387,COLUMN(REFERENCEMENT_ISOLANT[[#Headers],[REF]]))))))</f>
        <v/>
      </c>
      <c r="I424" s="73" t="str">
        <f ca="1">IF('PR-tampon'!$E387="","",IF('PR-tampon'!$E387=0,"",IF(INDIRECT(NOM_FR&amp;ADDRESS('PR-tampon'!$E387,COLUMN(REFERENCEMENT_ISOLANT[[#Headers],[AVIS LIMITE AU / VALIDITE]])))=0,"",INDIRECT(NOM_FR&amp;ADDRESS('PR-tampon'!$E387,COLUMN(REFERENCEMENT_ISOLANT[[#Headers],[AVIS LIMITE AU / VALIDITE]]))))))</f>
        <v/>
      </c>
      <c r="J424" s="3" t="str">
        <f ca="1">IF('PR-tampon'!$E387="","",IF('PR-tampon'!$E387=0,"",IF(INDIRECT(NOM_FR&amp;ADDRESS('PR-tampon'!$E387,COLUMN(REFERENCEMENT_ISOLANT[[#Headers],[TC/TNC
dans le domaine d''emploi visé]])))=0,"",INDIRECT(NOM_FR&amp;ADDRESS('PR-tampon'!$E387,COLUMN(REFERENCEMENT_ISOLANT[[#Headers],[TC/TNC
dans le domaine d''emploi visé]]))))))</f>
        <v/>
      </c>
      <c r="K424" s="102" t="str">
        <f ca="1">IF('PR-tampon'!$E387="","",IF('PR-tampon'!$E387=0,"",IF(INDIRECT(NOM_FR&amp;ADDRESS('PR-tampon'!$E387,COLUMN(REFERENCEMENT_ISOLANT[[#Headers],[SYNTHESE DES APPLICATIONS VISEES]])))=0,"",INDIRECT(NOM_FR&amp;ADDRESS('PR-tampon'!$E387,COLUMN(REFERENCEMENT_ISOLANT[[#Headers],[SYNTHESE DES APPLICATIONS VISEES]]))))))</f>
        <v/>
      </c>
      <c r="L424" s="75" t="str">
        <f ca="1">IF('PR-tampon'!$E387="","",IF('PR-tampon'!$E387=0,"",IF(INDIRECT(NOM_FR&amp;ADDRESS('PR-tampon'!$E387,COLUMN(REFERENCEMENT_ISOLANT[[#Headers],[CONCATENATION DES OBSERVATIONS]])))=0,"",INDIRECT(NOM_FR&amp;ADDRESS('PR-tampon'!$E387,COLUMN(REFERENCEMENT_ISOLANT[[#Headers],[CONCATENATION DES OBSERVATIONS]]))))))</f>
        <v/>
      </c>
      <c r="M424" s="3" t="str">
        <f ca="1">IF('PR-tampon'!$E387="","",IF('PR-tampon'!$E387=0,"",IF(INDIRECT(NOM_FR&amp;ADDRESS('PR-tampon'!$E387,COLUMN(REFERENCEMENT_ISOLANT[[#Headers],[Hygrométrie des locaux]])))=0,"",INDIRECT(NOM_FR&amp;ADDRESS('PR-tampon'!$E387,COLUMN(REFERENCEMENT_ISOLANT[[#Headers],[Hygrométrie des locaux]]))))))</f>
        <v/>
      </c>
      <c r="N424" s="3" t="str">
        <f ca="1">IF('PR-tampon'!$E387="","",IF('PR-tampon'!$E387=0,"",IF(INDIRECT(NOM_FR&amp;ADDRESS('PR-tampon'!$E387,COLUMN(REFERENCEMENT_ISOLANT[[#Headers],[classement locaux au sens 20.1 P3]])))=0,"",INDIRECT(NOM_FR&amp;ADDRESS('PR-tampon'!$E387,COLUMN(REFERENCEMENT_ISOLANT[[#Headers],[classement locaux au sens 20.1 P3]]))))))</f>
        <v/>
      </c>
      <c r="O424" s="3" t="str">
        <f ca="1">IF('PR-tampon'!$E387="","",IF('PR-tampon'!$E387=0,"",IF(INDIRECT(NOM_FR&amp;ADDRESS('PR-tampon'!$E387,COLUMN(REFERENCEMENT_ISOLANT[[#Headers],[Climat max]])))=0,"",INDIRECT(NOM_FR&amp;ADDRESS('PR-tampon'!$E387,COLUMN(REFERENCEMENT_ISOLANT[[#Headers],[Climat max]]))))))</f>
        <v/>
      </c>
      <c r="P424" s="3" t="str">
        <f ca="1">IF('PR-tampon'!$E387="","",IF('PR-tampon'!$E387=0,"",IF(INDIRECT(NOM_FR&amp;ADDRESS('PR-tampon'!$E387,COLUMN(REFERENCEMENT_ISOLANT[[#Headers],[Locaux climatisés ou raffraichis]])))=0,"",INDIRECT(NOM_FR&amp;ADDRESS('PR-tampon'!$E387,COLUMN(REFERENCEMENT_ISOLANT[[#Headers],[Locaux climatisés ou raffraichis]]))))))</f>
        <v/>
      </c>
    </row>
    <row r="425" spans="1:16" ht="130.15" customHeight="1" x14ac:dyDescent="0.25">
      <c r="A425" s="3" t="e">
        <v>#VALUE!</v>
      </c>
      <c r="B425" s="79" t="str">
        <f ca="1">IF('PR-tampon'!$E388="","",IF('PR-tampon'!$E388=0,"",IF(INDIRECT(NOM_FR&amp;ADDRESS('PR-tampon'!$E388,COLUMN(REFERENCEMENT_ISOLANT[[#Headers],[DATE REFERENCEMENT]])))=0,"",INDIRECT(NOM_FR&amp;ADDRESS('PR-tampon'!$E388,COLUMN(REFERENCEMENT_ISOLANT[[#Headers],[DATE REFERENCEMENT]]))))))</f>
        <v/>
      </c>
      <c r="C425" s="79" t="str">
        <f ca="1">IF('PR-tampon'!$E388="","",IF('PR-tampon'!$E388=0,"",IF(INDIRECT(NOM_FR&amp;ADDRESS('PR-tampon'!$E388,COLUMN(REFERENCEMENT_ISOLANT[[#Headers],[TYPE DE PROCEDE]])))=0,"",INDIRECT(NOM_FR&amp;ADDRESS('PR-tampon'!$E388,COLUMN(REFERENCEMENT_ISOLANT[[#Headers],[TYPE DE PROCEDE]]))))))</f>
        <v/>
      </c>
      <c r="D425" s="79" t="str">
        <f ca="1">IF('PR-tampon'!$E388="","",IF('PR-tampon'!$E388=0,"",IF(INDIRECT(NOM_FR&amp;ADDRESS('PR-tampon'!$E388,COLUMN(REFERENCEMENT_ISOLANT[[#Headers],[MATIERE]])))=0,"",INDIRECT(NOM_FR&amp;ADDRESS('PR-tampon'!$E388,COLUMN(REFERENCEMENT_ISOLANT[[#Headers],[MATIERE]]))))))</f>
        <v/>
      </c>
      <c r="E425" s="3" t="str">
        <f ca="1">IF('PR-tampon'!$E388="","",IF('PR-tampon'!$E388=0,"",IF(INDIRECT(NOM_FR&amp;ADDRESS('PR-tampon'!$E388,COLUMN(REFERENCEMENT_ISOLANT[[#Headers],[NOM COMMERCIAL DU PROCEDE]])))=0,"",INDIRECT(NOM_FR&amp;ADDRESS('PR-tampon'!$E388,COLUMN(REFERENCEMENT_ISOLANT[[#Headers],[NOM COMMERCIAL DU PROCEDE]]))))))</f>
        <v/>
      </c>
      <c r="F425" s="3" t="str">
        <f ca="1">IF('PR-tampon'!$E388="","",IF('PR-tampon'!$E388=0,"",IF(INDIRECT(NOM_FR&amp;ADDRESS('PR-tampon'!$E388,COLUMN(REFERENCEMENT_ISOLANT[[#Headers],[FABRICANT / TITULAIRE / DISTRIBUTEUR]])))=0,"",INDIRECT(NOM_FR&amp;ADDRESS('PR-tampon'!$E388,COLUMN(REFERENCEMENT_ISOLANT[[#Headers],[FABRICANT / TITULAIRE / DISTRIBUTEUR]]))))))</f>
        <v/>
      </c>
      <c r="G425" s="3" t="str">
        <f ca="1">IF('PR-tampon'!$E388="","",IF('PR-tampon'!$E388=0,"",IF(INDIRECT(NOM_FR&amp;ADDRESS('PR-tampon'!$E388,COLUMN(REFERENCEMENT_ISOLANT[[#Headers],[TYPE DE DOCUMENT DE REFERENCE]])))=0,"",INDIRECT(NOM_FR&amp;ADDRESS('PR-tampon'!$E388,COLUMN(REFERENCEMENT_ISOLANT[[#Headers],[TYPE DE DOCUMENT DE REFERENCE]]))))))</f>
        <v/>
      </c>
      <c r="H425" s="3" t="str">
        <f ca="1">IF('PR-tampon'!$E388="","",IF('PR-tampon'!$E388=0,"",IF(INDIRECT(NOM_FR&amp;ADDRESS('PR-tampon'!$E388,COLUMN(REFERENCEMENT_ISOLANT[[#Headers],[REF]])))=0,"",INDIRECT(NOM_FR&amp;ADDRESS('PR-tampon'!$E388,COLUMN(REFERENCEMENT_ISOLANT[[#Headers],[REF]]))))))</f>
        <v/>
      </c>
      <c r="I425" s="73" t="str">
        <f ca="1">IF('PR-tampon'!$E388="","",IF('PR-tampon'!$E388=0,"",IF(INDIRECT(NOM_FR&amp;ADDRESS('PR-tampon'!$E388,COLUMN(REFERENCEMENT_ISOLANT[[#Headers],[AVIS LIMITE AU / VALIDITE]])))=0,"",INDIRECT(NOM_FR&amp;ADDRESS('PR-tampon'!$E388,COLUMN(REFERENCEMENT_ISOLANT[[#Headers],[AVIS LIMITE AU / VALIDITE]]))))))</f>
        <v/>
      </c>
      <c r="J425" s="3" t="str">
        <f ca="1">IF('PR-tampon'!$E388="","",IF('PR-tampon'!$E388=0,"",IF(INDIRECT(NOM_FR&amp;ADDRESS('PR-tampon'!$E388,COLUMN(REFERENCEMENT_ISOLANT[[#Headers],[TC/TNC
dans le domaine d''emploi visé]])))=0,"",INDIRECT(NOM_FR&amp;ADDRESS('PR-tampon'!$E388,COLUMN(REFERENCEMENT_ISOLANT[[#Headers],[TC/TNC
dans le domaine d''emploi visé]]))))))</f>
        <v/>
      </c>
      <c r="K425" s="102" t="str">
        <f ca="1">IF('PR-tampon'!$E388="","",IF('PR-tampon'!$E388=0,"",IF(INDIRECT(NOM_FR&amp;ADDRESS('PR-tampon'!$E388,COLUMN(REFERENCEMENT_ISOLANT[[#Headers],[SYNTHESE DES APPLICATIONS VISEES]])))=0,"",INDIRECT(NOM_FR&amp;ADDRESS('PR-tampon'!$E388,COLUMN(REFERENCEMENT_ISOLANT[[#Headers],[SYNTHESE DES APPLICATIONS VISEES]]))))))</f>
        <v/>
      </c>
      <c r="L425" s="75" t="str">
        <f ca="1">IF('PR-tampon'!$E388="","",IF('PR-tampon'!$E388=0,"",IF(INDIRECT(NOM_FR&amp;ADDRESS('PR-tampon'!$E388,COLUMN(REFERENCEMENT_ISOLANT[[#Headers],[CONCATENATION DES OBSERVATIONS]])))=0,"",INDIRECT(NOM_FR&amp;ADDRESS('PR-tampon'!$E388,COLUMN(REFERENCEMENT_ISOLANT[[#Headers],[CONCATENATION DES OBSERVATIONS]]))))))</f>
        <v/>
      </c>
      <c r="M425" s="3" t="str">
        <f ca="1">IF('PR-tampon'!$E388="","",IF('PR-tampon'!$E388=0,"",IF(INDIRECT(NOM_FR&amp;ADDRESS('PR-tampon'!$E388,COLUMN(REFERENCEMENT_ISOLANT[[#Headers],[Hygrométrie des locaux]])))=0,"",INDIRECT(NOM_FR&amp;ADDRESS('PR-tampon'!$E388,COLUMN(REFERENCEMENT_ISOLANT[[#Headers],[Hygrométrie des locaux]]))))))</f>
        <v/>
      </c>
      <c r="N425" s="3" t="str">
        <f ca="1">IF('PR-tampon'!$E388="","",IF('PR-tampon'!$E388=0,"",IF(INDIRECT(NOM_FR&amp;ADDRESS('PR-tampon'!$E388,COLUMN(REFERENCEMENT_ISOLANT[[#Headers],[classement locaux au sens 20.1 P3]])))=0,"",INDIRECT(NOM_FR&amp;ADDRESS('PR-tampon'!$E388,COLUMN(REFERENCEMENT_ISOLANT[[#Headers],[classement locaux au sens 20.1 P3]]))))))</f>
        <v/>
      </c>
      <c r="O425" s="3" t="str">
        <f ca="1">IF('PR-tampon'!$E388="","",IF('PR-tampon'!$E388=0,"",IF(INDIRECT(NOM_FR&amp;ADDRESS('PR-tampon'!$E388,COLUMN(REFERENCEMENT_ISOLANT[[#Headers],[Climat max]])))=0,"",INDIRECT(NOM_FR&amp;ADDRESS('PR-tampon'!$E388,COLUMN(REFERENCEMENT_ISOLANT[[#Headers],[Climat max]]))))))</f>
        <v/>
      </c>
      <c r="P425" s="3" t="str">
        <f ca="1">IF('PR-tampon'!$E388="","",IF('PR-tampon'!$E388=0,"",IF(INDIRECT(NOM_FR&amp;ADDRESS('PR-tampon'!$E388,COLUMN(REFERENCEMENT_ISOLANT[[#Headers],[Locaux climatisés ou raffraichis]])))=0,"",INDIRECT(NOM_FR&amp;ADDRESS('PR-tampon'!$E388,COLUMN(REFERENCEMENT_ISOLANT[[#Headers],[Locaux climatisés ou raffraichis]]))))))</f>
        <v/>
      </c>
    </row>
    <row r="426" spans="1:16" ht="130.15" customHeight="1" x14ac:dyDescent="0.25">
      <c r="A426" s="3" t="e">
        <v>#VALUE!</v>
      </c>
      <c r="B426" s="79" t="str">
        <f ca="1">IF('PR-tampon'!$E389="","",IF('PR-tampon'!$E389=0,"",IF(INDIRECT(NOM_FR&amp;ADDRESS('PR-tampon'!$E389,COLUMN(REFERENCEMENT_ISOLANT[[#Headers],[DATE REFERENCEMENT]])))=0,"",INDIRECT(NOM_FR&amp;ADDRESS('PR-tampon'!$E389,COLUMN(REFERENCEMENT_ISOLANT[[#Headers],[DATE REFERENCEMENT]]))))))</f>
        <v/>
      </c>
      <c r="C426" s="79" t="str">
        <f ca="1">IF('PR-tampon'!$E389="","",IF('PR-tampon'!$E389=0,"",IF(INDIRECT(NOM_FR&amp;ADDRESS('PR-tampon'!$E389,COLUMN(REFERENCEMENT_ISOLANT[[#Headers],[TYPE DE PROCEDE]])))=0,"",INDIRECT(NOM_FR&amp;ADDRESS('PR-tampon'!$E389,COLUMN(REFERENCEMENT_ISOLANT[[#Headers],[TYPE DE PROCEDE]]))))))</f>
        <v/>
      </c>
      <c r="D426" s="79" t="str">
        <f ca="1">IF('PR-tampon'!$E389="","",IF('PR-tampon'!$E389=0,"",IF(INDIRECT(NOM_FR&amp;ADDRESS('PR-tampon'!$E389,COLUMN(REFERENCEMENT_ISOLANT[[#Headers],[MATIERE]])))=0,"",INDIRECT(NOM_FR&amp;ADDRESS('PR-tampon'!$E389,COLUMN(REFERENCEMENT_ISOLANT[[#Headers],[MATIERE]]))))))</f>
        <v/>
      </c>
      <c r="E426" s="3" t="str">
        <f ca="1">IF('PR-tampon'!$E389="","",IF('PR-tampon'!$E389=0,"",IF(INDIRECT(NOM_FR&amp;ADDRESS('PR-tampon'!$E389,COLUMN(REFERENCEMENT_ISOLANT[[#Headers],[NOM COMMERCIAL DU PROCEDE]])))=0,"",INDIRECT(NOM_FR&amp;ADDRESS('PR-tampon'!$E389,COLUMN(REFERENCEMENT_ISOLANT[[#Headers],[NOM COMMERCIAL DU PROCEDE]]))))))</f>
        <v/>
      </c>
      <c r="F426" s="3" t="str">
        <f ca="1">IF('PR-tampon'!$E389="","",IF('PR-tampon'!$E389=0,"",IF(INDIRECT(NOM_FR&amp;ADDRESS('PR-tampon'!$E389,COLUMN(REFERENCEMENT_ISOLANT[[#Headers],[FABRICANT / TITULAIRE / DISTRIBUTEUR]])))=0,"",INDIRECT(NOM_FR&amp;ADDRESS('PR-tampon'!$E389,COLUMN(REFERENCEMENT_ISOLANT[[#Headers],[FABRICANT / TITULAIRE / DISTRIBUTEUR]]))))))</f>
        <v/>
      </c>
      <c r="G426" s="3" t="str">
        <f ca="1">IF('PR-tampon'!$E389="","",IF('PR-tampon'!$E389=0,"",IF(INDIRECT(NOM_FR&amp;ADDRESS('PR-tampon'!$E389,COLUMN(REFERENCEMENT_ISOLANT[[#Headers],[TYPE DE DOCUMENT DE REFERENCE]])))=0,"",INDIRECT(NOM_FR&amp;ADDRESS('PR-tampon'!$E389,COLUMN(REFERENCEMENT_ISOLANT[[#Headers],[TYPE DE DOCUMENT DE REFERENCE]]))))))</f>
        <v/>
      </c>
      <c r="H426" s="3" t="str">
        <f ca="1">IF('PR-tampon'!$E389="","",IF('PR-tampon'!$E389=0,"",IF(INDIRECT(NOM_FR&amp;ADDRESS('PR-tampon'!$E389,COLUMN(REFERENCEMENT_ISOLANT[[#Headers],[REF]])))=0,"",INDIRECT(NOM_FR&amp;ADDRESS('PR-tampon'!$E389,COLUMN(REFERENCEMENT_ISOLANT[[#Headers],[REF]]))))))</f>
        <v/>
      </c>
      <c r="I426" s="73" t="str">
        <f ca="1">IF('PR-tampon'!$E389="","",IF('PR-tampon'!$E389=0,"",IF(INDIRECT(NOM_FR&amp;ADDRESS('PR-tampon'!$E389,COLUMN(REFERENCEMENT_ISOLANT[[#Headers],[AVIS LIMITE AU / VALIDITE]])))=0,"",INDIRECT(NOM_FR&amp;ADDRESS('PR-tampon'!$E389,COLUMN(REFERENCEMENT_ISOLANT[[#Headers],[AVIS LIMITE AU / VALIDITE]]))))))</f>
        <v/>
      </c>
      <c r="J426" s="3" t="str">
        <f ca="1">IF('PR-tampon'!$E389="","",IF('PR-tampon'!$E389=0,"",IF(INDIRECT(NOM_FR&amp;ADDRESS('PR-tampon'!$E389,COLUMN(REFERENCEMENT_ISOLANT[[#Headers],[TC/TNC
dans le domaine d''emploi visé]])))=0,"",INDIRECT(NOM_FR&amp;ADDRESS('PR-tampon'!$E389,COLUMN(REFERENCEMENT_ISOLANT[[#Headers],[TC/TNC
dans le domaine d''emploi visé]]))))))</f>
        <v/>
      </c>
      <c r="K426" s="102" t="str">
        <f ca="1">IF('PR-tampon'!$E389="","",IF('PR-tampon'!$E389=0,"",IF(INDIRECT(NOM_FR&amp;ADDRESS('PR-tampon'!$E389,COLUMN(REFERENCEMENT_ISOLANT[[#Headers],[SYNTHESE DES APPLICATIONS VISEES]])))=0,"",INDIRECT(NOM_FR&amp;ADDRESS('PR-tampon'!$E389,COLUMN(REFERENCEMENT_ISOLANT[[#Headers],[SYNTHESE DES APPLICATIONS VISEES]]))))))</f>
        <v/>
      </c>
      <c r="L426" s="75" t="str">
        <f ca="1">IF('PR-tampon'!$E389="","",IF('PR-tampon'!$E389=0,"",IF(INDIRECT(NOM_FR&amp;ADDRESS('PR-tampon'!$E389,COLUMN(REFERENCEMENT_ISOLANT[[#Headers],[CONCATENATION DES OBSERVATIONS]])))=0,"",INDIRECT(NOM_FR&amp;ADDRESS('PR-tampon'!$E389,COLUMN(REFERENCEMENT_ISOLANT[[#Headers],[CONCATENATION DES OBSERVATIONS]]))))))</f>
        <v/>
      </c>
      <c r="M426" s="3" t="str">
        <f ca="1">IF('PR-tampon'!$E389="","",IF('PR-tampon'!$E389=0,"",IF(INDIRECT(NOM_FR&amp;ADDRESS('PR-tampon'!$E389,COLUMN(REFERENCEMENT_ISOLANT[[#Headers],[Hygrométrie des locaux]])))=0,"",INDIRECT(NOM_FR&amp;ADDRESS('PR-tampon'!$E389,COLUMN(REFERENCEMENT_ISOLANT[[#Headers],[Hygrométrie des locaux]]))))))</f>
        <v/>
      </c>
      <c r="N426" s="3" t="str">
        <f ca="1">IF('PR-tampon'!$E389="","",IF('PR-tampon'!$E389=0,"",IF(INDIRECT(NOM_FR&amp;ADDRESS('PR-tampon'!$E389,COLUMN(REFERENCEMENT_ISOLANT[[#Headers],[classement locaux au sens 20.1 P3]])))=0,"",INDIRECT(NOM_FR&amp;ADDRESS('PR-tampon'!$E389,COLUMN(REFERENCEMENT_ISOLANT[[#Headers],[classement locaux au sens 20.1 P3]]))))))</f>
        <v/>
      </c>
      <c r="O426" s="3" t="str">
        <f ca="1">IF('PR-tampon'!$E389="","",IF('PR-tampon'!$E389=0,"",IF(INDIRECT(NOM_FR&amp;ADDRESS('PR-tampon'!$E389,COLUMN(REFERENCEMENT_ISOLANT[[#Headers],[Climat max]])))=0,"",INDIRECT(NOM_FR&amp;ADDRESS('PR-tampon'!$E389,COLUMN(REFERENCEMENT_ISOLANT[[#Headers],[Climat max]]))))))</f>
        <v/>
      </c>
      <c r="P426" s="3" t="str">
        <f ca="1">IF('PR-tampon'!$E389="","",IF('PR-tampon'!$E389=0,"",IF(INDIRECT(NOM_FR&amp;ADDRESS('PR-tampon'!$E389,COLUMN(REFERENCEMENT_ISOLANT[[#Headers],[Locaux climatisés ou raffraichis]])))=0,"",INDIRECT(NOM_FR&amp;ADDRESS('PR-tampon'!$E389,COLUMN(REFERENCEMENT_ISOLANT[[#Headers],[Locaux climatisés ou raffraichis]]))))))</f>
        <v/>
      </c>
    </row>
    <row r="427" spans="1:16" ht="130.15" customHeight="1" x14ac:dyDescent="0.25">
      <c r="A427" s="3" t="e">
        <v>#VALUE!</v>
      </c>
      <c r="B427" s="79" t="str">
        <f ca="1">IF('PR-tampon'!$E390="","",IF('PR-tampon'!$E390=0,"",IF(INDIRECT(NOM_FR&amp;ADDRESS('PR-tampon'!$E390,COLUMN(REFERENCEMENT_ISOLANT[[#Headers],[DATE REFERENCEMENT]])))=0,"",INDIRECT(NOM_FR&amp;ADDRESS('PR-tampon'!$E390,COLUMN(REFERENCEMENT_ISOLANT[[#Headers],[DATE REFERENCEMENT]]))))))</f>
        <v/>
      </c>
      <c r="C427" s="79" t="str">
        <f ca="1">IF('PR-tampon'!$E390="","",IF('PR-tampon'!$E390=0,"",IF(INDIRECT(NOM_FR&amp;ADDRESS('PR-tampon'!$E390,COLUMN(REFERENCEMENT_ISOLANT[[#Headers],[TYPE DE PROCEDE]])))=0,"",INDIRECT(NOM_FR&amp;ADDRESS('PR-tampon'!$E390,COLUMN(REFERENCEMENT_ISOLANT[[#Headers],[TYPE DE PROCEDE]]))))))</f>
        <v/>
      </c>
      <c r="D427" s="79" t="str">
        <f ca="1">IF('PR-tampon'!$E390="","",IF('PR-tampon'!$E390=0,"",IF(INDIRECT(NOM_FR&amp;ADDRESS('PR-tampon'!$E390,COLUMN(REFERENCEMENT_ISOLANT[[#Headers],[MATIERE]])))=0,"",INDIRECT(NOM_FR&amp;ADDRESS('PR-tampon'!$E390,COLUMN(REFERENCEMENT_ISOLANT[[#Headers],[MATIERE]]))))))</f>
        <v/>
      </c>
      <c r="E427" s="3" t="str">
        <f ca="1">IF('PR-tampon'!$E390="","",IF('PR-tampon'!$E390=0,"",IF(INDIRECT(NOM_FR&amp;ADDRESS('PR-tampon'!$E390,COLUMN(REFERENCEMENT_ISOLANT[[#Headers],[NOM COMMERCIAL DU PROCEDE]])))=0,"",INDIRECT(NOM_FR&amp;ADDRESS('PR-tampon'!$E390,COLUMN(REFERENCEMENT_ISOLANT[[#Headers],[NOM COMMERCIAL DU PROCEDE]]))))))</f>
        <v/>
      </c>
      <c r="F427" s="3" t="str">
        <f ca="1">IF('PR-tampon'!$E390="","",IF('PR-tampon'!$E390=0,"",IF(INDIRECT(NOM_FR&amp;ADDRESS('PR-tampon'!$E390,COLUMN(REFERENCEMENT_ISOLANT[[#Headers],[FABRICANT / TITULAIRE / DISTRIBUTEUR]])))=0,"",INDIRECT(NOM_FR&amp;ADDRESS('PR-tampon'!$E390,COLUMN(REFERENCEMENT_ISOLANT[[#Headers],[FABRICANT / TITULAIRE / DISTRIBUTEUR]]))))))</f>
        <v/>
      </c>
      <c r="G427" s="3" t="str">
        <f ca="1">IF('PR-tampon'!$E390="","",IF('PR-tampon'!$E390=0,"",IF(INDIRECT(NOM_FR&amp;ADDRESS('PR-tampon'!$E390,COLUMN(REFERENCEMENT_ISOLANT[[#Headers],[TYPE DE DOCUMENT DE REFERENCE]])))=0,"",INDIRECT(NOM_FR&amp;ADDRESS('PR-tampon'!$E390,COLUMN(REFERENCEMENT_ISOLANT[[#Headers],[TYPE DE DOCUMENT DE REFERENCE]]))))))</f>
        <v/>
      </c>
      <c r="H427" s="3" t="str">
        <f ca="1">IF('PR-tampon'!$E390="","",IF('PR-tampon'!$E390=0,"",IF(INDIRECT(NOM_FR&amp;ADDRESS('PR-tampon'!$E390,COLUMN(REFERENCEMENT_ISOLANT[[#Headers],[REF]])))=0,"",INDIRECT(NOM_FR&amp;ADDRESS('PR-tampon'!$E390,COLUMN(REFERENCEMENT_ISOLANT[[#Headers],[REF]]))))))</f>
        <v/>
      </c>
      <c r="I427" s="73" t="str">
        <f ca="1">IF('PR-tampon'!$E390="","",IF('PR-tampon'!$E390=0,"",IF(INDIRECT(NOM_FR&amp;ADDRESS('PR-tampon'!$E390,COLUMN(REFERENCEMENT_ISOLANT[[#Headers],[AVIS LIMITE AU / VALIDITE]])))=0,"",INDIRECT(NOM_FR&amp;ADDRESS('PR-tampon'!$E390,COLUMN(REFERENCEMENT_ISOLANT[[#Headers],[AVIS LIMITE AU / VALIDITE]]))))))</f>
        <v/>
      </c>
      <c r="J427" s="3" t="str">
        <f ca="1">IF('PR-tampon'!$E390="","",IF('PR-tampon'!$E390=0,"",IF(INDIRECT(NOM_FR&amp;ADDRESS('PR-tampon'!$E390,COLUMN(REFERENCEMENT_ISOLANT[[#Headers],[TC/TNC
dans le domaine d''emploi visé]])))=0,"",INDIRECT(NOM_FR&amp;ADDRESS('PR-tampon'!$E390,COLUMN(REFERENCEMENT_ISOLANT[[#Headers],[TC/TNC
dans le domaine d''emploi visé]]))))))</f>
        <v/>
      </c>
      <c r="K427" s="102" t="str">
        <f ca="1">IF('PR-tampon'!$E390="","",IF('PR-tampon'!$E390=0,"",IF(INDIRECT(NOM_FR&amp;ADDRESS('PR-tampon'!$E390,COLUMN(REFERENCEMENT_ISOLANT[[#Headers],[SYNTHESE DES APPLICATIONS VISEES]])))=0,"",INDIRECT(NOM_FR&amp;ADDRESS('PR-tampon'!$E390,COLUMN(REFERENCEMENT_ISOLANT[[#Headers],[SYNTHESE DES APPLICATIONS VISEES]]))))))</f>
        <v/>
      </c>
      <c r="L427" s="75" t="str">
        <f ca="1">IF('PR-tampon'!$E390="","",IF('PR-tampon'!$E390=0,"",IF(INDIRECT(NOM_FR&amp;ADDRESS('PR-tampon'!$E390,COLUMN(REFERENCEMENT_ISOLANT[[#Headers],[CONCATENATION DES OBSERVATIONS]])))=0,"",INDIRECT(NOM_FR&amp;ADDRESS('PR-tampon'!$E390,COLUMN(REFERENCEMENT_ISOLANT[[#Headers],[CONCATENATION DES OBSERVATIONS]]))))))</f>
        <v/>
      </c>
      <c r="M427" s="3" t="str">
        <f ca="1">IF('PR-tampon'!$E390="","",IF('PR-tampon'!$E390=0,"",IF(INDIRECT(NOM_FR&amp;ADDRESS('PR-tampon'!$E390,COLUMN(REFERENCEMENT_ISOLANT[[#Headers],[Hygrométrie des locaux]])))=0,"",INDIRECT(NOM_FR&amp;ADDRESS('PR-tampon'!$E390,COLUMN(REFERENCEMENT_ISOLANT[[#Headers],[Hygrométrie des locaux]]))))))</f>
        <v/>
      </c>
      <c r="N427" s="3" t="str">
        <f ca="1">IF('PR-tampon'!$E390="","",IF('PR-tampon'!$E390=0,"",IF(INDIRECT(NOM_FR&amp;ADDRESS('PR-tampon'!$E390,COLUMN(REFERENCEMENT_ISOLANT[[#Headers],[classement locaux au sens 20.1 P3]])))=0,"",INDIRECT(NOM_FR&amp;ADDRESS('PR-tampon'!$E390,COLUMN(REFERENCEMENT_ISOLANT[[#Headers],[classement locaux au sens 20.1 P3]]))))))</f>
        <v/>
      </c>
      <c r="O427" s="3" t="str">
        <f ca="1">IF('PR-tampon'!$E390="","",IF('PR-tampon'!$E390=0,"",IF(INDIRECT(NOM_FR&amp;ADDRESS('PR-tampon'!$E390,COLUMN(REFERENCEMENT_ISOLANT[[#Headers],[Climat max]])))=0,"",INDIRECT(NOM_FR&amp;ADDRESS('PR-tampon'!$E390,COLUMN(REFERENCEMENT_ISOLANT[[#Headers],[Climat max]]))))))</f>
        <v/>
      </c>
      <c r="P427" s="3" t="str">
        <f ca="1">IF('PR-tampon'!$E390="","",IF('PR-tampon'!$E390=0,"",IF(INDIRECT(NOM_FR&amp;ADDRESS('PR-tampon'!$E390,COLUMN(REFERENCEMENT_ISOLANT[[#Headers],[Locaux climatisés ou raffraichis]])))=0,"",INDIRECT(NOM_FR&amp;ADDRESS('PR-tampon'!$E390,COLUMN(REFERENCEMENT_ISOLANT[[#Headers],[Locaux climatisés ou raffraichis]]))))))</f>
        <v/>
      </c>
    </row>
    <row r="428" spans="1:16" ht="130.15" customHeight="1" x14ac:dyDescent="0.25">
      <c r="A428" s="3" t="e">
        <v>#VALUE!</v>
      </c>
      <c r="B428" s="79" t="str">
        <f ca="1">IF('PR-tampon'!$E391="","",IF('PR-tampon'!$E391=0,"",IF(INDIRECT(NOM_FR&amp;ADDRESS('PR-tampon'!$E391,COLUMN(REFERENCEMENT_ISOLANT[[#Headers],[DATE REFERENCEMENT]])))=0,"",INDIRECT(NOM_FR&amp;ADDRESS('PR-tampon'!$E391,COLUMN(REFERENCEMENT_ISOLANT[[#Headers],[DATE REFERENCEMENT]]))))))</f>
        <v/>
      </c>
      <c r="C428" s="79" t="str">
        <f ca="1">IF('PR-tampon'!$E391="","",IF('PR-tampon'!$E391=0,"",IF(INDIRECT(NOM_FR&amp;ADDRESS('PR-tampon'!$E391,COLUMN(REFERENCEMENT_ISOLANT[[#Headers],[TYPE DE PROCEDE]])))=0,"",INDIRECT(NOM_FR&amp;ADDRESS('PR-tampon'!$E391,COLUMN(REFERENCEMENT_ISOLANT[[#Headers],[TYPE DE PROCEDE]]))))))</f>
        <v/>
      </c>
      <c r="D428" s="79" t="str">
        <f ca="1">IF('PR-tampon'!$E391="","",IF('PR-tampon'!$E391=0,"",IF(INDIRECT(NOM_FR&amp;ADDRESS('PR-tampon'!$E391,COLUMN(REFERENCEMENT_ISOLANT[[#Headers],[MATIERE]])))=0,"",INDIRECT(NOM_FR&amp;ADDRESS('PR-tampon'!$E391,COLUMN(REFERENCEMENT_ISOLANT[[#Headers],[MATIERE]]))))))</f>
        <v/>
      </c>
      <c r="E428" s="3" t="str">
        <f ca="1">IF('PR-tampon'!$E391="","",IF('PR-tampon'!$E391=0,"",IF(INDIRECT(NOM_FR&amp;ADDRESS('PR-tampon'!$E391,COLUMN(REFERENCEMENT_ISOLANT[[#Headers],[NOM COMMERCIAL DU PROCEDE]])))=0,"",INDIRECT(NOM_FR&amp;ADDRESS('PR-tampon'!$E391,COLUMN(REFERENCEMENT_ISOLANT[[#Headers],[NOM COMMERCIAL DU PROCEDE]]))))))</f>
        <v/>
      </c>
      <c r="F428" s="3" t="str">
        <f ca="1">IF('PR-tampon'!$E391="","",IF('PR-tampon'!$E391=0,"",IF(INDIRECT(NOM_FR&amp;ADDRESS('PR-tampon'!$E391,COLUMN(REFERENCEMENT_ISOLANT[[#Headers],[FABRICANT / TITULAIRE / DISTRIBUTEUR]])))=0,"",INDIRECT(NOM_FR&amp;ADDRESS('PR-tampon'!$E391,COLUMN(REFERENCEMENT_ISOLANT[[#Headers],[FABRICANT / TITULAIRE / DISTRIBUTEUR]]))))))</f>
        <v/>
      </c>
      <c r="G428" s="3" t="str">
        <f ca="1">IF('PR-tampon'!$E391="","",IF('PR-tampon'!$E391=0,"",IF(INDIRECT(NOM_FR&amp;ADDRESS('PR-tampon'!$E391,COLUMN(REFERENCEMENT_ISOLANT[[#Headers],[TYPE DE DOCUMENT DE REFERENCE]])))=0,"",INDIRECT(NOM_FR&amp;ADDRESS('PR-tampon'!$E391,COLUMN(REFERENCEMENT_ISOLANT[[#Headers],[TYPE DE DOCUMENT DE REFERENCE]]))))))</f>
        <v/>
      </c>
      <c r="H428" s="3" t="str">
        <f ca="1">IF('PR-tampon'!$E391="","",IF('PR-tampon'!$E391=0,"",IF(INDIRECT(NOM_FR&amp;ADDRESS('PR-tampon'!$E391,COLUMN(REFERENCEMENT_ISOLANT[[#Headers],[REF]])))=0,"",INDIRECT(NOM_FR&amp;ADDRESS('PR-tampon'!$E391,COLUMN(REFERENCEMENT_ISOLANT[[#Headers],[REF]]))))))</f>
        <v/>
      </c>
      <c r="I428" s="73" t="str">
        <f ca="1">IF('PR-tampon'!$E391="","",IF('PR-tampon'!$E391=0,"",IF(INDIRECT(NOM_FR&amp;ADDRESS('PR-tampon'!$E391,COLUMN(REFERENCEMENT_ISOLANT[[#Headers],[AVIS LIMITE AU / VALIDITE]])))=0,"",INDIRECT(NOM_FR&amp;ADDRESS('PR-tampon'!$E391,COLUMN(REFERENCEMENT_ISOLANT[[#Headers],[AVIS LIMITE AU / VALIDITE]]))))))</f>
        <v/>
      </c>
      <c r="J428" s="3" t="str">
        <f ca="1">IF('PR-tampon'!$E391="","",IF('PR-tampon'!$E391=0,"",IF(INDIRECT(NOM_FR&amp;ADDRESS('PR-tampon'!$E391,COLUMN(REFERENCEMENT_ISOLANT[[#Headers],[TC/TNC
dans le domaine d''emploi visé]])))=0,"",INDIRECT(NOM_FR&amp;ADDRESS('PR-tampon'!$E391,COLUMN(REFERENCEMENT_ISOLANT[[#Headers],[TC/TNC
dans le domaine d''emploi visé]]))))))</f>
        <v/>
      </c>
      <c r="K428" s="102" t="str">
        <f ca="1">IF('PR-tampon'!$E391="","",IF('PR-tampon'!$E391=0,"",IF(INDIRECT(NOM_FR&amp;ADDRESS('PR-tampon'!$E391,COLUMN(REFERENCEMENT_ISOLANT[[#Headers],[SYNTHESE DES APPLICATIONS VISEES]])))=0,"",INDIRECT(NOM_FR&amp;ADDRESS('PR-tampon'!$E391,COLUMN(REFERENCEMENT_ISOLANT[[#Headers],[SYNTHESE DES APPLICATIONS VISEES]]))))))</f>
        <v/>
      </c>
      <c r="L428" s="75" t="str">
        <f ca="1">IF('PR-tampon'!$E391="","",IF('PR-tampon'!$E391=0,"",IF(INDIRECT(NOM_FR&amp;ADDRESS('PR-tampon'!$E391,COLUMN(REFERENCEMENT_ISOLANT[[#Headers],[CONCATENATION DES OBSERVATIONS]])))=0,"",INDIRECT(NOM_FR&amp;ADDRESS('PR-tampon'!$E391,COLUMN(REFERENCEMENT_ISOLANT[[#Headers],[CONCATENATION DES OBSERVATIONS]]))))))</f>
        <v/>
      </c>
      <c r="M428" s="3" t="str">
        <f ca="1">IF('PR-tampon'!$E391="","",IF('PR-tampon'!$E391=0,"",IF(INDIRECT(NOM_FR&amp;ADDRESS('PR-tampon'!$E391,COLUMN(REFERENCEMENT_ISOLANT[[#Headers],[Hygrométrie des locaux]])))=0,"",INDIRECT(NOM_FR&amp;ADDRESS('PR-tampon'!$E391,COLUMN(REFERENCEMENT_ISOLANT[[#Headers],[Hygrométrie des locaux]]))))))</f>
        <v/>
      </c>
      <c r="N428" s="3" t="str">
        <f ca="1">IF('PR-tampon'!$E391="","",IF('PR-tampon'!$E391=0,"",IF(INDIRECT(NOM_FR&amp;ADDRESS('PR-tampon'!$E391,COLUMN(REFERENCEMENT_ISOLANT[[#Headers],[classement locaux au sens 20.1 P3]])))=0,"",INDIRECT(NOM_FR&amp;ADDRESS('PR-tampon'!$E391,COLUMN(REFERENCEMENT_ISOLANT[[#Headers],[classement locaux au sens 20.1 P3]]))))))</f>
        <v/>
      </c>
      <c r="O428" s="3" t="str">
        <f ca="1">IF('PR-tampon'!$E391="","",IF('PR-tampon'!$E391=0,"",IF(INDIRECT(NOM_FR&amp;ADDRESS('PR-tampon'!$E391,COLUMN(REFERENCEMENT_ISOLANT[[#Headers],[Climat max]])))=0,"",INDIRECT(NOM_FR&amp;ADDRESS('PR-tampon'!$E391,COLUMN(REFERENCEMENT_ISOLANT[[#Headers],[Climat max]]))))))</f>
        <v/>
      </c>
      <c r="P428" s="3" t="str">
        <f ca="1">IF('PR-tampon'!$E391="","",IF('PR-tampon'!$E391=0,"",IF(INDIRECT(NOM_FR&amp;ADDRESS('PR-tampon'!$E391,COLUMN(REFERENCEMENT_ISOLANT[[#Headers],[Locaux climatisés ou raffraichis]])))=0,"",INDIRECT(NOM_FR&amp;ADDRESS('PR-tampon'!$E391,COLUMN(REFERENCEMENT_ISOLANT[[#Headers],[Locaux climatisés ou raffraichis]]))))))</f>
        <v/>
      </c>
    </row>
    <row r="429" spans="1:16" ht="130.15" customHeight="1" x14ac:dyDescent="0.25">
      <c r="A429" s="3" t="e">
        <v>#VALUE!</v>
      </c>
      <c r="B429" s="79" t="str">
        <f ca="1">IF('PR-tampon'!$E392="","",IF('PR-tampon'!$E392=0,"",IF(INDIRECT(NOM_FR&amp;ADDRESS('PR-tampon'!$E392,COLUMN(REFERENCEMENT_ISOLANT[[#Headers],[DATE REFERENCEMENT]])))=0,"",INDIRECT(NOM_FR&amp;ADDRESS('PR-tampon'!$E392,COLUMN(REFERENCEMENT_ISOLANT[[#Headers],[DATE REFERENCEMENT]]))))))</f>
        <v/>
      </c>
      <c r="C429" s="79" t="str">
        <f ca="1">IF('PR-tampon'!$E392="","",IF('PR-tampon'!$E392=0,"",IF(INDIRECT(NOM_FR&amp;ADDRESS('PR-tampon'!$E392,COLUMN(REFERENCEMENT_ISOLANT[[#Headers],[TYPE DE PROCEDE]])))=0,"",INDIRECT(NOM_FR&amp;ADDRESS('PR-tampon'!$E392,COLUMN(REFERENCEMENT_ISOLANT[[#Headers],[TYPE DE PROCEDE]]))))))</f>
        <v/>
      </c>
      <c r="D429" s="79" t="str">
        <f ca="1">IF('PR-tampon'!$E392="","",IF('PR-tampon'!$E392=0,"",IF(INDIRECT(NOM_FR&amp;ADDRESS('PR-tampon'!$E392,COLUMN(REFERENCEMENT_ISOLANT[[#Headers],[MATIERE]])))=0,"",INDIRECT(NOM_FR&amp;ADDRESS('PR-tampon'!$E392,COLUMN(REFERENCEMENT_ISOLANT[[#Headers],[MATIERE]]))))))</f>
        <v/>
      </c>
      <c r="E429" s="3" t="str">
        <f ca="1">IF('PR-tampon'!$E392="","",IF('PR-tampon'!$E392=0,"",IF(INDIRECT(NOM_FR&amp;ADDRESS('PR-tampon'!$E392,COLUMN(REFERENCEMENT_ISOLANT[[#Headers],[NOM COMMERCIAL DU PROCEDE]])))=0,"",INDIRECT(NOM_FR&amp;ADDRESS('PR-tampon'!$E392,COLUMN(REFERENCEMENT_ISOLANT[[#Headers],[NOM COMMERCIAL DU PROCEDE]]))))))</f>
        <v/>
      </c>
      <c r="F429" s="3" t="str">
        <f ca="1">IF('PR-tampon'!$E392="","",IF('PR-tampon'!$E392=0,"",IF(INDIRECT(NOM_FR&amp;ADDRESS('PR-tampon'!$E392,COLUMN(REFERENCEMENT_ISOLANT[[#Headers],[FABRICANT / TITULAIRE / DISTRIBUTEUR]])))=0,"",INDIRECT(NOM_FR&amp;ADDRESS('PR-tampon'!$E392,COLUMN(REFERENCEMENT_ISOLANT[[#Headers],[FABRICANT / TITULAIRE / DISTRIBUTEUR]]))))))</f>
        <v/>
      </c>
      <c r="G429" s="3" t="str">
        <f ca="1">IF('PR-tampon'!$E392="","",IF('PR-tampon'!$E392=0,"",IF(INDIRECT(NOM_FR&amp;ADDRESS('PR-tampon'!$E392,COLUMN(REFERENCEMENT_ISOLANT[[#Headers],[TYPE DE DOCUMENT DE REFERENCE]])))=0,"",INDIRECT(NOM_FR&amp;ADDRESS('PR-tampon'!$E392,COLUMN(REFERENCEMENT_ISOLANT[[#Headers],[TYPE DE DOCUMENT DE REFERENCE]]))))))</f>
        <v/>
      </c>
      <c r="H429" s="3" t="str">
        <f ca="1">IF('PR-tampon'!$E392="","",IF('PR-tampon'!$E392=0,"",IF(INDIRECT(NOM_FR&amp;ADDRESS('PR-tampon'!$E392,COLUMN(REFERENCEMENT_ISOLANT[[#Headers],[REF]])))=0,"",INDIRECT(NOM_FR&amp;ADDRESS('PR-tampon'!$E392,COLUMN(REFERENCEMENT_ISOLANT[[#Headers],[REF]]))))))</f>
        <v/>
      </c>
      <c r="I429" s="73" t="str">
        <f ca="1">IF('PR-tampon'!$E392="","",IF('PR-tampon'!$E392=0,"",IF(INDIRECT(NOM_FR&amp;ADDRESS('PR-tampon'!$E392,COLUMN(REFERENCEMENT_ISOLANT[[#Headers],[AVIS LIMITE AU / VALIDITE]])))=0,"",INDIRECT(NOM_FR&amp;ADDRESS('PR-tampon'!$E392,COLUMN(REFERENCEMENT_ISOLANT[[#Headers],[AVIS LIMITE AU / VALIDITE]]))))))</f>
        <v/>
      </c>
      <c r="J429" s="3" t="str">
        <f ca="1">IF('PR-tampon'!$E392="","",IF('PR-tampon'!$E392=0,"",IF(INDIRECT(NOM_FR&amp;ADDRESS('PR-tampon'!$E392,COLUMN(REFERENCEMENT_ISOLANT[[#Headers],[TC/TNC
dans le domaine d''emploi visé]])))=0,"",INDIRECT(NOM_FR&amp;ADDRESS('PR-tampon'!$E392,COLUMN(REFERENCEMENT_ISOLANT[[#Headers],[TC/TNC
dans le domaine d''emploi visé]]))))))</f>
        <v/>
      </c>
      <c r="K429" s="102" t="str">
        <f ca="1">IF('PR-tampon'!$E392="","",IF('PR-tampon'!$E392=0,"",IF(INDIRECT(NOM_FR&amp;ADDRESS('PR-tampon'!$E392,COLUMN(REFERENCEMENT_ISOLANT[[#Headers],[SYNTHESE DES APPLICATIONS VISEES]])))=0,"",INDIRECT(NOM_FR&amp;ADDRESS('PR-tampon'!$E392,COLUMN(REFERENCEMENT_ISOLANT[[#Headers],[SYNTHESE DES APPLICATIONS VISEES]]))))))</f>
        <v/>
      </c>
      <c r="L429" s="75" t="str">
        <f ca="1">IF('PR-tampon'!$E392="","",IF('PR-tampon'!$E392=0,"",IF(INDIRECT(NOM_FR&amp;ADDRESS('PR-tampon'!$E392,COLUMN(REFERENCEMENT_ISOLANT[[#Headers],[CONCATENATION DES OBSERVATIONS]])))=0,"",INDIRECT(NOM_FR&amp;ADDRESS('PR-tampon'!$E392,COLUMN(REFERENCEMENT_ISOLANT[[#Headers],[CONCATENATION DES OBSERVATIONS]]))))))</f>
        <v/>
      </c>
      <c r="M429" s="3" t="str">
        <f ca="1">IF('PR-tampon'!$E392="","",IF('PR-tampon'!$E392=0,"",IF(INDIRECT(NOM_FR&amp;ADDRESS('PR-tampon'!$E392,COLUMN(REFERENCEMENT_ISOLANT[[#Headers],[Hygrométrie des locaux]])))=0,"",INDIRECT(NOM_FR&amp;ADDRESS('PR-tampon'!$E392,COLUMN(REFERENCEMENT_ISOLANT[[#Headers],[Hygrométrie des locaux]]))))))</f>
        <v/>
      </c>
      <c r="N429" s="3" t="str">
        <f ca="1">IF('PR-tampon'!$E392="","",IF('PR-tampon'!$E392=0,"",IF(INDIRECT(NOM_FR&amp;ADDRESS('PR-tampon'!$E392,COLUMN(REFERENCEMENT_ISOLANT[[#Headers],[classement locaux au sens 20.1 P3]])))=0,"",INDIRECT(NOM_FR&amp;ADDRESS('PR-tampon'!$E392,COLUMN(REFERENCEMENT_ISOLANT[[#Headers],[classement locaux au sens 20.1 P3]]))))))</f>
        <v/>
      </c>
      <c r="O429" s="3" t="str">
        <f ca="1">IF('PR-tampon'!$E392="","",IF('PR-tampon'!$E392=0,"",IF(INDIRECT(NOM_FR&amp;ADDRESS('PR-tampon'!$E392,COLUMN(REFERENCEMENT_ISOLANT[[#Headers],[Climat max]])))=0,"",INDIRECT(NOM_FR&amp;ADDRESS('PR-tampon'!$E392,COLUMN(REFERENCEMENT_ISOLANT[[#Headers],[Climat max]]))))))</f>
        <v/>
      </c>
      <c r="P429" s="3" t="str">
        <f ca="1">IF('PR-tampon'!$E392="","",IF('PR-tampon'!$E392=0,"",IF(INDIRECT(NOM_FR&amp;ADDRESS('PR-tampon'!$E392,COLUMN(REFERENCEMENT_ISOLANT[[#Headers],[Locaux climatisés ou raffraichis]])))=0,"",INDIRECT(NOM_FR&amp;ADDRESS('PR-tampon'!$E392,COLUMN(REFERENCEMENT_ISOLANT[[#Headers],[Locaux climatisés ou raffraichis]]))))))</f>
        <v/>
      </c>
    </row>
    <row r="430" spans="1:16" ht="130.15" customHeight="1" x14ac:dyDescent="0.25">
      <c r="A430" s="3" t="e">
        <v>#VALUE!</v>
      </c>
      <c r="B430" s="79" t="str">
        <f ca="1">IF('PR-tampon'!$E393="","",IF('PR-tampon'!$E393=0,"",IF(INDIRECT(NOM_FR&amp;ADDRESS('PR-tampon'!$E393,COLUMN(REFERENCEMENT_ISOLANT[[#Headers],[DATE REFERENCEMENT]])))=0,"",INDIRECT(NOM_FR&amp;ADDRESS('PR-tampon'!$E393,COLUMN(REFERENCEMENT_ISOLANT[[#Headers],[DATE REFERENCEMENT]]))))))</f>
        <v/>
      </c>
      <c r="C430" s="79" t="str">
        <f ca="1">IF('PR-tampon'!$E393="","",IF('PR-tampon'!$E393=0,"",IF(INDIRECT(NOM_FR&amp;ADDRESS('PR-tampon'!$E393,COLUMN(REFERENCEMENT_ISOLANT[[#Headers],[TYPE DE PROCEDE]])))=0,"",INDIRECT(NOM_FR&amp;ADDRESS('PR-tampon'!$E393,COLUMN(REFERENCEMENT_ISOLANT[[#Headers],[TYPE DE PROCEDE]]))))))</f>
        <v/>
      </c>
      <c r="D430" s="79" t="str">
        <f ca="1">IF('PR-tampon'!$E393="","",IF('PR-tampon'!$E393=0,"",IF(INDIRECT(NOM_FR&amp;ADDRESS('PR-tampon'!$E393,COLUMN(REFERENCEMENT_ISOLANT[[#Headers],[MATIERE]])))=0,"",INDIRECT(NOM_FR&amp;ADDRESS('PR-tampon'!$E393,COLUMN(REFERENCEMENT_ISOLANT[[#Headers],[MATIERE]]))))))</f>
        <v/>
      </c>
      <c r="E430" s="3" t="str">
        <f ca="1">IF('PR-tampon'!$E393="","",IF('PR-tampon'!$E393=0,"",IF(INDIRECT(NOM_FR&amp;ADDRESS('PR-tampon'!$E393,COLUMN(REFERENCEMENT_ISOLANT[[#Headers],[NOM COMMERCIAL DU PROCEDE]])))=0,"",INDIRECT(NOM_FR&amp;ADDRESS('PR-tampon'!$E393,COLUMN(REFERENCEMENT_ISOLANT[[#Headers],[NOM COMMERCIAL DU PROCEDE]]))))))</f>
        <v/>
      </c>
      <c r="F430" s="3" t="str">
        <f ca="1">IF('PR-tampon'!$E393="","",IF('PR-tampon'!$E393=0,"",IF(INDIRECT(NOM_FR&amp;ADDRESS('PR-tampon'!$E393,COLUMN(REFERENCEMENT_ISOLANT[[#Headers],[FABRICANT / TITULAIRE / DISTRIBUTEUR]])))=0,"",INDIRECT(NOM_FR&amp;ADDRESS('PR-tampon'!$E393,COLUMN(REFERENCEMENT_ISOLANT[[#Headers],[FABRICANT / TITULAIRE / DISTRIBUTEUR]]))))))</f>
        <v/>
      </c>
      <c r="G430" s="3" t="str">
        <f ca="1">IF('PR-tampon'!$E393="","",IF('PR-tampon'!$E393=0,"",IF(INDIRECT(NOM_FR&amp;ADDRESS('PR-tampon'!$E393,COLUMN(REFERENCEMENT_ISOLANT[[#Headers],[TYPE DE DOCUMENT DE REFERENCE]])))=0,"",INDIRECT(NOM_FR&amp;ADDRESS('PR-tampon'!$E393,COLUMN(REFERENCEMENT_ISOLANT[[#Headers],[TYPE DE DOCUMENT DE REFERENCE]]))))))</f>
        <v/>
      </c>
      <c r="H430" s="3" t="str">
        <f ca="1">IF('PR-tampon'!$E393="","",IF('PR-tampon'!$E393=0,"",IF(INDIRECT(NOM_FR&amp;ADDRESS('PR-tampon'!$E393,COLUMN(REFERENCEMENT_ISOLANT[[#Headers],[REF]])))=0,"",INDIRECT(NOM_FR&amp;ADDRESS('PR-tampon'!$E393,COLUMN(REFERENCEMENT_ISOLANT[[#Headers],[REF]]))))))</f>
        <v/>
      </c>
      <c r="I430" s="73" t="str">
        <f ca="1">IF('PR-tampon'!$E393="","",IF('PR-tampon'!$E393=0,"",IF(INDIRECT(NOM_FR&amp;ADDRESS('PR-tampon'!$E393,COLUMN(REFERENCEMENT_ISOLANT[[#Headers],[AVIS LIMITE AU / VALIDITE]])))=0,"",INDIRECT(NOM_FR&amp;ADDRESS('PR-tampon'!$E393,COLUMN(REFERENCEMENT_ISOLANT[[#Headers],[AVIS LIMITE AU / VALIDITE]]))))))</f>
        <v/>
      </c>
      <c r="J430" s="3" t="str">
        <f ca="1">IF('PR-tampon'!$E393="","",IF('PR-tampon'!$E393=0,"",IF(INDIRECT(NOM_FR&amp;ADDRESS('PR-tampon'!$E393,COLUMN(REFERENCEMENT_ISOLANT[[#Headers],[TC/TNC
dans le domaine d''emploi visé]])))=0,"",INDIRECT(NOM_FR&amp;ADDRESS('PR-tampon'!$E393,COLUMN(REFERENCEMENT_ISOLANT[[#Headers],[TC/TNC
dans le domaine d''emploi visé]]))))))</f>
        <v/>
      </c>
      <c r="K430" s="102" t="str">
        <f ca="1">IF('PR-tampon'!$E393="","",IF('PR-tampon'!$E393=0,"",IF(INDIRECT(NOM_FR&amp;ADDRESS('PR-tampon'!$E393,COLUMN(REFERENCEMENT_ISOLANT[[#Headers],[SYNTHESE DES APPLICATIONS VISEES]])))=0,"",INDIRECT(NOM_FR&amp;ADDRESS('PR-tampon'!$E393,COLUMN(REFERENCEMENT_ISOLANT[[#Headers],[SYNTHESE DES APPLICATIONS VISEES]]))))))</f>
        <v/>
      </c>
      <c r="L430" s="75" t="str">
        <f ca="1">IF('PR-tampon'!$E393="","",IF('PR-tampon'!$E393=0,"",IF(INDIRECT(NOM_FR&amp;ADDRESS('PR-tampon'!$E393,COLUMN(REFERENCEMENT_ISOLANT[[#Headers],[CONCATENATION DES OBSERVATIONS]])))=0,"",INDIRECT(NOM_FR&amp;ADDRESS('PR-tampon'!$E393,COLUMN(REFERENCEMENT_ISOLANT[[#Headers],[CONCATENATION DES OBSERVATIONS]]))))))</f>
        <v/>
      </c>
      <c r="M430" s="3" t="str">
        <f ca="1">IF('PR-tampon'!$E393="","",IF('PR-tampon'!$E393=0,"",IF(INDIRECT(NOM_FR&amp;ADDRESS('PR-tampon'!$E393,COLUMN(REFERENCEMENT_ISOLANT[[#Headers],[Hygrométrie des locaux]])))=0,"",INDIRECT(NOM_FR&amp;ADDRESS('PR-tampon'!$E393,COLUMN(REFERENCEMENT_ISOLANT[[#Headers],[Hygrométrie des locaux]]))))))</f>
        <v/>
      </c>
      <c r="N430" s="3" t="str">
        <f ca="1">IF('PR-tampon'!$E393="","",IF('PR-tampon'!$E393=0,"",IF(INDIRECT(NOM_FR&amp;ADDRESS('PR-tampon'!$E393,COLUMN(REFERENCEMENT_ISOLANT[[#Headers],[classement locaux au sens 20.1 P3]])))=0,"",INDIRECT(NOM_FR&amp;ADDRESS('PR-tampon'!$E393,COLUMN(REFERENCEMENT_ISOLANT[[#Headers],[classement locaux au sens 20.1 P3]]))))))</f>
        <v/>
      </c>
      <c r="O430" s="3" t="str">
        <f ca="1">IF('PR-tampon'!$E393="","",IF('PR-tampon'!$E393=0,"",IF(INDIRECT(NOM_FR&amp;ADDRESS('PR-tampon'!$E393,COLUMN(REFERENCEMENT_ISOLANT[[#Headers],[Climat max]])))=0,"",INDIRECT(NOM_FR&amp;ADDRESS('PR-tampon'!$E393,COLUMN(REFERENCEMENT_ISOLANT[[#Headers],[Climat max]]))))))</f>
        <v/>
      </c>
      <c r="P430" s="3" t="str">
        <f ca="1">IF('PR-tampon'!$E393="","",IF('PR-tampon'!$E393=0,"",IF(INDIRECT(NOM_FR&amp;ADDRESS('PR-tampon'!$E393,COLUMN(REFERENCEMENT_ISOLANT[[#Headers],[Locaux climatisés ou raffraichis]])))=0,"",INDIRECT(NOM_FR&amp;ADDRESS('PR-tampon'!$E393,COLUMN(REFERENCEMENT_ISOLANT[[#Headers],[Locaux climatisés ou raffraichis]]))))))</f>
        <v/>
      </c>
    </row>
    <row r="431" spans="1:16" ht="130.15" customHeight="1" x14ac:dyDescent="0.25">
      <c r="A431" s="3" t="e">
        <v>#VALUE!</v>
      </c>
      <c r="B431" s="79" t="str">
        <f ca="1">IF('PR-tampon'!$E394="","",IF('PR-tampon'!$E394=0,"",IF(INDIRECT(NOM_FR&amp;ADDRESS('PR-tampon'!$E394,COLUMN(REFERENCEMENT_ISOLANT[[#Headers],[DATE REFERENCEMENT]])))=0,"",INDIRECT(NOM_FR&amp;ADDRESS('PR-tampon'!$E394,COLUMN(REFERENCEMENT_ISOLANT[[#Headers],[DATE REFERENCEMENT]]))))))</f>
        <v/>
      </c>
      <c r="C431" s="79" t="str">
        <f ca="1">IF('PR-tampon'!$E394="","",IF('PR-tampon'!$E394=0,"",IF(INDIRECT(NOM_FR&amp;ADDRESS('PR-tampon'!$E394,COLUMN(REFERENCEMENT_ISOLANT[[#Headers],[TYPE DE PROCEDE]])))=0,"",INDIRECT(NOM_FR&amp;ADDRESS('PR-tampon'!$E394,COLUMN(REFERENCEMENT_ISOLANT[[#Headers],[TYPE DE PROCEDE]]))))))</f>
        <v/>
      </c>
      <c r="D431" s="79" t="str">
        <f ca="1">IF('PR-tampon'!$E394="","",IF('PR-tampon'!$E394=0,"",IF(INDIRECT(NOM_FR&amp;ADDRESS('PR-tampon'!$E394,COLUMN(REFERENCEMENT_ISOLANT[[#Headers],[MATIERE]])))=0,"",INDIRECT(NOM_FR&amp;ADDRESS('PR-tampon'!$E394,COLUMN(REFERENCEMENT_ISOLANT[[#Headers],[MATIERE]]))))))</f>
        <v/>
      </c>
      <c r="E431" s="3" t="str">
        <f ca="1">IF('PR-tampon'!$E394="","",IF('PR-tampon'!$E394=0,"",IF(INDIRECT(NOM_FR&amp;ADDRESS('PR-tampon'!$E394,COLUMN(REFERENCEMENT_ISOLANT[[#Headers],[NOM COMMERCIAL DU PROCEDE]])))=0,"",INDIRECT(NOM_FR&amp;ADDRESS('PR-tampon'!$E394,COLUMN(REFERENCEMENT_ISOLANT[[#Headers],[NOM COMMERCIAL DU PROCEDE]]))))))</f>
        <v/>
      </c>
      <c r="F431" s="3" t="str">
        <f ca="1">IF('PR-tampon'!$E394="","",IF('PR-tampon'!$E394=0,"",IF(INDIRECT(NOM_FR&amp;ADDRESS('PR-tampon'!$E394,COLUMN(REFERENCEMENT_ISOLANT[[#Headers],[FABRICANT / TITULAIRE / DISTRIBUTEUR]])))=0,"",INDIRECT(NOM_FR&amp;ADDRESS('PR-tampon'!$E394,COLUMN(REFERENCEMENT_ISOLANT[[#Headers],[FABRICANT / TITULAIRE / DISTRIBUTEUR]]))))))</f>
        <v/>
      </c>
      <c r="G431" s="3" t="str">
        <f ca="1">IF('PR-tampon'!$E394="","",IF('PR-tampon'!$E394=0,"",IF(INDIRECT(NOM_FR&amp;ADDRESS('PR-tampon'!$E394,COLUMN(REFERENCEMENT_ISOLANT[[#Headers],[TYPE DE DOCUMENT DE REFERENCE]])))=0,"",INDIRECT(NOM_FR&amp;ADDRESS('PR-tampon'!$E394,COLUMN(REFERENCEMENT_ISOLANT[[#Headers],[TYPE DE DOCUMENT DE REFERENCE]]))))))</f>
        <v/>
      </c>
      <c r="H431" s="3" t="str">
        <f ca="1">IF('PR-tampon'!$E394="","",IF('PR-tampon'!$E394=0,"",IF(INDIRECT(NOM_FR&amp;ADDRESS('PR-tampon'!$E394,COLUMN(REFERENCEMENT_ISOLANT[[#Headers],[REF]])))=0,"",INDIRECT(NOM_FR&amp;ADDRESS('PR-tampon'!$E394,COLUMN(REFERENCEMENT_ISOLANT[[#Headers],[REF]]))))))</f>
        <v/>
      </c>
      <c r="I431" s="73" t="str">
        <f ca="1">IF('PR-tampon'!$E394="","",IF('PR-tampon'!$E394=0,"",IF(INDIRECT(NOM_FR&amp;ADDRESS('PR-tampon'!$E394,COLUMN(REFERENCEMENT_ISOLANT[[#Headers],[AVIS LIMITE AU / VALIDITE]])))=0,"",INDIRECT(NOM_FR&amp;ADDRESS('PR-tampon'!$E394,COLUMN(REFERENCEMENT_ISOLANT[[#Headers],[AVIS LIMITE AU / VALIDITE]]))))))</f>
        <v/>
      </c>
      <c r="J431" s="3" t="str">
        <f ca="1">IF('PR-tampon'!$E394="","",IF('PR-tampon'!$E394=0,"",IF(INDIRECT(NOM_FR&amp;ADDRESS('PR-tampon'!$E394,COLUMN(REFERENCEMENT_ISOLANT[[#Headers],[TC/TNC
dans le domaine d''emploi visé]])))=0,"",INDIRECT(NOM_FR&amp;ADDRESS('PR-tampon'!$E394,COLUMN(REFERENCEMENT_ISOLANT[[#Headers],[TC/TNC
dans le domaine d''emploi visé]]))))))</f>
        <v/>
      </c>
      <c r="K431" s="102" t="str">
        <f ca="1">IF('PR-tampon'!$E394="","",IF('PR-tampon'!$E394=0,"",IF(INDIRECT(NOM_FR&amp;ADDRESS('PR-tampon'!$E394,COLUMN(REFERENCEMENT_ISOLANT[[#Headers],[SYNTHESE DES APPLICATIONS VISEES]])))=0,"",INDIRECT(NOM_FR&amp;ADDRESS('PR-tampon'!$E394,COLUMN(REFERENCEMENT_ISOLANT[[#Headers],[SYNTHESE DES APPLICATIONS VISEES]]))))))</f>
        <v/>
      </c>
      <c r="L431" s="75" t="str">
        <f ca="1">IF('PR-tampon'!$E394="","",IF('PR-tampon'!$E394=0,"",IF(INDIRECT(NOM_FR&amp;ADDRESS('PR-tampon'!$E394,COLUMN(REFERENCEMENT_ISOLANT[[#Headers],[CONCATENATION DES OBSERVATIONS]])))=0,"",INDIRECT(NOM_FR&amp;ADDRESS('PR-tampon'!$E394,COLUMN(REFERENCEMENT_ISOLANT[[#Headers],[CONCATENATION DES OBSERVATIONS]]))))))</f>
        <v/>
      </c>
      <c r="M431" s="3" t="str">
        <f ca="1">IF('PR-tampon'!$E394="","",IF('PR-tampon'!$E394=0,"",IF(INDIRECT(NOM_FR&amp;ADDRESS('PR-tampon'!$E394,COLUMN(REFERENCEMENT_ISOLANT[[#Headers],[Hygrométrie des locaux]])))=0,"",INDIRECT(NOM_FR&amp;ADDRESS('PR-tampon'!$E394,COLUMN(REFERENCEMENT_ISOLANT[[#Headers],[Hygrométrie des locaux]]))))))</f>
        <v/>
      </c>
      <c r="N431" s="3" t="str">
        <f ca="1">IF('PR-tampon'!$E394="","",IF('PR-tampon'!$E394=0,"",IF(INDIRECT(NOM_FR&amp;ADDRESS('PR-tampon'!$E394,COLUMN(REFERENCEMENT_ISOLANT[[#Headers],[classement locaux au sens 20.1 P3]])))=0,"",INDIRECT(NOM_FR&amp;ADDRESS('PR-tampon'!$E394,COLUMN(REFERENCEMENT_ISOLANT[[#Headers],[classement locaux au sens 20.1 P3]]))))))</f>
        <v/>
      </c>
      <c r="O431" s="3" t="str">
        <f ca="1">IF('PR-tampon'!$E394="","",IF('PR-tampon'!$E394=0,"",IF(INDIRECT(NOM_FR&amp;ADDRESS('PR-tampon'!$E394,COLUMN(REFERENCEMENT_ISOLANT[[#Headers],[Climat max]])))=0,"",INDIRECT(NOM_FR&amp;ADDRESS('PR-tampon'!$E394,COLUMN(REFERENCEMENT_ISOLANT[[#Headers],[Climat max]]))))))</f>
        <v/>
      </c>
      <c r="P431" s="3" t="str">
        <f ca="1">IF('PR-tampon'!$E394="","",IF('PR-tampon'!$E394=0,"",IF(INDIRECT(NOM_FR&amp;ADDRESS('PR-tampon'!$E394,COLUMN(REFERENCEMENT_ISOLANT[[#Headers],[Locaux climatisés ou raffraichis]])))=0,"",INDIRECT(NOM_FR&amp;ADDRESS('PR-tampon'!$E394,COLUMN(REFERENCEMENT_ISOLANT[[#Headers],[Locaux climatisés ou raffraichis]]))))))</f>
        <v/>
      </c>
    </row>
    <row r="432" spans="1:16" ht="130.15" customHeight="1" x14ac:dyDescent="0.25">
      <c r="A432" s="3" t="e">
        <v>#VALUE!</v>
      </c>
      <c r="B432" s="79" t="str">
        <f ca="1">IF('PR-tampon'!$E395="","",IF('PR-tampon'!$E395=0,"",IF(INDIRECT(NOM_FR&amp;ADDRESS('PR-tampon'!$E395,COLUMN(REFERENCEMENT_ISOLANT[[#Headers],[DATE REFERENCEMENT]])))=0,"",INDIRECT(NOM_FR&amp;ADDRESS('PR-tampon'!$E395,COLUMN(REFERENCEMENT_ISOLANT[[#Headers],[DATE REFERENCEMENT]]))))))</f>
        <v/>
      </c>
      <c r="C432" s="79" t="str">
        <f ca="1">IF('PR-tampon'!$E395="","",IF('PR-tampon'!$E395=0,"",IF(INDIRECT(NOM_FR&amp;ADDRESS('PR-tampon'!$E395,COLUMN(REFERENCEMENT_ISOLANT[[#Headers],[TYPE DE PROCEDE]])))=0,"",INDIRECT(NOM_FR&amp;ADDRESS('PR-tampon'!$E395,COLUMN(REFERENCEMENT_ISOLANT[[#Headers],[TYPE DE PROCEDE]]))))))</f>
        <v/>
      </c>
      <c r="D432" s="79" t="str">
        <f ca="1">IF('PR-tampon'!$E395="","",IF('PR-tampon'!$E395=0,"",IF(INDIRECT(NOM_FR&amp;ADDRESS('PR-tampon'!$E395,COLUMN(REFERENCEMENT_ISOLANT[[#Headers],[MATIERE]])))=0,"",INDIRECT(NOM_FR&amp;ADDRESS('PR-tampon'!$E395,COLUMN(REFERENCEMENT_ISOLANT[[#Headers],[MATIERE]]))))))</f>
        <v/>
      </c>
      <c r="E432" s="3" t="str">
        <f ca="1">IF('PR-tampon'!$E395="","",IF('PR-tampon'!$E395=0,"",IF(INDIRECT(NOM_FR&amp;ADDRESS('PR-tampon'!$E395,COLUMN(REFERENCEMENT_ISOLANT[[#Headers],[NOM COMMERCIAL DU PROCEDE]])))=0,"",INDIRECT(NOM_FR&amp;ADDRESS('PR-tampon'!$E395,COLUMN(REFERENCEMENT_ISOLANT[[#Headers],[NOM COMMERCIAL DU PROCEDE]]))))))</f>
        <v/>
      </c>
      <c r="F432" s="3" t="str">
        <f ca="1">IF('PR-tampon'!$E395="","",IF('PR-tampon'!$E395=0,"",IF(INDIRECT(NOM_FR&amp;ADDRESS('PR-tampon'!$E395,COLUMN(REFERENCEMENT_ISOLANT[[#Headers],[FABRICANT / TITULAIRE / DISTRIBUTEUR]])))=0,"",INDIRECT(NOM_FR&amp;ADDRESS('PR-tampon'!$E395,COLUMN(REFERENCEMENT_ISOLANT[[#Headers],[FABRICANT / TITULAIRE / DISTRIBUTEUR]]))))))</f>
        <v/>
      </c>
      <c r="G432" s="3" t="str">
        <f ca="1">IF('PR-tampon'!$E395="","",IF('PR-tampon'!$E395=0,"",IF(INDIRECT(NOM_FR&amp;ADDRESS('PR-tampon'!$E395,COLUMN(REFERENCEMENT_ISOLANT[[#Headers],[TYPE DE DOCUMENT DE REFERENCE]])))=0,"",INDIRECT(NOM_FR&amp;ADDRESS('PR-tampon'!$E395,COLUMN(REFERENCEMENT_ISOLANT[[#Headers],[TYPE DE DOCUMENT DE REFERENCE]]))))))</f>
        <v/>
      </c>
      <c r="H432" s="3" t="str">
        <f ca="1">IF('PR-tampon'!$E395="","",IF('PR-tampon'!$E395=0,"",IF(INDIRECT(NOM_FR&amp;ADDRESS('PR-tampon'!$E395,COLUMN(REFERENCEMENT_ISOLANT[[#Headers],[REF]])))=0,"",INDIRECT(NOM_FR&amp;ADDRESS('PR-tampon'!$E395,COLUMN(REFERENCEMENT_ISOLANT[[#Headers],[REF]]))))))</f>
        <v/>
      </c>
      <c r="I432" s="73" t="str">
        <f ca="1">IF('PR-tampon'!$E395="","",IF('PR-tampon'!$E395=0,"",IF(INDIRECT(NOM_FR&amp;ADDRESS('PR-tampon'!$E395,COLUMN(REFERENCEMENT_ISOLANT[[#Headers],[AVIS LIMITE AU / VALIDITE]])))=0,"",INDIRECT(NOM_FR&amp;ADDRESS('PR-tampon'!$E395,COLUMN(REFERENCEMENT_ISOLANT[[#Headers],[AVIS LIMITE AU / VALIDITE]]))))))</f>
        <v/>
      </c>
      <c r="J432" s="3" t="str">
        <f ca="1">IF('PR-tampon'!$E395="","",IF('PR-tampon'!$E395=0,"",IF(INDIRECT(NOM_FR&amp;ADDRESS('PR-tampon'!$E395,COLUMN(REFERENCEMENT_ISOLANT[[#Headers],[TC/TNC
dans le domaine d''emploi visé]])))=0,"",INDIRECT(NOM_FR&amp;ADDRESS('PR-tampon'!$E395,COLUMN(REFERENCEMENT_ISOLANT[[#Headers],[TC/TNC
dans le domaine d''emploi visé]]))))))</f>
        <v/>
      </c>
      <c r="K432" s="102" t="str">
        <f ca="1">IF('PR-tampon'!$E395="","",IF('PR-tampon'!$E395=0,"",IF(INDIRECT(NOM_FR&amp;ADDRESS('PR-tampon'!$E395,COLUMN(REFERENCEMENT_ISOLANT[[#Headers],[SYNTHESE DES APPLICATIONS VISEES]])))=0,"",INDIRECT(NOM_FR&amp;ADDRESS('PR-tampon'!$E395,COLUMN(REFERENCEMENT_ISOLANT[[#Headers],[SYNTHESE DES APPLICATIONS VISEES]]))))))</f>
        <v/>
      </c>
      <c r="L432" s="75" t="str">
        <f ca="1">IF('PR-tampon'!$E395="","",IF('PR-tampon'!$E395=0,"",IF(INDIRECT(NOM_FR&amp;ADDRESS('PR-tampon'!$E395,COLUMN(REFERENCEMENT_ISOLANT[[#Headers],[CONCATENATION DES OBSERVATIONS]])))=0,"",INDIRECT(NOM_FR&amp;ADDRESS('PR-tampon'!$E395,COLUMN(REFERENCEMENT_ISOLANT[[#Headers],[CONCATENATION DES OBSERVATIONS]]))))))</f>
        <v/>
      </c>
      <c r="M432" s="3" t="str">
        <f ca="1">IF('PR-tampon'!$E395="","",IF('PR-tampon'!$E395=0,"",IF(INDIRECT(NOM_FR&amp;ADDRESS('PR-tampon'!$E395,COLUMN(REFERENCEMENT_ISOLANT[[#Headers],[Hygrométrie des locaux]])))=0,"",INDIRECT(NOM_FR&amp;ADDRESS('PR-tampon'!$E395,COLUMN(REFERENCEMENT_ISOLANT[[#Headers],[Hygrométrie des locaux]]))))))</f>
        <v/>
      </c>
      <c r="N432" s="3" t="str">
        <f ca="1">IF('PR-tampon'!$E395="","",IF('PR-tampon'!$E395=0,"",IF(INDIRECT(NOM_FR&amp;ADDRESS('PR-tampon'!$E395,COLUMN(REFERENCEMENT_ISOLANT[[#Headers],[classement locaux au sens 20.1 P3]])))=0,"",INDIRECT(NOM_FR&amp;ADDRESS('PR-tampon'!$E395,COLUMN(REFERENCEMENT_ISOLANT[[#Headers],[classement locaux au sens 20.1 P3]]))))))</f>
        <v/>
      </c>
      <c r="O432" s="3" t="str">
        <f ca="1">IF('PR-tampon'!$E395="","",IF('PR-tampon'!$E395=0,"",IF(INDIRECT(NOM_FR&amp;ADDRESS('PR-tampon'!$E395,COLUMN(REFERENCEMENT_ISOLANT[[#Headers],[Climat max]])))=0,"",INDIRECT(NOM_FR&amp;ADDRESS('PR-tampon'!$E395,COLUMN(REFERENCEMENT_ISOLANT[[#Headers],[Climat max]]))))))</f>
        <v/>
      </c>
      <c r="P432" s="3" t="str">
        <f ca="1">IF('PR-tampon'!$E395="","",IF('PR-tampon'!$E395=0,"",IF(INDIRECT(NOM_FR&amp;ADDRESS('PR-tampon'!$E395,COLUMN(REFERENCEMENT_ISOLANT[[#Headers],[Locaux climatisés ou raffraichis]])))=0,"",INDIRECT(NOM_FR&amp;ADDRESS('PR-tampon'!$E395,COLUMN(REFERENCEMENT_ISOLANT[[#Headers],[Locaux climatisés ou raffraichis]]))))))</f>
        <v/>
      </c>
    </row>
    <row r="433" spans="1:16" ht="130.15" customHeight="1" x14ac:dyDescent="0.25">
      <c r="A433" s="3" t="e">
        <v>#VALUE!</v>
      </c>
      <c r="B433" s="79" t="str">
        <f ca="1">IF('PR-tampon'!$E396="","",IF('PR-tampon'!$E396=0,"",IF(INDIRECT(NOM_FR&amp;ADDRESS('PR-tampon'!$E396,COLUMN(REFERENCEMENT_ISOLANT[[#Headers],[DATE REFERENCEMENT]])))=0,"",INDIRECT(NOM_FR&amp;ADDRESS('PR-tampon'!$E396,COLUMN(REFERENCEMENT_ISOLANT[[#Headers],[DATE REFERENCEMENT]]))))))</f>
        <v/>
      </c>
      <c r="C433" s="79" t="str">
        <f ca="1">IF('PR-tampon'!$E396="","",IF('PR-tampon'!$E396=0,"",IF(INDIRECT(NOM_FR&amp;ADDRESS('PR-tampon'!$E396,COLUMN(REFERENCEMENT_ISOLANT[[#Headers],[TYPE DE PROCEDE]])))=0,"",INDIRECT(NOM_FR&amp;ADDRESS('PR-tampon'!$E396,COLUMN(REFERENCEMENT_ISOLANT[[#Headers],[TYPE DE PROCEDE]]))))))</f>
        <v/>
      </c>
      <c r="D433" s="79" t="str">
        <f ca="1">IF('PR-tampon'!$E396="","",IF('PR-tampon'!$E396=0,"",IF(INDIRECT(NOM_FR&amp;ADDRESS('PR-tampon'!$E396,COLUMN(REFERENCEMENT_ISOLANT[[#Headers],[MATIERE]])))=0,"",INDIRECT(NOM_FR&amp;ADDRESS('PR-tampon'!$E396,COLUMN(REFERENCEMENT_ISOLANT[[#Headers],[MATIERE]]))))))</f>
        <v/>
      </c>
      <c r="E433" s="3" t="str">
        <f ca="1">IF('PR-tampon'!$E396="","",IF('PR-tampon'!$E396=0,"",IF(INDIRECT(NOM_FR&amp;ADDRESS('PR-tampon'!$E396,COLUMN(REFERENCEMENT_ISOLANT[[#Headers],[NOM COMMERCIAL DU PROCEDE]])))=0,"",INDIRECT(NOM_FR&amp;ADDRESS('PR-tampon'!$E396,COLUMN(REFERENCEMENT_ISOLANT[[#Headers],[NOM COMMERCIAL DU PROCEDE]]))))))</f>
        <v/>
      </c>
      <c r="F433" s="3" t="str">
        <f ca="1">IF('PR-tampon'!$E396="","",IF('PR-tampon'!$E396=0,"",IF(INDIRECT(NOM_FR&amp;ADDRESS('PR-tampon'!$E396,COLUMN(REFERENCEMENT_ISOLANT[[#Headers],[FABRICANT / TITULAIRE / DISTRIBUTEUR]])))=0,"",INDIRECT(NOM_FR&amp;ADDRESS('PR-tampon'!$E396,COLUMN(REFERENCEMENT_ISOLANT[[#Headers],[FABRICANT / TITULAIRE / DISTRIBUTEUR]]))))))</f>
        <v/>
      </c>
      <c r="G433" s="3" t="str">
        <f ca="1">IF('PR-tampon'!$E396="","",IF('PR-tampon'!$E396=0,"",IF(INDIRECT(NOM_FR&amp;ADDRESS('PR-tampon'!$E396,COLUMN(REFERENCEMENT_ISOLANT[[#Headers],[TYPE DE DOCUMENT DE REFERENCE]])))=0,"",INDIRECT(NOM_FR&amp;ADDRESS('PR-tampon'!$E396,COLUMN(REFERENCEMENT_ISOLANT[[#Headers],[TYPE DE DOCUMENT DE REFERENCE]]))))))</f>
        <v/>
      </c>
      <c r="H433" s="3" t="str">
        <f ca="1">IF('PR-tampon'!$E396="","",IF('PR-tampon'!$E396=0,"",IF(INDIRECT(NOM_FR&amp;ADDRESS('PR-tampon'!$E396,COLUMN(REFERENCEMENT_ISOLANT[[#Headers],[REF]])))=0,"",INDIRECT(NOM_FR&amp;ADDRESS('PR-tampon'!$E396,COLUMN(REFERENCEMENT_ISOLANT[[#Headers],[REF]]))))))</f>
        <v/>
      </c>
      <c r="I433" s="73" t="str">
        <f ca="1">IF('PR-tampon'!$E396="","",IF('PR-tampon'!$E396=0,"",IF(INDIRECT(NOM_FR&amp;ADDRESS('PR-tampon'!$E396,COLUMN(REFERENCEMENT_ISOLANT[[#Headers],[AVIS LIMITE AU / VALIDITE]])))=0,"",INDIRECT(NOM_FR&amp;ADDRESS('PR-tampon'!$E396,COLUMN(REFERENCEMENT_ISOLANT[[#Headers],[AVIS LIMITE AU / VALIDITE]]))))))</f>
        <v/>
      </c>
      <c r="J433" s="3" t="str">
        <f ca="1">IF('PR-tampon'!$E396="","",IF('PR-tampon'!$E396=0,"",IF(INDIRECT(NOM_FR&amp;ADDRESS('PR-tampon'!$E396,COLUMN(REFERENCEMENT_ISOLANT[[#Headers],[TC/TNC
dans le domaine d''emploi visé]])))=0,"",INDIRECT(NOM_FR&amp;ADDRESS('PR-tampon'!$E396,COLUMN(REFERENCEMENT_ISOLANT[[#Headers],[TC/TNC
dans le domaine d''emploi visé]]))))))</f>
        <v/>
      </c>
      <c r="K433" s="102" t="str">
        <f ca="1">IF('PR-tampon'!$E396="","",IF('PR-tampon'!$E396=0,"",IF(INDIRECT(NOM_FR&amp;ADDRESS('PR-tampon'!$E396,COLUMN(REFERENCEMENT_ISOLANT[[#Headers],[SYNTHESE DES APPLICATIONS VISEES]])))=0,"",INDIRECT(NOM_FR&amp;ADDRESS('PR-tampon'!$E396,COLUMN(REFERENCEMENT_ISOLANT[[#Headers],[SYNTHESE DES APPLICATIONS VISEES]]))))))</f>
        <v/>
      </c>
      <c r="L433" s="75" t="str">
        <f ca="1">IF('PR-tampon'!$E396="","",IF('PR-tampon'!$E396=0,"",IF(INDIRECT(NOM_FR&amp;ADDRESS('PR-tampon'!$E396,COLUMN(REFERENCEMENT_ISOLANT[[#Headers],[CONCATENATION DES OBSERVATIONS]])))=0,"",INDIRECT(NOM_FR&amp;ADDRESS('PR-tampon'!$E396,COLUMN(REFERENCEMENT_ISOLANT[[#Headers],[CONCATENATION DES OBSERVATIONS]]))))))</f>
        <v/>
      </c>
      <c r="M433" s="3" t="str">
        <f ca="1">IF('PR-tampon'!$E396="","",IF('PR-tampon'!$E396=0,"",IF(INDIRECT(NOM_FR&amp;ADDRESS('PR-tampon'!$E396,COLUMN(REFERENCEMENT_ISOLANT[[#Headers],[Hygrométrie des locaux]])))=0,"",INDIRECT(NOM_FR&amp;ADDRESS('PR-tampon'!$E396,COLUMN(REFERENCEMENT_ISOLANT[[#Headers],[Hygrométrie des locaux]]))))))</f>
        <v/>
      </c>
      <c r="N433" s="3" t="str">
        <f ca="1">IF('PR-tampon'!$E396="","",IF('PR-tampon'!$E396=0,"",IF(INDIRECT(NOM_FR&amp;ADDRESS('PR-tampon'!$E396,COLUMN(REFERENCEMENT_ISOLANT[[#Headers],[classement locaux au sens 20.1 P3]])))=0,"",INDIRECT(NOM_FR&amp;ADDRESS('PR-tampon'!$E396,COLUMN(REFERENCEMENT_ISOLANT[[#Headers],[classement locaux au sens 20.1 P3]]))))))</f>
        <v/>
      </c>
      <c r="O433" s="3" t="str">
        <f ca="1">IF('PR-tampon'!$E396="","",IF('PR-tampon'!$E396=0,"",IF(INDIRECT(NOM_FR&amp;ADDRESS('PR-tampon'!$E396,COLUMN(REFERENCEMENT_ISOLANT[[#Headers],[Climat max]])))=0,"",INDIRECT(NOM_FR&amp;ADDRESS('PR-tampon'!$E396,COLUMN(REFERENCEMENT_ISOLANT[[#Headers],[Climat max]]))))))</f>
        <v/>
      </c>
      <c r="P433" s="3" t="str">
        <f ca="1">IF('PR-tampon'!$E396="","",IF('PR-tampon'!$E396=0,"",IF(INDIRECT(NOM_FR&amp;ADDRESS('PR-tampon'!$E396,COLUMN(REFERENCEMENT_ISOLANT[[#Headers],[Locaux climatisés ou raffraichis]])))=0,"",INDIRECT(NOM_FR&amp;ADDRESS('PR-tampon'!$E396,COLUMN(REFERENCEMENT_ISOLANT[[#Headers],[Locaux climatisés ou raffraichis]]))))))</f>
        <v/>
      </c>
    </row>
    <row r="434" spans="1:16" ht="130.15" customHeight="1" x14ac:dyDescent="0.25">
      <c r="A434" s="3" t="e">
        <v>#VALUE!</v>
      </c>
      <c r="B434" s="79" t="str">
        <f ca="1">IF('PR-tampon'!$E397="","",IF('PR-tampon'!$E397=0,"",IF(INDIRECT(NOM_FR&amp;ADDRESS('PR-tampon'!$E397,COLUMN(REFERENCEMENT_ISOLANT[[#Headers],[DATE REFERENCEMENT]])))=0,"",INDIRECT(NOM_FR&amp;ADDRESS('PR-tampon'!$E397,COLUMN(REFERENCEMENT_ISOLANT[[#Headers],[DATE REFERENCEMENT]]))))))</f>
        <v/>
      </c>
      <c r="C434" s="79" t="str">
        <f ca="1">IF('PR-tampon'!$E397="","",IF('PR-tampon'!$E397=0,"",IF(INDIRECT(NOM_FR&amp;ADDRESS('PR-tampon'!$E397,COLUMN(REFERENCEMENT_ISOLANT[[#Headers],[TYPE DE PROCEDE]])))=0,"",INDIRECT(NOM_FR&amp;ADDRESS('PR-tampon'!$E397,COLUMN(REFERENCEMENT_ISOLANT[[#Headers],[TYPE DE PROCEDE]]))))))</f>
        <v/>
      </c>
      <c r="D434" s="79" t="str">
        <f ca="1">IF('PR-tampon'!$E397="","",IF('PR-tampon'!$E397=0,"",IF(INDIRECT(NOM_FR&amp;ADDRESS('PR-tampon'!$E397,COLUMN(REFERENCEMENT_ISOLANT[[#Headers],[MATIERE]])))=0,"",INDIRECT(NOM_FR&amp;ADDRESS('PR-tampon'!$E397,COLUMN(REFERENCEMENT_ISOLANT[[#Headers],[MATIERE]]))))))</f>
        <v/>
      </c>
      <c r="E434" s="3" t="str">
        <f ca="1">IF('PR-tampon'!$E397="","",IF('PR-tampon'!$E397=0,"",IF(INDIRECT(NOM_FR&amp;ADDRESS('PR-tampon'!$E397,COLUMN(REFERENCEMENT_ISOLANT[[#Headers],[NOM COMMERCIAL DU PROCEDE]])))=0,"",INDIRECT(NOM_FR&amp;ADDRESS('PR-tampon'!$E397,COLUMN(REFERENCEMENT_ISOLANT[[#Headers],[NOM COMMERCIAL DU PROCEDE]]))))))</f>
        <v/>
      </c>
      <c r="F434" s="3" t="str">
        <f ca="1">IF('PR-tampon'!$E397="","",IF('PR-tampon'!$E397=0,"",IF(INDIRECT(NOM_FR&amp;ADDRESS('PR-tampon'!$E397,COLUMN(REFERENCEMENT_ISOLANT[[#Headers],[FABRICANT / TITULAIRE / DISTRIBUTEUR]])))=0,"",INDIRECT(NOM_FR&amp;ADDRESS('PR-tampon'!$E397,COLUMN(REFERENCEMENT_ISOLANT[[#Headers],[FABRICANT / TITULAIRE / DISTRIBUTEUR]]))))))</f>
        <v/>
      </c>
      <c r="G434" s="3" t="str">
        <f ca="1">IF('PR-tampon'!$E397="","",IF('PR-tampon'!$E397=0,"",IF(INDIRECT(NOM_FR&amp;ADDRESS('PR-tampon'!$E397,COLUMN(REFERENCEMENT_ISOLANT[[#Headers],[TYPE DE DOCUMENT DE REFERENCE]])))=0,"",INDIRECT(NOM_FR&amp;ADDRESS('PR-tampon'!$E397,COLUMN(REFERENCEMENT_ISOLANT[[#Headers],[TYPE DE DOCUMENT DE REFERENCE]]))))))</f>
        <v/>
      </c>
      <c r="H434" s="3" t="str">
        <f ca="1">IF('PR-tampon'!$E397="","",IF('PR-tampon'!$E397=0,"",IF(INDIRECT(NOM_FR&amp;ADDRESS('PR-tampon'!$E397,COLUMN(REFERENCEMENT_ISOLANT[[#Headers],[REF]])))=0,"",INDIRECT(NOM_FR&amp;ADDRESS('PR-tampon'!$E397,COLUMN(REFERENCEMENT_ISOLANT[[#Headers],[REF]]))))))</f>
        <v/>
      </c>
      <c r="I434" s="73" t="str">
        <f ca="1">IF('PR-tampon'!$E397="","",IF('PR-tampon'!$E397=0,"",IF(INDIRECT(NOM_FR&amp;ADDRESS('PR-tampon'!$E397,COLUMN(REFERENCEMENT_ISOLANT[[#Headers],[AVIS LIMITE AU / VALIDITE]])))=0,"",INDIRECT(NOM_FR&amp;ADDRESS('PR-tampon'!$E397,COLUMN(REFERENCEMENT_ISOLANT[[#Headers],[AVIS LIMITE AU / VALIDITE]]))))))</f>
        <v/>
      </c>
      <c r="J434" s="3" t="str">
        <f ca="1">IF('PR-tampon'!$E397="","",IF('PR-tampon'!$E397=0,"",IF(INDIRECT(NOM_FR&amp;ADDRESS('PR-tampon'!$E397,COLUMN(REFERENCEMENT_ISOLANT[[#Headers],[TC/TNC
dans le domaine d''emploi visé]])))=0,"",INDIRECT(NOM_FR&amp;ADDRESS('PR-tampon'!$E397,COLUMN(REFERENCEMENT_ISOLANT[[#Headers],[TC/TNC
dans le domaine d''emploi visé]]))))))</f>
        <v/>
      </c>
      <c r="K434" s="102" t="str">
        <f ca="1">IF('PR-tampon'!$E397="","",IF('PR-tampon'!$E397=0,"",IF(INDIRECT(NOM_FR&amp;ADDRESS('PR-tampon'!$E397,COLUMN(REFERENCEMENT_ISOLANT[[#Headers],[SYNTHESE DES APPLICATIONS VISEES]])))=0,"",INDIRECT(NOM_FR&amp;ADDRESS('PR-tampon'!$E397,COLUMN(REFERENCEMENT_ISOLANT[[#Headers],[SYNTHESE DES APPLICATIONS VISEES]]))))))</f>
        <v/>
      </c>
      <c r="L434" s="75" t="str">
        <f ca="1">IF('PR-tampon'!$E397="","",IF('PR-tampon'!$E397=0,"",IF(INDIRECT(NOM_FR&amp;ADDRESS('PR-tampon'!$E397,COLUMN(REFERENCEMENT_ISOLANT[[#Headers],[CONCATENATION DES OBSERVATIONS]])))=0,"",INDIRECT(NOM_FR&amp;ADDRESS('PR-tampon'!$E397,COLUMN(REFERENCEMENT_ISOLANT[[#Headers],[CONCATENATION DES OBSERVATIONS]]))))))</f>
        <v/>
      </c>
      <c r="M434" s="3" t="str">
        <f ca="1">IF('PR-tampon'!$E397="","",IF('PR-tampon'!$E397=0,"",IF(INDIRECT(NOM_FR&amp;ADDRESS('PR-tampon'!$E397,COLUMN(REFERENCEMENT_ISOLANT[[#Headers],[Hygrométrie des locaux]])))=0,"",INDIRECT(NOM_FR&amp;ADDRESS('PR-tampon'!$E397,COLUMN(REFERENCEMENT_ISOLANT[[#Headers],[Hygrométrie des locaux]]))))))</f>
        <v/>
      </c>
      <c r="N434" s="3" t="str">
        <f ca="1">IF('PR-tampon'!$E397="","",IF('PR-tampon'!$E397=0,"",IF(INDIRECT(NOM_FR&amp;ADDRESS('PR-tampon'!$E397,COLUMN(REFERENCEMENT_ISOLANT[[#Headers],[classement locaux au sens 20.1 P3]])))=0,"",INDIRECT(NOM_FR&amp;ADDRESS('PR-tampon'!$E397,COLUMN(REFERENCEMENT_ISOLANT[[#Headers],[classement locaux au sens 20.1 P3]]))))))</f>
        <v/>
      </c>
      <c r="O434" s="3" t="str">
        <f ca="1">IF('PR-tampon'!$E397="","",IF('PR-tampon'!$E397=0,"",IF(INDIRECT(NOM_FR&amp;ADDRESS('PR-tampon'!$E397,COLUMN(REFERENCEMENT_ISOLANT[[#Headers],[Climat max]])))=0,"",INDIRECT(NOM_FR&amp;ADDRESS('PR-tampon'!$E397,COLUMN(REFERENCEMENT_ISOLANT[[#Headers],[Climat max]]))))))</f>
        <v/>
      </c>
      <c r="P434" s="3" t="str">
        <f ca="1">IF('PR-tampon'!$E397="","",IF('PR-tampon'!$E397=0,"",IF(INDIRECT(NOM_FR&amp;ADDRESS('PR-tampon'!$E397,COLUMN(REFERENCEMENT_ISOLANT[[#Headers],[Locaux climatisés ou raffraichis]])))=0,"",INDIRECT(NOM_FR&amp;ADDRESS('PR-tampon'!$E397,COLUMN(REFERENCEMENT_ISOLANT[[#Headers],[Locaux climatisés ou raffraichis]]))))))</f>
        <v/>
      </c>
    </row>
    <row r="435" spans="1:16" ht="130.15" customHeight="1" x14ac:dyDescent="0.25">
      <c r="A435" s="3" t="e">
        <v>#VALUE!</v>
      </c>
      <c r="B435" s="79" t="str">
        <f ca="1">IF('PR-tampon'!$E398="","",IF('PR-tampon'!$E398=0,"",IF(INDIRECT(NOM_FR&amp;ADDRESS('PR-tampon'!$E398,COLUMN(REFERENCEMENT_ISOLANT[[#Headers],[DATE REFERENCEMENT]])))=0,"",INDIRECT(NOM_FR&amp;ADDRESS('PR-tampon'!$E398,COLUMN(REFERENCEMENT_ISOLANT[[#Headers],[DATE REFERENCEMENT]]))))))</f>
        <v/>
      </c>
      <c r="C435" s="79" t="str">
        <f ca="1">IF('PR-tampon'!$E398="","",IF('PR-tampon'!$E398=0,"",IF(INDIRECT(NOM_FR&amp;ADDRESS('PR-tampon'!$E398,COLUMN(REFERENCEMENT_ISOLANT[[#Headers],[TYPE DE PROCEDE]])))=0,"",INDIRECT(NOM_FR&amp;ADDRESS('PR-tampon'!$E398,COLUMN(REFERENCEMENT_ISOLANT[[#Headers],[TYPE DE PROCEDE]]))))))</f>
        <v/>
      </c>
      <c r="D435" s="79" t="str">
        <f ca="1">IF('PR-tampon'!$E398="","",IF('PR-tampon'!$E398=0,"",IF(INDIRECT(NOM_FR&amp;ADDRESS('PR-tampon'!$E398,COLUMN(REFERENCEMENT_ISOLANT[[#Headers],[MATIERE]])))=0,"",INDIRECT(NOM_FR&amp;ADDRESS('PR-tampon'!$E398,COLUMN(REFERENCEMENT_ISOLANT[[#Headers],[MATIERE]]))))))</f>
        <v/>
      </c>
      <c r="E435" s="3" t="str">
        <f ca="1">IF('PR-tampon'!$E398="","",IF('PR-tampon'!$E398=0,"",IF(INDIRECT(NOM_FR&amp;ADDRESS('PR-tampon'!$E398,COLUMN(REFERENCEMENT_ISOLANT[[#Headers],[NOM COMMERCIAL DU PROCEDE]])))=0,"",INDIRECT(NOM_FR&amp;ADDRESS('PR-tampon'!$E398,COLUMN(REFERENCEMENT_ISOLANT[[#Headers],[NOM COMMERCIAL DU PROCEDE]]))))))</f>
        <v/>
      </c>
      <c r="F435" s="3" t="str">
        <f ca="1">IF('PR-tampon'!$E398="","",IF('PR-tampon'!$E398=0,"",IF(INDIRECT(NOM_FR&amp;ADDRESS('PR-tampon'!$E398,COLUMN(REFERENCEMENT_ISOLANT[[#Headers],[FABRICANT / TITULAIRE / DISTRIBUTEUR]])))=0,"",INDIRECT(NOM_FR&amp;ADDRESS('PR-tampon'!$E398,COLUMN(REFERENCEMENT_ISOLANT[[#Headers],[FABRICANT / TITULAIRE / DISTRIBUTEUR]]))))))</f>
        <v/>
      </c>
      <c r="G435" s="3" t="str">
        <f ca="1">IF('PR-tampon'!$E398="","",IF('PR-tampon'!$E398=0,"",IF(INDIRECT(NOM_FR&amp;ADDRESS('PR-tampon'!$E398,COLUMN(REFERENCEMENT_ISOLANT[[#Headers],[TYPE DE DOCUMENT DE REFERENCE]])))=0,"",INDIRECT(NOM_FR&amp;ADDRESS('PR-tampon'!$E398,COLUMN(REFERENCEMENT_ISOLANT[[#Headers],[TYPE DE DOCUMENT DE REFERENCE]]))))))</f>
        <v/>
      </c>
      <c r="H435" s="3" t="str">
        <f ca="1">IF('PR-tampon'!$E398="","",IF('PR-tampon'!$E398=0,"",IF(INDIRECT(NOM_FR&amp;ADDRESS('PR-tampon'!$E398,COLUMN(REFERENCEMENT_ISOLANT[[#Headers],[REF]])))=0,"",INDIRECT(NOM_FR&amp;ADDRESS('PR-tampon'!$E398,COLUMN(REFERENCEMENT_ISOLANT[[#Headers],[REF]]))))))</f>
        <v/>
      </c>
      <c r="I435" s="73" t="str">
        <f ca="1">IF('PR-tampon'!$E398="","",IF('PR-tampon'!$E398=0,"",IF(INDIRECT(NOM_FR&amp;ADDRESS('PR-tampon'!$E398,COLUMN(REFERENCEMENT_ISOLANT[[#Headers],[AVIS LIMITE AU / VALIDITE]])))=0,"",INDIRECT(NOM_FR&amp;ADDRESS('PR-tampon'!$E398,COLUMN(REFERENCEMENT_ISOLANT[[#Headers],[AVIS LIMITE AU / VALIDITE]]))))))</f>
        <v/>
      </c>
      <c r="J435" s="3" t="str">
        <f ca="1">IF('PR-tampon'!$E398="","",IF('PR-tampon'!$E398=0,"",IF(INDIRECT(NOM_FR&amp;ADDRESS('PR-tampon'!$E398,COLUMN(REFERENCEMENT_ISOLANT[[#Headers],[TC/TNC
dans le domaine d''emploi visé]])))=0,"",INDIRECT(NOM_FR&amp;ADDRESS('PR-tampon'!$E398,COLUMN(REFERENCEMENT_ISOLANT[[#Headers],[TC/TNC
dans le domaine d''emploi visé]]))))))</f>
        <v/>
      </c>
      <c r="K435" s="102" t="str">
        <f ca="1">IF('PR-tampon'!$E398="","",IF('PR-tampon'!$E398=0,"",IF(INDIRECT(NOM_FR&amp;ADDRESS('PR-tampon'!$E398,COLUMN(REFERENCEMENT_ISOLANT[[#Headers],[SYNTHESE DES APPLICATIONS VISEES]])))=0,"",INDIRECT(NOM_FR&amp;ADDRESS('PR-tampon'!$E398,COLUMN(REFERENCEMENT_ISOLANT[[#Headers],[SYNTHESE DES APPLICATIONS VISEES]]))))))</f>
        <v/>
      </c>
      <c r="L435" s="75" t="str">
        <f ca="1">IF('PR-tampon'!$E398="","",IF('PR-tampon'!$E398=0,"",IF(INDIRECT(NOM_FR&amp;ADDRESS('PR-tampon'!$E398,COLUMN(REFERENCEMENT_ISOLANT[[#Headers],[CONCATENATION DES OBSERVATIONS]])))=0,"",INDIRECT(NOM_FR&amp;ADDRESS('PR-tampon'!$E398,COLUMN(REFERENCEMENT_ISOLANT[[#Headers],[CONCATENATION DES OBSERVATIONS]]))))))</f>
        <v/>
      </c>
      <c r="M435" s="3" t="str">
        <f ca="1">IF('PR-tampon'!$E398="","",IF('PR-tampon'!$E398=0,"",IF(INDIRECT(NOM_FR&amp;ADDRESS('PR-tampon'!$E398,COLUMN(REFERENCEMENT_ISOLANT[[#Headers],[Hygrométrie des locaux]])))=0,"",INDIRECT(NOM_FR&amp;ADDRESS('PR-tampon'!$E398,COLUMN(REFERENCEMENT_ISOLANT[[#Headers],[Hygrométrie des locaux]]))))))</f>
        <v/>
      </c>
      <c r="N435" s="3" t="str">
        <f ca="1">IF('PR-tampon'!$E398="","",IF('PR-tampon'!$E398=0,"",IF(INDIRECT(NOM_FR&amp;ADDRESS('PR-tampon'!$E398,COLUMN(REFERENCEMENT_ISOLANT[[#Headers],[classement locaux au sens 20.1 P3]])))=0,"",INDIRECT(NOM_FR&amp;ADDRESS('PR-tampon'!$E398,COLUMN(REFERENCEMENT_ISOLANT[[#Headers],[classement locaux au sens 20.1 P3]]))))))</f>
        <v/>
      </c>
      <c r="O435" s="3" t="str">
        <f ca="1">IF('PR-tampon'!$E398="","",IF('PR-tampon'!$E398=0,"",IF(INDIRECT(NOM_FR&amp;ADDRESS('PR-tampon'!$E398,COLUMN(REFERENCEMENT_ISOLANT[[#Headers],[Climat max]])))=0,"",INDIRECT(NOM_FR&amp;ADDRESS('PR-tampon'!$E398,COLUMN(REFERENCEMENT_ISOLANT[[#Headers],[Climat max]]))))))</f>
        <v/>
      </c>
      <c r="P435" s="3" t="str">
        <f ca="1">IF('PR-tampon'!$E398="","",IF('PR-tampon'!$E398=0,"",IF(INDIRECT(NOM_FR&amp;ADDRESS('PR-tampon'!$E398,COLUMN(REFERENCEMENT_ISOLANT[[#Headers],[Locaux climatisés ou raffraichis]])))=0,"",INDIRECT(NOM_FR&amp;ADDRESS('PR-tampon'!$E398,COLUMN(REFERENCEMENT_ISOLANT[[#Headers],[Locaux climatisés ou raffraichis]]))))))</f>
        <v/>
      </c>
    </row>
    <row r="436" spans="1:16" ht="130.15" customHeight="1" x14ac:dyDescent="0.25">
      <c r="A436" s="3" t="e">
        <v>#VALUE!</v>
      </c>
      <c r="B436" s="79" t="str">
        <f ca="1">IF('PR-tampon'!$E399="","",IF('PR-tampon'!$E399=0,"",IF(INDIRECT(NOM_FR&amp;ADDRESS('PR-tampon'!$E399,COLUMN(REFERENCEMENT_ISOLANT[[#Headers],[DATE REFERENCEMENT]])))=0,"",INDIRECT(NOM_FR&amp;ADDRESS('PR-tampon'!$E399,COLUMN(REFERENCEMENT_ISOLANT[[#Headers],[DATE REFERENCEMENT]]))))))</f>
        <v/>
      </c>
      <c r="C436" s="79" t="str">
        <f ca="1">IF('PR-tampon'!$E399="","",IF('PR-tampon'!$E399=0,"",IF(INDIRECT(NOM_FR&amp;ADDRESS('PR-tampon'!$E399,COLUMN(REFERENCEMENT_ISOLANT[[#Headers],[TYPE DE PROCEDE]])))=0,"",INDIRECT(NOM_FR&amp;ADDRESS('PR-tampon'!$E399,COLUMN(REFERENCEMENT_ISOLANT[[#Headers],[TYPE DE PROCEDE]]))))))</f>
        <v/>
      </c>
      <c r="D436" s="79" t="str">
        <f ca="1">IF('PR-tampon'!$E399="","",IF('PR-tampon'!$E399=0,"",IF(INDIRECT(NOM_FR&amp;ADDRESS('PR-tampon'!$E399,COLUMN(REFERENCEMENT_ISOLANT[[#Headers],[MATIERE]])))=0,"",INDIRECT(NOM_FR&amp;ADDRESS('PR-tampon'!$E399,COLUMN(REFERENCEMENT_ISOLANT[[#Headers],[MATIERE]]))))))</f>
        <v/>
      </c>
      <c r="E436" s="3" t="str">
        <f ca="1">IF('PR-tampon'!$E399="","",IF('PR-tampon'!$E399=0,"",IF(INDIRECT(NOM_FR&amp;ADDRESS('PR-tampon'!$E399,COLUMN(REFERENCEMENT_ISOLANT[[#Headers],[NOM COMMERCIAL DU PROCEDE]])))=0,"",INDIRECT(NOM_FR&amp;ADDRESS('PR-tampon'!$E399,COLUMN(REFERENCEMENT_ISOLANT[[#Headers],[NOM COMMERCIAL DU PROCEDE]]))))))</f>
        <v/>
      </c>
      <c r="F436" s="3" t="str">
        <f ca="1">IF('PR-tampon'!$E399="","",IF('PR-tampon'!$E399=0,"",IF(INDIRECT(NOM_FR&amp;ADDRESS('PR-tampon'!$E399,COLUMN(REFERENCEMENT_ISOLANT[[#Headers],[FABRICANT / TITULAIRE / DISTRIBUTEUR]])))=0,"",INDIRECT(NOM_FR&amp;ADDRESS('PR-tampon'!$E399,COLUMN(REFERENCEMENT_ISOLANT[[#Headers],[FABRICANT / TITULAIRE / DISTRIBUTEUR]]))))))</f>
        <v/>
      </c>
      <c r="G436" s="3" t="str">
        <f ca="1">IF('PR-tampon'!$E399="","",IF('PR-tampon'!$E399=0,"",IF(INDIRECT(NOM_FR&amp;ADDRESS('PR-tampon'!$E399,COLUMN(REFERENCEMENT_ISOLANT[[#Headers],[TYPE DE DOCUMENT DE REFERENCE]])))=0,"",INDIRECT(NOM_FR&amp;ADDRESS('PR-tampon'!$E399,COLUMN(REFERENCEMENT_ISOLANT[[#Headers],[TYPE DE DOCUMENT DE REFERENCE]]))))))</f>
        <v/>
      </c>
      <c r="H436" s="3" t="str">
        <f ca="1">IF('PR-tampon'!$E399="","",IF('PR-tampon'!$E399=0,"",IF(INDIRECT(NOM_FR&amp;ADDRESS('PR-tampon'!$E399,COLUMN(REFERENCEMENT_ISOLANT[[#Headers],[REF]])))=0,"",INDIRECT(NOM_FR&amp;ADDRESS('PR-tampon'!$E399,COLUMN(REFERENCEMENT_ISOLANT[[#Headers],[REF]]))))))</f>
        <v/>
      </c>
      <c r="I436" s="73" t="str">
        <f ca="1">IF('PR-tampon'!$E399="","",IF('PR-tampon'!$E399=0,"",IF(INDIRECT(NOM_FR&amp;ADDRESS('PR-tampon'!$E399,COLUMN(REFERENCEMENT_ISOLANT[[#Headers],[AVIS LIMITE AU / VALIDITE]])))=0,"",INDIRECT(NOM_FR&amp;ADDRESS('PR-tampon'!$E399,COLUMN(REFERENCEMENT_ISOLANT[[#Headers],[AVIS LIMITE AU / VALIDITE]]))))))</f>
        <v/>
      </c>
      <c r="J436" s="3" t="str">
        <f ca="1">IF('PR-tampon'!$E399="","",IF('PR-tampon'!$E399=0,"",IF(INDIRECT(NOM_FR&amp;ADDRESS('PR-tampon'!$E399,COLUMN(REFERENCEMENT_ISOLANT[[#Headers],[TC/TNC
dans le domaine d''emploi visé]])))=0,"",INDIRECT(NOM_FR&amp;ADDRESS('PR-tampon'!$E399,COLUMN(REFERENCEMENT_ISOLANT[[#Headers],[TC/TNC
dans le domaine d''emploi visé]]))))))</f>
        <v/>
      </c>
      <c r="K436" s="102" t="str">
        <f ca="1">IF('PR-tampon'!$E399="","",IF('PR-tampon'!$E399=0,"",IF(INDIRECT(NOM_FR&amp;ADDRESS('PR-tampon'!$E399,COLUMN(REFERENCEMENT_ISOLANT[[#Headers],[SYNTHESE DES APPLICATIONS VISEES]])))=0,"",INDIRECT(NOM_FR&amp;ADDRESS('PR-tampon'!$E399,COLUMN(REFERENCEMENT_ISOLANT[[#Headers],[SYNTHESE DES APPLICATIONS VISEES]]))))))</f>
        <v/>
      </c>
      <c r="L436" s="75" t="str">
        <f ca="1">IF('PR-tampon'!$E399="","",IF('PR-tampon'!$E399=0,"",IF(INDIRECT(NOM_FR&amp;ADDRESS('PR-tampon'!$E399,COLUMN(REFERENCEMENT_ISOLANT[[#Headers],[CONCATENATION DES OBSERVATIONS]])))=0,"",INDIRECT(NOM_FR&amp;ADDRESS('PR-tampon'!$E399,COLUMN(REFERENCEMENT_ISOLANT[[#Headers],[CONCATENATION DES OBSERVATIONS]]))))))</f>
        <v/>
      </c>
      <c r="M436" s="3" t="str">
        <f ca="1">IF('PR-tampon'!$E399="","",IF('PR-tampon'!$E399=0,"",IF(INDIRECT(NOM_FR&amp;ADDRESS('PR-tampon'!$E399,COLUMN(REFERENCEMENT_ISOLANT[[#Headers],[Hygrométrie des locaux]])))=0,"",INDIRECT(NOM_FR&amp;ADDRESS('PR-tampon'!$E399,COLUMN(REFERENCEMENT_ISOLANT[[#Headers],[Hygrométrie des locaux]]))))))</f>
        <v/>
      </c>
      <c r="N436" s="3" t="str">
        <f ca="1">IF('PR-tampon'!$E399="","",IF('PR-tampon'!$E399=0,"",IF(INDIRECT(NOM_FR&amp;ADDRESS('PR-tampon'!$E399,COLUMN(REFERENCEMENT_ISOLANT[[#Headers],[classement locaux au sens 20.1 P3]])))=0,"",INDIRECT(NOM_FR&amp;ADDRESS('PR-tampon'!$E399,COLUMN(REFERENCEMENT_ISOLANT[[#Headers],[classement locaux au sens 20.1 P3]]))))))</f>
        <v/>
      </c>
      <c r="O436" s="3" t="str">
        <f ca="1">IF('PR-tampon'!$E399="","",IF('PR-tampon'!$E399=0,"",IF(INDIRECT(NOM_FR&amp;ADDRESS('PR-tampon'!$E399,COLUMN(REFERENCEMENT_ISOLANT[[#Headers],[Climat max]])))=0,"",INDIRECT(NOM_FR&amp;ADDRESS('PR-tampon'!$E399,COLUMN(REFERENCEMENT_ISOLANT[[#Headers],[Climat max]]))))))</f>
        <v/>
      </c>
      <c r="P436" s="3" t="str">
        <f ca="1">IF('PR-tampon'!$E399="","",IF('PR-tampon'!$E399=0,"",IF(INDIRECT(NOM_FR&amp;ADDRESS('PR-tampon'!$E399,COLUMN(REFERENCEMENT_ISOLANT[[#Headers],[Locaux climatisés ou raffraichis]])))=0,"",INDIRECT(NOM_FR&amp;ADDRESS('PR-tampon'!$E399,COLUMN(REFERENCEMENT_ISOLANT[[#Headers],[Locaux climatisés ou raffraichis]]))))))</f>
        <v/>
      </c>
    </row>
    <row r="437" spans="1:16" ht="130.15" customHeight="1" x14ac:dyDescent="0.25">
      <c r="A437" s="3" t="e">
        <v>#VALUE!</v>
      </c>
      <c r="B437" s="79" t="str">
        <f ca="1">IF('PR-tampon'!$E400="","",IF('PR-tampon'!$E400=0,"",IF(INDIRECT(NOM_FR&amp;ADDRESS('PR-tampon'!$E400,COLUMN(REFERENCEMENT_ISOLANT[[#Headers],[DATE REFERENCEMENT]])))=0,"",INDIRECT(NOM_FR&amp;ADDRESS('PR-tampon'!$E400,COLUMN(REFERENCEMENT_ISOLANT[[#Headers],[DATE REFERENCEMENT]]))))))</f>
        <v/>
      </c>
      <c r="C437" s="79" t="str">
        <f ca="1">IF('PR-tampon'!$E400="","",IF('PR-tampon'!$E400=0,"",IF(INDIRECT(NOM_FR&amp;ADDRESS('PR-tampon'!$E400,COLUMN(REFERENCEMENT_ISOLANT[[#Headers],[TYPE DE PROCEDE]])))=0,"",INDIRECT(NOM_FR&amp;ADDRESS('PR-tampon'!$E400,COLUMN(REFERENCEMENT_ISOLANT[[#Headers],[TYPE DE PROCEDE]]))))))</f>
        <v/>
      </c>
      <c r="D437" s="79" t="str">
        <f ca="1">IF('PR-tampon'!$E400="","",IF('PR-tampon'!$E400=0,"",IF(INDIRECT(NOM_FR&amp;ADDRESS('PR-tampon'!$E400,COLUMN(REFERENCEMENT_ISOLANT[[#Headers],[MATIERE]])))=0,"",INDIRECT(NOM_FR&amp;ADDRESS('PR-tampon'!$E400,COLUMN(REFERENCEMENT_ISOLANT[[#Headers],[MATIERE]]))))))</f>
        <v/>
      </c>
      <c r="E437" s="3" t="str">
        <f ca="1">IF('PR-tampon'!$E400="","",IF('PR-tampon'!$E400=0,"",IF(INDIRECT(NOM_FR&amp;ADDRESS('PR-tampon'!$E400,COLUMN(REFERENCEMENT_ISOLANT[[#Headers],[NOM COMMERCIAL DU PROCEDE]])))=0,"",INDIRECT(NOM_FR&amp;ADDRESS('PR-tampon'!$E400,COLUMN(REFERENCEMENT_ISOLANT[[#Headers],[NOM COMMERCIAL DU PROCEDE]]))))))</f>
        <v/>
      </c>
      <c r="F437" s="3" t="str">
        <f ca="1">IF('PR-tampon'!$E400="","",IF('PR-tampon'!$E400=0,"",IF(INDIRECT(NOM_FR&amp;ADDRESS('PR-tampon'!$E400,COLUMN(REFERENCEMENT_ISOLANT[[#Headers],[FABRICANT / TITULAIRE / DISTRIBUTEUR]])))=0,"",INDIRECT(NOM_FR&amp;ADDRESS('PR-tampon'!$E400,COLUMN(REFERENCEMENT_ISOLANT[[#Headers],[FABRICANT / TITULAIRE / DISTRIBUTEUR]]))))))</f>
        <v/>
      </c>
      <c r="G437" s="3" t="str">
        <f ca="1">IF('PR-tampon'!$E400="","",IF('PR-tampon'!$E400=0,"",IF(INDIRECT(NOM_FR&amp;ADDRESS('PR-tampon'!$E400,COLUMN(REFERENCEMENT_ISOLANT[[#Headers],[TYPE DE DOCUMENT DE REFERENCE]])))=0,"",INDIRECT(NOM_FR&amp;ADDRESS('PR-tampon'!$E400,COLUMN(REFERENCEMENT_ISOLANT[[#Headers],[TYPE DE DOCUMENT DE REFERENCE]]))))))</f>
        <v/>
      </c>
      <c r="H437" s="3" t="str">
        <f ca="1">IF('PR-tampon'!$E400="","",IF('PR-tampon'!$E400=0,"",IF(INDIRECT(NOM_FR&amp;ADDRESS('PR-tampon'!$E400,COLUMN(REFERENCEMENT_ISOLANT[[#Headers],[REF]])))=0,"",INDIRECT(NOM_FR&amp;ADDRESS('PR-tampon'!$E400,COLUMN(REFERENCEMENT_ISOLANT[[#Headers],[REF]]))))))</f>
        <v/>
      </c>
      <c r="I437" s="73" t="str">
        <f ca="1">IF('PR-tampon'!$E400="","",IF('PR-tampon'!$E400=0,"",IF(INDIRECT(NOM_FR&amp;ADDRESS('PR-tampon'!$E400,COLUMN(REFERENCEMENT_ISOLANT[[#Headers],[AVIS LIMITE AU / VALIDITE]])))=0,"",INDIRECT(NOM_FR&amp;ADDRESS('PR-tampon'!$E400,COLUMN(REFERENCEMENT_ISOLANT[[#Headers],[AVIS LIMITE AU / VALIDITE]]))))))</f>
        <v/>
      </c>
      <c r="J437" s="3" t="str">
        <f ca="1">IF('PR-tampon'!$E400="","",IF('PR-tampon'!$E400=0,"",IF(INDIRECT(NOM_FR&amp;ADDRESS('PR-tampon'!$E400,COLUMN(REFERENCEMENT_ISOLANT[[#Headers],[TC/TNC
dans le domaine d''emploi visé]])))=0,"",INDIRECT(NOM_FR&amp;ADDRESS('PR-tampon'!$E400,COLUMN(REFERENCEMENT_ISOLANT[[#Headers],[TC/TNC
dans le domaine d''emploi visé]]))))))</f>
        <v/>
      </c>
      <c r="K437" s="102" t="str">
        <f ca="1">IF('PR-tampon'!$E400="","",IF('PR-tampon'!$E400=0,"",IF(INDIRECT(NOM_FR&amp;ADDRESS('PR-tampon'!$E400,COLUMN(REFERENCEMENT_ISOLANT[[#Headers],[SYNTHESE DES APPLICATIONS VISEES]])))=0,"",INDIRECT(NOM_FR&amp;ADDRESS('PR-tampon'!$E400,COLUMN(REFERENCEMENT_ISOLANT[[#Headers],[SYNTHESE DES APPLICATIONS VISEES]]))))))</f>
        <v/>
      </c>
      <c r="L437" s="75" t="str">
        <f ca="1">IF('PR-tampon'!$E400="","",IF('PR-tampon'!$E400=0,"",IF(INDIRECT(NOM_FR&amp;ADDRESS('PR-tampon'!$E400,COLUMN(REFERENCEMENT_ISOLANT[[#Headers],[CONCATENATION DES OBSERVATIONS]])))=0,"",INDIRECT(NOM_FR&amp;ADDRESS('PR-tampon'!$E400,COLUMN(REFERENCEMENT_ISOLANT[[#Headers],[CONCATENATION DES OBSERVATIONS]]))))))</f>
        <v/>
      </c>
      <c r="M437" s="3" t="str">
        <f ca="1">IF('PR-tampon'!$E400="","",IF('PR-tampon'!$E400=0,"",IF(INDIRECT(NOM_FR&amp;ADDRESS('PR-tampon'!$E400,COLUMN(REFERENCEMENT_ISOLANT[[#Headers],[Hygrométrie des locaux]])))=0,"",INDIRECT(NOM_FR&amp;ADDRESS('PR-tampon'!$E400,COLUMN(REFERENCEMENT_ISOLANT[[#Headers],[Hygrométrie des locaux]]))))))</f>
        <v/>
      </c>
      <c r="N437" s="3" t="str">
        <f ca="1">IF('PR-tampon'!$E400="","",IF('PR-tampon'!$E400=0,"",IF(INDIRECT(NOM_FR&amp;ADDRESS('PR-tampon'!$E400,COLUMN(REFERENCEMENT_ISOLANT[[#Headers],[classement locaux au sens 20.1 P3]])))=0,"",INDIRECT(NOM_FR&amp;ADDRESS('PR-tampon'!$E400,COLUMN(REFERENCEMENT_ISOLANT[[#Headers],[classement locaux au sens 20.1 P3]]))))))</f>
        <v/>
      </c>
      <c r="O437" s="3" t="str">
        <f ca="1">IF('PR-tampon'!$E400="","",IF('PR-tampon'!$E400=0,"",IF(INDIRECT(NOM_FR&amp;ADDRESS('PR-tampon'!$E400,COLUMN(REFERENCEMENT_ISOLANT[[#Headers],[Climat max]])))=0,"",INDIRECT(NOM_FR&amp;ADDRESS('PR-tampon'!$E400,COLUMN(REFERENCEMENT_ISOLANT[[#Headers],[Climat max]]))))))</f>
        <v/>
      </c>
      <c r="P437" s="3" t="str">
        <f ca="1">IF('PR-tampon'!$E400="","",IF('PR-tampon'!$E400=0,"",IF(INDIRECT(NOM_FR&amp;ADDRESS('PR-tampon'!$E400,COLUMN(REFERENCEMENT_ISOLANT[[#Headers],[Locaux climatisés ou raffraichis]])))=0,"",INDIRECT(NOM_FR&amp;ADDRESS('PR-tampon'!$E400,COLUMN(REFERENCEMENT_ISOLANT[[#Headers],[Locaux climatisés ou raffraichis]]))))))</f>
        <v/>
      </c>
    </row>
    <row r="438" spans="1:16" ht="130.15" customHeight="1" x14ac:dyDescent="0.25">
      <c r="A438" s="3" t="e">
        <v>#VALUE!</v>
      </c>
      <c r="B438" s="79" t="str">
        <f ca="1">IF('PR-tampon'!$E401="","",IF('PR-tampon'!$E401=0,"",IF(INDIRECT(NOM_FR&amp;ADDRESS('PR-tampon'!$E401,COLUMN(REFERENCEMENT_ISOLANT[[#Headers],[DATE REFERENCEMENT]])))=0,"",INDIRECT(NOM_FR&amp;ADDRESS('PR-tampon'!$E401,COLUMN(REFERENCEMENT_ISOLANT[[#Headers],[DATE REFERENCEMENT]]))))))</f>
        <v/>
      </c>
      <c r="C438" s="79" t="str">
        <f ca="1">IF('PR-tampon'!$E401="","",IF('PR-tampon'!$E401=0,"",IF(INDIRECT(NOM_FR&amp;ADDRESS('PR-tampon'!$E401,COLUMN(REFERENCEMENT_ISOLANT[[#Headers],[TYPE DE PROCEDE]])))=0,"",INDIRECT(NOM_FR&amp;ADDRESS('PR-tampon'!$E401,COLUMN(REFERENCEMENT_ISOLANT[[#Headers],[TYPE DE PROCEDE]]))))))</f>
        <v/>
      </c>
      <c r="D438" s="79" t="str">
        <f ca="1">IF('PR-tampon'!$E401="","",IF('PR-tampon'!$E401=0,"",IF(INDIRECT(NOM_FR&amp;ADDRESS('PR-tampon'!$E401,COLUMN(REFERENCEMENT_ISOLANT[[#Headers],[MATIERE]])))=0,"",INDIRECT(NOM_FR&amp;ADDRESS('PR-tampon'!$E401,COLUMN(REFERENCEMENT_ISOLANT[[#Headers],[MATIERE]]))))))</f>
        <v/>
      </c>
      <c r="E438" s="3" t="str">
        <f ca="1">IF('PR-tampon'!$E401="","",IF('PR-tampon'!$E401=0,"",IF(INDIRECT(NOM_FR&amp;ADDRESS('PR-tampon'!$E401,COLUMN(REFERENCEMENT_ISOLANT[[#Headers],[NOM COMMERCIAL DU PROCEDE]])))=0,"",INDIRECT(NOM_FR&amp;ADDRESS('PR-tampon'!$E401,COLUMN(REFERENCEMENT_ISOLANT[[#Headers],[NOM COMMERCIAL DU PROCEDE]]))))))</f>
        <v/>
      </c>
      <c r="F438" s="3" t="str">
        <f ca="1">IF('PR-tampon'!$E401="","",IF('PR-tampon'!$E401=0,"",IF(INDIRECT(NOM_FR&amp;ADDRESS('PR-tampon'!$E401,COLUMN(REFERENCEMENT_ISOLANT[[#Headers],[FABRICANT / TITULAIRE / DISTRIBUTEUR]])))=0,"",INDIRECT(NOM_FR&amp;ADDRESS('PR-tampon'!$E401,COLUMN(REFERENCEMENT_ISOLANT[[#Headers],[FABRICANT / TITULAIRE / DISTRIBUTEUR]]))))))</f>
        <v/>
      </c>
      <c r="G438" s="3" t="str">
        <f ca="1">IF('PR-tampon'!$E401="","",IF('PR-tampon'!$E401=0,"",IF(INDIRECT(NOM_FR&amp;ADDRESS('PR-tampon'!$E401,COLUMN(REFERENCEMENT_ISOLANT[[#Headers],[TYPE DE DOCUMENT DE REFERENCE]])))=0,"",INDIRECT(NOM_FR&amp;ADDRESS('PR-tampon'!$E401,COLUMN(REFERENCEMENT_ISOLANT[[#Headers],[TYPE DE DOCUMENT DE REFERENCE]]))))))</f>
        <v/>
      </c>
      <c r="H438" s="3" t="str">
        <f ca="1">IF('PR-tampon'!$E401="","",IF('PR-tampon'!$E401=0,"",IF(INDIRECT(NOM_FR&amp;ADDRESS('PR-tampon'!$E401,COLUMN(REFERENCEMENT_ISOLANT[[#Headers],[REF]])))=0,"",INDIRECT(NOM_FR&amp;ADDRESS('PR-tampon'!$E401,COLUMN(REFERENCEMENT_ISOLANT[[#Headers],[REF]]))))))</f>
        <v/>
      </c>
      <c r="I438" s="73" t="str">
        <f ca="1">IF('PR-tampon'!$E401="","",IF('PR-tampon'!$E401=0,"",IF(INDIRECT(NOM_FR&amp;ADDRESS('PR-tampon'!$E401,COLUMN(REFERENCEMENT_ISOLANT[[#Headers],[AVIS LIMITE AU / VALIDITE]])))=0,"",INDIRECT(NOM_FR&amp;ADDRESS('PR-tampon'!$E401,COLUMN(REFERENCEMENT_ISOLANT[[#Headers],[AVIS LIMITE AU / VALIDITE]]))))))</f>
        <v/>
      </c>
      <c r="J438" s="3" t="str">
        <f ca="1">IF('PR-tampon'!$E401="","",IF('PR-tampon'!$E401=0,"",IF(INDIRECT(NOM_FR&amp;ADDRESS('PR-tampon'!$E401,COLUMN(REFERENCEMENT_ISOLANT[[#Headers],[TC/TNC
dans le domaine d''emploi visé]])))=0,"",INDIRECT(NOM_FR&amp;ADDRESS('PR-tampon'!$E401,COLUMN(REFERENCEMENT_ISOLANT[[#Headers],[TC/TNC
dans le domaine d''emploi visé]]))))))</f>
        <v/>
      </c>
      <c r="K438" s="102" t="str">
        <f ca="1">IF('PR-tampon'!$E401="","",IF('PR-tampon'!$E401=0,"",IF(INDIRECT(NOM_FR&amp;ADDRESS('PR-tampon'!$E401,COLUMN(REFERENCEMENT_ISOLANT[[#Headers],[SYNTHESE DES APPLICATIONS VISEES]])))=0,"",INDIRECT(NOM_FR&amp;ADDRESS('PR-tampon'!$E401,COLUMN(REFERENCEMENT_ISOLANT[[#Headers],[SYNTHESE DES APPLICATIONS VISEES]]))))))</f>
        <v/>
      </c>
      <c r="L438" s="75" t="str">
        <f ca="1">IF('PR-tampon'!$E401="","",IF('PR-tampon'!$E401=0,"",IF(INDIRECT(NOM_FR&amp;ADDRESS('PR-tampon'!$E401,COLUMN(REFERENCEMENT_ISOLANT[[#Headers],[CONCATENATION DES OBSERVATIONS]])))=0,"",INDIRECT(NOM_FR&amp;ADDRESS('PR-tampon'!$E401,COLUMN(REFERENCEMENT_ISOLANT[[#Headers],[CONCATENATION DES OBSERVATIONS]]))))))</f>
        <v/>
      </c>
      <c r="M438" s="3" t="str">
        <f ca="1">IF('PR-tampon'!$E401="","",IF('PR-tampon'!$E401=0,"",IF(INDIRECT(NOM_FR&amp;ADDRESS('PR-tampon'!$E401,COLUMN(REFERENCEMENT_ISOLANT[[#Headers],[Hygrométrie des locaux]])))=0,"",INDIRECT(NOM_FR&amp;ADDRESS('PR-tampon'!$E401,COLUMN(REFERENCEMENT_ISOLANT[[#Headers],[Hygrométrie des locaux]]))))))</f>
        <v/>
      </c>
      <c r="N438" s="3" t="str">
        <f ca="1">IF('PR-tampon'!$E401="","",IF('PR-tampon'!$E401=0,"",IF(INDIRECT(NOM_FR&amp;ADDRESS('PR-tampon'!$E401,COLUMN(REFERENCEMENT_ISOLANT[[#Headers],[classement locaux au sens 20.1 P3]])))=0,"",INDIRECT(NOM_FR&amp;ADDRESS('PR-tampon'!$E401,COLUMN(REFERENCEMENT_ISOLANT[[#Headers],[classement locaux au sens 20.1 P3]]))))))</f>
        <v/>
      </c>
      <c r="O438" s="3" t="str">
        <f ca="1">IF('PR-tampon'!$E401="","",IF('PR-tampon'!$E401=0,"",IF(INDIRECT(NOM_FR&amp;ADDRESS('PR-tampon'!$E401,COLUMN(REFERENCEMENT_ISOLANT[[#Headers],[Climat max]])))=0,"",INDIRECT(NOM_FR&amp;ADDRESS('PR-tampon'!$E401,COLUMN(REFERENCEMENT_ISOLANT[[#Headers],[Climat max]]))))))</f>
        <v/>
      </c>
      <c r="P438" s="3" t="str">
        <f ca="1">IF('PR-tampon'!$E401="","",IF('PR-tampon'!$E401=0,"",IF(INDIRECT(NOM_FR&amp;ADDRESS('PR-tampon'!$E401,COLUMN(REFERENCEMENT_ISOLANT[[#Headers],[Locaux climatisés ou raffraichis]])))=0,"",INDIRECT(NOM_FR&amp;ADDRESS('PR-tampon'!$E401,COLUMN(REFERENCEMENT_ISOLANT[[#Headers],[Locaux climatisés ou raffraichis]]))))))</f>
        <v/>
      </c>
    </row>
    <row r="439" spans="1:16" ht="130.15" customHeight="1" x14ac:dyDescent="0.25">
      <c r="A439" s="3" t="e">
        <v>#VALUE!</v>
      </c>
      <c r="B439" s="79" t="str">
        <f ca="1">IF('PR-tampon'!$E402="","",IF('PR-tampon'!$E402=0,"",IF(INDIRECT(NOM_FR&amp;ADDRESS('PR-tampon'!$E402,COLUMN(REFERENCEMENT_ISOLANT[[#Headers],[DATE REFERENCEMENT]])))=0,"",INDIRECT(NOM_FR&amp;ADDRESS('PR-tampon'!$E402,COLUMN(REFERENCEMENT_ISOLANT[[#Headers],[DATE REFERENCEMENT]]))))))</f>
        <v/>
      </c>
      <c r="C439" s="79" t="str">
        <f ca="1">IF('PR-tampon'!$E402="","",IF('PR-tampon'!$E402=0,"",IF(INDIRECT(NOM_FR&amp;ADDRESS('PR-tampon'!$E402,COLUMN(REFERENCEMENT_ISOLANT[[#Headers],[TYPE DE PROCEDE]])))=0,"",INDIRECT(NOM_FR&amp;ADDRESS('PR-tampon'!$E402,COLUMN(REFERENCEMENT_ISOLANT[[#Headers],[TYPE DE PROCEDE]]))))))</f>
        <v/>
      </c>
      <c r="D439" s="79" t="str">
        <f ca="1">IF('PR-tampon'!$E402="","",IF('PR-tampon'!$E402=0,"",IF(INDIRECT(NOM_FR&amp;ADDRESS('PR-tampon'!$E402,COLUMN(REFERENCEMENT_ISOLANT[[#Headers],[MATIERE]])))=0,"",INDIRECT(NOM_FR&amp;ADDRESS('PR-tampon'!$E402,COLUMN(REFERENCEMENT_ISOLANT[[#Headers],[MATIERE]]))))))</f>
        <v/>
      </c>
      <c r="E439" s="3" t="str">
        <f ca="1">IF('PR-tampon'!$E402="","",IF('PR-tampon'!$E402=0,"",IF(INDIRECT(NOM_FR&amp;ADDRESS('PR-tampon'!$E402,COLUMN(REFERENCEMENT_ISOLANT[[#Headers],[NOM COMMERCIAL DU PROCEDE]])))=0,"",INDIRECT(NOM_FR&amp;ADDRESS('PR-tampon'!$E402,COLUMN(REFERENCEMENT_ISOLANT[[#Headers],[NOM COMMERCIAL DU PROCEDE]]))))))</f>
        <v/>
      </c>
      <c r="F439" s="3" t="str">
        <f ca="1">IF('PR-tampon'!$E402="","",IF('PR-tampon'!$E402=0,"",IF(INDIRECT(NOM_FR&amp;ADDRESS('PR-tampon'!$E402,COLUMN(REFERENCEMENT_ISOLANT[[#Headers],[FABRICANT / TITULAIRE / DISTRIBUTEUR]])))=0,"",INDIRECT(NOM_FR&amp;ADDRESS('PR-tampon'!$E402,COLUMN(REFERENCEMENT_ISOLANT[[#Headers],[FABRICANT / TITULAIRE / DISTRIBUTEUR]]))))))</f>
        <v/>
      </c>
      <c r="G439" s="3" t="str">
        <f ca="1">IF('PR-tampon'!$E402="","",IF('PR-tampon'!$E402=0,"",IF(INDIRECT(NOM_FR&amp;ADDRESS('PR-tampon'!$E402,COLUMN(REFERENCEMENT_ISOLANT[[#Headers],[TYPE DE DOCUMENT DE REFERENCE]])))=0,"",INDIRECT(NOM_FR&amp;ADDRESS('PR-tampon'!$E402,COLUMN(REFERENCEMENT_ISOLANT[[#Headers],[TYPE DE DOCUMENT DE REFERENCE]]))))))</f>
        <v/>
      </c>
      <c r="H439" s="3" t="str">
        <f ca="1">IF('PR-tampon'!$E402="","",IF('PR-tampon'!$E402=0,"",IF(INDIRECT(NOM_FR&amp;ADDRESS('PR-tampon'!$E402,COLUMN(REFERENCEMENT_ISOLANT[[#Headers],[REF]])))=0,"",INDIRECT(NOM_FR&amp;ADDRESS('PR-tampon'!$E402,COLUMN(REFERENCEMENT_ISOLANT[[#Headers],[REF]]))))))</f>
        <v/>
      </c>
      <c r="I439" s="73" t="str">
        <f ca="1">IF('PR-tampon'!$E402="","",IF('PR-tampon'!$E402=0,"",IF(INDIRECT(NOM_FR&amp;ADDRESS('PR-tampon'!$E402,COLUMN(REFERENCEMENT_ISOLANT[[#Headers],[AVIS LIMITE AU / VALIDITE]])))=0,"",INDIRECT(NOM_FR&amp;ADDRESS('PR-tampon'!$E402,COLUMN(REFERENCEMENT_ISOLANT[[#Headers],[AVIS LIMITE AU / VALIDITE]]))))))</f>
        <v/>
      </c>
      <c r="J439" s="3" t="str">
        <f ca="1">IF('PR-tampon'!$E402="","",IF('PR-tampon'!$E402=0,"",IF(INDIRECT(NOM_FR&amp;ADDRESS('PR-tampon'!$E402,COLUMN(REFERENCEMENT_ISOLANT[[#Headers],[TC/TNC
dans le domaine d''emploi visé]])))=0,"",INDIRECT(NOM_FR&amp;ADDRESS('PR-tampon'!$E402,COLUMN(REFERENCEMENT_ISOLANT[[#Headers],[TC/TNC
dans le domaine d''emploi visé]]))))))</f>
        <v/>
      </c>
      <c r="K439" s="102" t="str">
        <f ca="1">IF('PR-tampon'!$E402="","",IF('PR-tampon'!$E402=0,"",IF(INDIRECT(NOM_FR&amp;ADDRESS('PR-tampon'!$E402,COLUMN(REFERENCEMENT_ISOLANT[[#Headers],[SYNTHESE DES APPLICATIONS VISEES]])))=0,"",INDIRECT(NOM_FR&amp;ADDRESS('PR-tampon'!$E402,COLUMN(REFERENCEMENT_ISOLANT[[#Headers],[SYNTHESE DES APPLICATIONS VISEES]]))))))</f>
        <v/>
      </c>
      <c r="L439" s="75" t="str">
        <f ca="1">IF('PR-tampon'!$E402="","",IF('PR-tampon'!$E402=0,"",IF(INDIRECT(NOM_FR&amp;ADDRESS('PR-tampon'!$E402,COLUMN(REFERENCEMENT_ISOLANT[[#Headers],[CONCATENATION DES OBSERVATIONS]])))=0,"",INDIRECT(NOM_FR&amp;ADDRESS('PR-tampon'!$E402,COLUMN(REFERENCEMENT_ISOLANT[[#Headers],[CONCATENATION DES OBSERVATIONS]]))))))</f>
        <v/>
      </c>
      <c r="M439" s="3" t="str">
        <f ca="1">IF('PR-tampon'!$E402="","",IF('PR-tampon'!$E402=0,"",IF(INDIRECT(NOM_FR&amp;ADDRESS('PR-tampon'!$E402,COLUMN(REFERENCEMENT_ISOLANT[[#Headers],[Hygrométrie des locaux]])))=0,"",INDIRECT(NOM_FR&amp;ADDRESS('PR-tampon'!$E402,COLUMN(REFERENCEMENT_ISOLANT[[#Headers],[Hygrométrie des locaux]]))))))</f>
        <v/>
      </c>
      <c r="N439" s="3" t="str">
        <f ca="1">IF('PR-tampon'!$E402="","",IF('PR-tampon'!$E402=0,"",IF(INDIRECT(NOM_FR&amp;ADDRESS('PR-tampon'!$E402,COLUMN(REFERENCEMENT_ISOLANT[[#Headers],[classement locaux au sens 20.1 P3]])))=0,"",INDIRECT(NOM_FR&amp;ADDRESS('PR-tampon'!$E402,COLUMN(REFERENCEMENT_ISOLANT[[#Headers],[classement locaux au sens 20.1 P3]]))))))</f>
        <v/>
      </c>
      <c r="O439" s="3" t="str">
        <f ca="1">IF('PR-tampon'!$E402="","",IF('PR-tampon'!$E402=0,"",IF(INDIRECT(NOM_FR&amp;ADDRESS('PR-tampon'!$E402,COLUMN(REFERENCEMENT_ISOLANT[[#Headers],[Climat max]])))=0,"",INDIRECT(NOM_FR&amp;ADDRESS('PR-tampon'!$E402,COLUMN(REFERENCEMENT_ISOLANT[[#Headers],[Climat max]]))))))</f>
        <v/>
      </c>
      <c r="P439" s="3" t="str">
        <f ca="1">IF('PR-tampon'!$E402="","",IF('PR-tampon'!$E402=0,"",IF(INDIRECT(NOM_FR&amp;ADDRESS('PR-tampon'!$E402,COLUMN(REFERENCEMENT_ISOLANT[[#Headers],[Locaux climatisés ou raffraichis]])))=0,"",INDIRECT(NOM_FR&amp;ADDRESS('PR-tampon'!$E402,COLUMN(REFERENCEMENT_ISOLANT[[#Headers],[Locaux climatisés ou raffraichis]]))))))</f>
        <v/>
      </c>
    </row>
    <row r="440" spans="1:16" ht="130.15" customHeight="1" x14ac:dyDescent="0.25">
      <c r="A440" s="3" t="e">
        <v>#VALUE!</v>
      </c>
      <c r="B440" s="79" t="str">
        <f ca="1">IF('PR-tampon'!$E403="","",IF('PR-tampon'!$E403=0,"",IF(INDIRECT(NOM_FR&amp;ADDRESS('PR-tampon'!$E403,COLUMN(REFERENCEMENT_ISOLANT[[#Headers],[DATE REFERENCEMENT]])))=0,"",INDIRECT(NOM_FR&amp;ADDRESS('PR-tampon'!$E403,COLUMN(REFERENCEMENT_ISOLANT[[#Headers],[DATE REFERENCEMENT]]))))))</f>
        <v/>
      </c>
      <c r="C440" s="79" t="str">
        <f ca="1">IF('PR-tampon'!$E403="","",IF('PR-tampon'!$E403=0,"",IF(INDIRECT(NOM_FR&amp;ADDRESS('PR-tampon'!$E403,COLUMN(REFERENCEMENT_ISOLANT[[#Headers],[TYPE DE PROCEDE]])))=0,"",INDIRECT(NOM_FR&amp;ADDRESS('PR-tampon'!$E403,COLUMN(REFERENCEMENT_ISOLANT[[#Headers],[TYPE DE PROCEDE]]))))))</f>
        <v/>
      </c>
      <c r="D440" s="79" t="str">
        <f ca="1">IF('PR-tampon'!$E403="","",IF('PR-tampon'!$E403=0,"",IF(INDIRECT(NOM_FR&amp;ADDRESS('PR-tampon'!$E403,COLUMN(REFERENCEMENT_ISOLANT[[#Headers],[MATIERE]])))=0,"",INDIRECT(NOM_FR&amp;ADDRESS('PR-tampon'!$E403,COLUMN(REFERENCEMENT_ISOLANT[[#Headers],[MATIERE]]))))))</f>
        <v/>
      </c>
      <c r="E440" s="3" t="str">
        <f ca="1">IF('PR-tampon'!$E403="","",IF('PR-tampon'!$E403=0,"",IF(INDIRECT(NOM_FR&amp;ADDRESS('PR-tampon'!$E403,COLUMN(REFERENCEMENT_ISOLANT[[#Headers],[NOM COMMERCIAL DU PROCEDE]])))=0,"",INDIRECT(NOM_FR&amp;ADDRESS('PR-tampon'!$E403,COLUMN(REFERENCEMENT_ISOLANT[[#Headers],[NOM COMMERCIAL DU PROCEDE]]))))))</f>
        <v/>
      </c>
      <c r="F440" s="3" t="str">
        <f ca="1">IF('PR-tampon'!$E403="","",IF('PR-tampon'!$E403=0,"",IF(INDIRECT(NOM_FR&amp;ADDRESS('PR-tampon'!$E403,COLUMN(REFERENCEMENT_ISOLANT[[#Headers],[FABRICANT / TITULAIRE / DISTRIBUTEUR]])))=0,"",INDIRECT(NOM_FR&amp;ADDRESS('PR-tampon'!$E403,COLUMN(REFERENCEMENT_ISOLANT[[#Headers],[FABRICANT / TITULAIRE / DISTRIBUTEUR]]))))))</f>
        <v/>
      </c>
      <c r="G440" s="3" t="str">
        <f ca="1">IF('PR-tampon'!$E403="","",IF('PR-tampon'!$E403=0,"",IF(INDIRECT(NOM_FR&amp;ADDRESS('PR-tampon'!$E403,COLUMN(REFERENCEMENT_ISOLANT[[#Headers],[TYPE DE DOCUMENT DE REFERENCE]])))=0,"",INDIRECT(NOM_FR&amp;ADDRESS('PR-tampon'!$E403,COLUMN(REFERENCEMENT_ISOLANT[[#Headers],[TYPE DE DOCUMENT DE REFERENCE]]))))))</f>
        <v/>
      </c>
      <c r="H440" s="3" t="str">
        <f ca="1">IF('PR-tampon'!$E403="","",IF('PR-tampon'!$E403=0,"",IF(INDIRECT(NOM_FR&amp;ADDRESS('PR-tampon'!$E403,COLUMN(REFERENCEMENT_ISOLANT[[#Headers],[REF]])))=0,"",INDIRECT(NOM_FR&amp;ADDRESS('PR-tampon'!$E403,COLUMN(REFERENCEMENT_ISOLANT[[#Headers],[REF]]))))))</f>
        <v/>
      </c>
      <c r="I440" s="73" t="str">
        <f ca="1">IF('PR-tampon'!$E403="","",IF('PR-tampon'!$E403=0,"",IF(INDIRECT(NOM_FR&amp;ADDRESS('PR-tampon'!$E403,COLUMN(REFERENCEMENT_ISOLANT[[#Headers],[AVIS LIMITE AU / VALIDITE]])))=0,"",INDIRECT(NOM_FR&amp;ADDRESS('PR-tampon'!$E403,COLUMN(REFERENCEMENT_ISOLANT[[#Headers],[AVIS LIMITE AU / VALIDITE]]))))))</f>
        <v/>
      </c>
      <c r="J440" s="3" t="str">
        <f ca="1">IF('PR-tampon'!$E403="","",IF('PR-tampon'!$E403=0,"",IF(INDIRECT(NOM_FR&amp;ADDRESS('PR-tampon'!$E403,COLUMN(REFERENCEMENT_ISOLANT[[#Headers],[TC/TNC
dans le domaine d''emploi visé]])))=0,"",INDIRECT(NOM_FR&amp;ADDRESS('PR-tampon'!$E403,COLUMN(REFERENCEMENT_ISOLANT[[#Headers],[TC/TNC
dans le domaine d''emploi visé]]))))))</f>
        <v/>
      </c>
      <c r="K440" s="102" t="str">
        <f ca="1">IF('PR-tampon'!$E403="","",IF('PR-tampon'!$E403=0,"",IF(INDIRECT(NOM_FR&amp;ADDRESS('PR-tampon'!$E403,COLUMN(REFERENCEMENT_ISOLANT[[#Headers],[SYNTHESE DES APPLICATIONS VISEES]])))=0,"",INDIRECT(NOM_FR&amp;ADDRESS('PR-tampon'!$E403,COLUMN(REFERENCEMENT_ISOLANT[[#Headers],[SYNTHESE DES APPLICATIONS VISEES]]))))))</f>
        <v/>
      </c>
      <c r="L440" s="75" t="str">
        <f ca="1">IF('PR-tampon'!$E403="","",IF('PR-tampon'!$E403=0,"",IF(INDIRECT(NOM_FR&amp;ADDRESS('PR-tampon'!$E403,COLUMN(REFERENCEMENT_ISOLANT[[#Headers],[CONCATENATION DES OBSERVATIONS]])))=0,"",INDIRECT(NOM_FR&amp;ADDRESS('PR-tampon'!$E403,COLUMN(REFERENCEMENT_ISOLANT[[#Headers],[CONCATENATION DES OBSERVATIONS]]))))))</f>
        <v/>
      </c>
      <c r="M440" s="3" t="str">
        <f ca="1">IF('PR-tampon'!$E403="","",IF('PR-tampon'!$E403=0,"",IF(INDIRECT(NOM_FR&amp;ADDRESS('PR-tampon'!$E403,COLUMN(REFERENCEMENT_ISOLANT[[#Headers],[Hygrométrie des locaux]])))=0,"",INDIRECT(NOM_FR&amp;ADDRESS('PR-tampon'!$E403,COLUMN(REFERENCEMENT_ISOLANT[[#Headers],[Hygrométrie des locaux]]))))))</f>
        <v/>
      </c>
      <c r="N440" s="3" t="str">
        <f ca="1">IF('PR-tampon'!$E403="","",IF('PR-tampon'!$E403=0,"",IF(INDIRECT(NOM_FR&amp;ADDRESS('PR-tampon'!$E403,COLUMN(REFERENCEMENT_ISOLANT[[#Headers],[classement locaux au sens 20.1 P3]])))=0,"",INDIRECT(NOM_FR&amp;ADDRESS('PR-tampon'!$E403,COLUMN(REFERENCEMENT_ISOLANT[[#Headers],[classement locaux au sens 20.1 P3]]))))))</f>
        <v/>
      </c>
      <c r="O440" s="3" t="str">
        <f ca="1">IF('PR-tampon'!$E403="","",IF('PR-tampon'!$E403=0,"",IF(INDIRECT(NOM_FR&amp;ADDRESS('PR-tampon'!$E403,COLUMN(REFERENCEMENT_ISOLANT[[#Headers],[Climat max]])))=0,"",INDIRECT(NOM_FR&amp;ADDRESS('PR-tampon'!$E403,COLUMN(REFERENCEMENT_ISOLANT[[#Headers],[Climat max]]))))))</f>
        <v/>
      </c>
      <c r="P440" s="3" t="str">
        <f ca="1">IF('PR-tampon'!$E403="","",IF('PR-tampon'!$E403=0,"",IF(INDIRECT(NOM_FR&amp;ADDRESS('PR-tampon'!$E403,COLUMN(REFERENCEMENT_ISOLANT[[#Headers],[Locaux climatisés ou raffraichis]])))=0,"",INDIRECT(NOM_FR&amp;ADDRESS('PR-tampon'!$E403,COLUMN(REFERENCEMENT_ISOLANT[[#Headers],[Locaux climatisés ou raffraichis]]))))))</f>
        <v/>
      </c>
    </row>
    <row r="441" spans="1:16" ht="130.15" customHeight="1" x14ac:dyDescent="0.25">
      <c r="A441" s="3" t="e">
        <v>#VALUE!</v>
      </c>
      <c r="B441" s="79" t="str">
        <f ca="1">IF('PR-tampon'!$E404="","",IF('PR-tampon'!$E404=0,"",IF(INDIRECT(NOM_FR&amp;ADDRESS('PR-tampon'!$E404,COLUMN(REFERENCEMENT_ISOLANT[[#Headers],[DATE REFERENCEMENT]])))=0,"",INDIRECT(NOM_FR&amp;ADDRESS('PR-tampon'!$E404,COLUMN(REFERENCEMENT_ISOLANT[[#Headers],[DATE REFERENCEMENT]]))))))</f>
        <v/>
      </c>
      <c r="C441" s="79" t="str">
        <f ca="1">IF('PR-tampon'!$E404="","",IF('PR-tampon'!$E404=0,"",IF(INDIRECT(NOM_FR&amp;ADDRESS('PR-tampon'!$E404,COLUMN(REFERENCEMENT_ISOLANT[[#Headers],[TYPE DE PROCEDE]])))=0,"",INDIRECT(NOM_FR&amp;ADDRESS('PR-tampon'!$E404,COLUMN(REFERENCEMENT_ISOLANT[[#Headers],[TYPE DE PROCEDE]]))))))</f>
        <v/>
      </c>
      <c r="D441" s="79" t="str">
        <f ca="1">IF('PR-tampon'!$E404="","",IF('PR-tampon'!$E404=0,"",IF(INDIRECT(NOM_FR&amp;ADDRESS('PR-tampon'!$E404,COLUMN(REFERENCEMENT_ISOLANT[[#Headers],[MATIERE]])))=0,"",INDIRECT(NOM_FR&amp;ADDRESS('PR-tampon'!$E404,COLUMN(REFERENCEMENT_ISOLANT[[#Headers],[MATIERE]]))))))</f>
        <v/>
      </c>
      <c r="E441" s="3" t="str">
        <f ca="1">IF('PR-tampon'!$E404="","",IF('PR-tampon'!$E404=0,"",IF(INDIRECT(NOM_FR&amp;ADDRESS('PR-tampon'!$E404,COLUMN(REFERENCEMENT_ISOLANT[[#Headers],[NOM COMMERCIAL DU PROCEDE]])))=0,"",INDIRECT(NOM_FR&amp;ADDRESS('PR-tampon'!$E404,COLUMN(REFERENCEMENT_ISOLANT[[#Headers],[NOM COMMERCIAL DU PROCEDE]]))))))</f>
        <v/>
      </c>
      <c r="F441" s="3" t="str">
        <f ca="1">IF('PR-tampon'!$E404="","",IF('PR-tampon'!$E404=0,"",IF(INDIRECT(NOM_FR&amp;ADDRESS('PR-tampon'!$E404,COLUMN(REFERENCEMENT_ISOLANT[[#Headers],[FABRICANT / TITULAIRE / DISTRIBUTEUR]])))=0,"",INDIRECT(NOM_FR&amp;ADDRESS('PR-tampon'!$E404,COLUMN(REFERENCEMENT_ISOLANT[[#Headers],[FABRICANT / TITULAIRE / DISTRIBUTEUR]]))))))</f>
        <v/>
      </c>
      <c r="G441" s="3" t="str">
        <f ca="1">IF('PR-tampon'!$E404="","",IF('PR-tampon'!$E404=0,"",IF(INDIRECT(NOM_FR&amp;ADDRESS('PR-tampon'!$E404,COLUMN(REFERENCEMENT_ISOLANT[[#Headers],[TYPE DE DOCUMENT DE REFERENCE]])))=0,"",INDIRECT(NOM_FR&amp;ADDRESS('PR-tampon'!$E404,COLUMN(REFERENCEMENT_ISOLANT[[#Headers],[TYPE DE DOCUMENT DE REFERENCE]]))))))</f>
        <v/>
      </c>
      <c r="H441" s="3" t="str">
        <f ca="1">IF('PR-tampon'!$E404="","",IF('PR-tampon'!$E404=0,"",IF(INDIRECT(NOM_FR&amp;ADDRESS('PR-tampon'!$E404,COLUMN(REFERENCEMENT_ISOLANT[[#Headers],[REF]])))=0,"",INDIRECT(NOM_FR&amp;ADDRESS('PR-tampon'!$E404,COLUMN(REFERENCEMENT_ISOLANT[[#Headers],[REF]]))))))</f>
        <v/>
      </c>
      <c r="I441" s="73" t="str">
        <f ca="1">IF('PR-tampon'!$E404="","",IF('PR-tampon'!$E404=0,"",IF(INDIRECT(NOM_FR&amp;ADDRESS('PR-tampon'!$E404,COLUMN(REFERENCEMENT_ISOLANT[[#Headers],[AVIS LIMITE AU / VALIDITE]])))=0,"",INDIRECT(NOM_FR&amp;ADDRESS('PR-tampon'!$E404,COLUMN(REFERENCEMENT_ISOLANT[[#Headers],[AVIS LIMITE AU / VALIDITE]]))))))</f>
        <v/>
      </c>
      <c r="J441" s="3" t="str">
        <f ca="1">IF('PR-tampon'!$E404="","",IF('PR-tampon'!$E404=0,"",IF(INDIRECT(NOM_FR&amp;ADDRESS('PR-tampon'!$E404,COLUMN(REFERENCEMENT_ISOLANT[[#Headers],[TC/TNC
dans le domaine d''emploi visé]])))=0,"",INDIRECT(NOM_FR&amp;ADDRESS('PR-tampon'!$E404,COLUMN(REFERENCEMENT_ISOLANT[[#Headers],[TC/TNC
dans le domaine d''emploi visé]]))))))</f>
        <v/>
      </c>
      <c r="K441" s="102" t="str">
        <f ca="1">IF('PR-tampon'!$E404="","",IF('PR-tampon'!$E404=0,"",IF(INDIRECT(NOM_FR&amp;ADDRESS('PR-tampon'!$E404,COLUMN(REFERENCEMENT_ISOLANT[[#Headers],[SYNTHESE DES APPLICATIONS VISEES]])))=0,"",INDIRECT(NOM_FR&amp;ADDRESS('PR-tampon'!$E404,COLUMN(REFERENCEMENT_ISOLANT[[#Headers],[SYNTHESE DES APPLICATIONS VISEES]]))))))</f>
        <v/>
      </c>
      <c r="L441" s="75" t="str">
        <f ca="1">IF('PR-tampon'!$E404="","",IF('PR-tampon'!$E404=0,"",IF(INDIRECT(NOM_FR&amp;ADDRESS('PR-tampon'!$E404,COLUMN(REFERENCEMENT_ISOLANT[[#Headers],[CONCATENATION DES OBSERVATIONS]])))=0,"",INDIRECT(NOM_FR&amp;ADDRESS('PR-tampon'!$E404,COLUMN(REFERENCEMENT_ISOLANT[[#Headers],[CONCATENATION DES OBSERVATIONS]]))))))</f>
        <v/>
      </c>
      <c r="M441" s="3" t="str">
        <f ca="1">IF('PR-tampon'!$E404="","",IF('PR-tampon'!$E404=0,"",IF(INDIRECT(NOM_FR&amp;ADDRESS('PR-tampon'!$E404,COLUMN(REFERENCEMENT_ISOLANT[[#Headers],[Hygrométrie des locaux]])))=0,"",INDIRECT(NOM_FR&amp;ADDRESS('PR-tampon'!$E404,COLUMN(REFERENCEMENT_ISOLANT[[#Headers],[Hygrométrie des locaux]]))))))</f>
        <v/>
      </c>
      <c r="N441" s="3" t="str">
        <f ca="1">IF('PR-tampon'!$E404="","",IF('PR-tampon'!$E404=0,"",IF(INDIRECT(NOM_FR&amp;ADDRESS('PR-tampon'!$E404,COLUMN(REFERENCEMENT_ISOLANT[[#Headers],[classement locaux au sens 20.1 P3]])))=0,"",INDIRECT(NOM_FR&amp;ADDRESS('PR-tampon'!$E404,COLUMN(REFERENCEMENT_ISOLANT[[#Headers],[classement locaux au sens 20.1 P3]]))))))</f>
        <v/>
      </c>
      <c r="O441" s="3" t="str">
        <f ca="1">IF('PR-tampon'!$E404="","",IF('PR-tampon'!$E404=0,"",IF(INDIRECT(NOM_FR&amp;ADDRESS('PR-tampon'!$E404,COLUMN(REFERENCEMENT_ISOLANT[[#Headers],[Climat max]])))=0,"",INDIRECT(NOM_FR&amp;ADDRESS('PR-tampon'!$E404,COLUMN(REFERENCEMENT_ISOLANT[[#Headers],[Climat max]]))))))</f>
        <v/>
      </c>
      <c r="P441" s="3" t="str">
        <f ca="1">IF('PR-tampon'!$E404="","",IF('PR-tampon'!$E404=0,"",IF(INDIRECT(NOM_FR&amp;ADDRESS('PR-tampon'!$E404,COLUMN(REFERENCEMENT_ISOLANT[[#Headers],[Locaux climatisés ou raffraichis]])))=0,"",INDIRECT(NOM_FR&amp;ADDRESS('PR-tampon'!$E404,COLUMN(REFERENCEMENT_ISOLANT[[#Headers],[Locaux climatisés ou raffraichis]]))))))</f>
        <v/>
      </c>
    </row>
    <row r="442" spans="1:16" ht="130.15" customHeight="1" x14ac:dyDescent="0.25">
      <c r="A442" s="3" t="e">
        <v>#VALUE!</v>
      </c>
      <c r="B442" s="79" t="str">
        <f ca="1">IF('PR-tampon'!$E405="","",IF('PR-tampon'!$E405=0,"",IF(INDIRECT(NOM_FR&amp;ADDRESS('PR-tampon'!$E405,COLUMN(REFERENCEMENT_ISOLANT[[#Headers],[DATE REFERENCEMENT]])))=0,"",INDIRECT(NOM_FR&amp;ADDRESS('PR-tampon'!$E405,COLUMN(REFERENCEMENT_ISOLANT[[#Headers],[DATE REFERENCEMENT]]))))))</f>
        <v/>
      </c>
      <c r="C442" s="79" t="str">
        <f ca="1">IF('PR-tampon'!$E405="","",IF('PR-tampon'!$E405=0,"",IF(INDIRECT(NOM_FR&amp;ADDRESS('PR-tampon'!$E405,COLUMN(REFERENCEMENT_ISOLANT[[#Headers],[TYPE DE PROCEDE]])))=0,"",INDIRECT(NOM_FR&amp;ADDRESS('PR-tampon'!$E405,COLUMN(REFERENCEMENT_ISOLANT[[#Headers],[TYPE DE PROCEDE]]))))))</f>
        <v/>
      </c>
      <c r="D442" s="79" t="str">
        <f ca="1">IF('PR-tampon'!$E405="","",IF('PR-tampon'!$E405=0,"",IF(INDIRECT(NOM_FR&amp;ADDRESS('PR-tampon'!$E405,COLUMN(REFERENCEMENT_ISOLANT[[#Headers],[MATIERE]])))=0,"",INDIRECT(NOM_FR&amp;ADDRESS('PR-tampon'!$E405,COLUMN(REFERENCEMENT_ISOLANT[[#Headers],[MATIERE]]))))))</f>
        <v/>
      </c>
      <c r="E442" s="3" t="str">
        <f ca="1">IF('PR-tampon'!$E405="","",IF('PR-tampon'!$E405=0,"",IF(INDIRECT(NOM_FR&amp;ADDRESS('PR-tampon'!$E405,COLUMN(REFERENCEMENT_ISOLANT[[#Headers],[NOM COMMERCIAL DU PROCEDE]])))=0,"",INDIRECT(NOM_FR&amp;ADDRESS('PR-tampon'!$E405,COLUMN(REFERENCEMENT_ISOLANT[[#Headers],[NOM COMMERCIAL DU PROCEDE]]))))))</f>
        <v/>
      </c>
      <c r="F442" s="3" t="str">
        <f ca="1">IF('PR-tampon'!$E405="","",IF('PR-tampon'!$E405=0,"",IF(INDIRECT(NOM_FR&amp;ADDRESS('PR-tampon'!$E405,COLUMN(REFERENCEMENT_ISOLANT[[#Headers],[FABRICANT / TITULAIRE / DISTRIBUTEUR]])))=0,"",INDIRECT(NOM_FR&amp;ADDRESS('PR-tampon'!$E405,COLUMN(REFERENCEMENT_ISOLANT[[#Headers],[FABRICANT / TITULAIRE / DISTRIBUTEUR]]))))))</f>
        <v/>
      </c>
      <c r="G442" s="3" t="str">
        <f ca="1">IF('PR-tampon'!$E405="","",IF('PR-tampon'!$E405=0,"",IF(INDIRECT(NOM_FR&amp;ADDRESS('PR-tampon'!$E405,COLUMN(REFERENCEMENT_ISOLANT[[#Headers],[TYPE DE DOCUMENT DE REFERENCE]])))=0,"",INDIRECT(NOM_FR&amp;ADDRESS('PR-tampon'!$E405,COLUMN(REFERENCEMENT_ISOLANT[[#Headers],[TYPE DE DOCUMENT DE REFERENCE]]))))))</f>
        <v/>
      </c>
      <c r="H442" s="3" t="str">
        <f ca="1">IF('PR-tampon'!$E405="","",IF('PR-tampon'!$E405=0,"",IF(INDIRECT(NOM_FR&amp;ADDRESS('PR-tampon'!$E405,COLUMN(REFERENCEMENT_ISOLANT[[#Headers],[REF]])))=0,"",INDIRECT(NOM_FR&amp;ADDRESS('PR-tampon'!$E405,COLUMN(REFERENCEMENT_ISOLANT[[#Headers],[REF]]))))))</f>
        <v/>
      </c>
      <c r="I442" s="73" t="str">
        <f ca="1">IF('PR-tampon'!$E405="","",IF('PR-tampon'!$E405=0,"",IF(INDIRECT(NOM_FR&amp;ADDRESS('PR-tampon'!$E405,COLUMN(REFERENCEMENT_ISOLANT[[#Headers],[AVIS LIMITE AU / VALIDITE]])))=0,"",INDIRECT(NOM_FR&amp;ADDRESS('PR-tampon'!$E405,COLUMN(REFERENCEMENT_ISOLANT[[#Headers],[AVIS LIMITE AU / VALIDITE]]))))))</f>
        <v/>
      </c>
      <c r="J442" s="3" t="str">
        <f ca="1">IF('PR-tampon'!$E405="","",IF('PR-tampon'!$E405=0,"",IF(INDIRECT(NOM_FR&amp;ADDRESS('PR-tampon'!$E405,COLUMN(REFERENCEMENT_ISOLANT[[#Headers],[TC/TNC
dans le domaine d''emploi visé]])))=0,"",INDIRECT(NOM_FR&amp;ADDRESS('PR-tampon'!$E405,COLUMN(REFERENCEMENT_ISOLANT[[#Headers],[TC/TNC
dans le domaine d''emploi visé]]))))))</f>
        <v/>
      </c>
      <c r="K442" s="102" t="str">
        <f ca="1">IF('PR-tampon'!$E405="","",IF('PR-tampon'!$E405=0,"",IF(INDIRECT(NOM_FR&amp;ADDRESS('PR-tampon'!$E405,COLUMN(REFERENCEMENT_ISOLANT[[#Headers],[SYNTHESE DES APPLICATIONS VISEES]])))=0,"",INDIRECT(NOM_FR&amp;ADDRESS('PR-tampon'!$E405,COLUMN(REFERENCEMENT_ISOLANT[[#Headers],[SYNTHESE DES APPLICATIONS VISEES]]))))))</f>
        <v/>
      </c>
      <c r="L442" s="75" t="str">
        <f ca="1">IF('PR-tampon'!$E405="","",IF('PR-tampon'!$E405=0,"",IF(INDIRECT(NOM_FR&amp;ADDRESS('PR-tampon'!$E405,COLUMN(REFERENCEMENT_ISOLANT[[#Headers],[CONCATENATION DES OBSERVATIONS]])))=0,"",INDIRECT(NOM_FR&amp;ADDRESS('PR-tampon'!$E405,COLUMN(REFERENCEMENT_ISOLANT[[#Headers],[CONCATENATION DES OBSERVATIONS]]))))))</f>
        <v/>
      </c>
      <c r="M442" s="3" t="str">
        <f ca="1">IF('PR-tampon'!$E405="","",IF('PR-tampon'!$E405=0,"",IF(INDIRECT(NOM_FR&amp;ADDRESS('PR-tampon'!$E405,COLUMN(REFERENCEMENT_ISOLANT[[#Headers],[Hygrométrie des locaux]])))=0,"",INDIRECT(NOM_FR&amp;ADDRESS('PR-tampon'!$E405,COLUMN(REFERENCEMENT_ISOLANT[[#Headers],[Hygrométrie des locaux]]))))))</f>
        <v/>
      </c>
      <c r="N442" s="3" t="str">
        <f ca="1">IF('PR-tampon'!$E405="","",IF('PR-tampon'!$E405=0,"",IF(INDIRECT(NOM_FR&amp;ADDRESS('PR-tampon'!$E405,COLUMN(REFERENCEMENT_ISOLANT[[#Headers],[classement locaux au sens 20.1 P3]])))=0,"",INDIRECT(NOM_FR&amp;ADDRESS('PR-tampon'!$E405,COLUMN(REFERENCEMENT_ISOLANT[[#Headers],[classement locaux au sens 20.1 P3]]))))))</f>
        <v/>
      </c>
      <c r="O442" s="3" t="str">
        <f ca="1">IF('PR-tampon'!$E405="","",IF('PR-tampon'!$E405=0,"",IF(INDIRECT(NOM_FR&amp;ADDRESS('PR-tampon'!$E405,COLUMN(REFERENCEMENT_ISOLANT[[#Headers],[Climat max]])))=0,"",INDIRECT(NOM_FR&amp;ADDRESS('PR-tampon'!$E405,COLUMN(REFERENCEMENT_ISOLANT[[#Headers],[Climat max]]))))))</f>
        <v/>
      </c>
      <c r="P442" s="3" t="str">
        <f ca="1">IF('PR-tampon'!$E405="","",IF('PR-tampon'!$E405=0,"",IF(INDIRECT(NOM_FR&amp;ADDRESS('PR-tampon'!$E405,COLUMN(REFERENCEMENT_ISOLANT[[#Headers],[Locaux climatisés ou raffraichis]])))=0,"",INDIRECT(NOM_FR&amp;ADDRESS('PR-tampon'!$E405,COLUMN(REFERENCEMENT_ISOLANT[[#Headers],[Locaux climatisés ou raffraichis]]))))))</f>
        <v/>
      </c>
    </row>
    <row r="443" spans="1:16" ht="130.15" customHeight="1" x14ac:dyDescent="0.25">
      <c r="A443" s="3" t="e">
        <v>#VALUE!</v>
      </c>
      <c r="B443" s="79" t="str">
        <f ca="1">IF('PR-tampon'!$E406="","",IF('PR-tampon'!$E406=0,"",IF(INDIRECT(NOM_FR&amp;ADDRESS('PR-tampon'!$E406,COLUMN(REFERENCEMENT_ISOLANT[[#Headers],[DATE REFERENCEMENT]])))=0,"",INDIRECT(NOM_FR&amp;ADDRESS('PR-tampon'!$E406,COLUMN(REFERENCEMENT_ISOLANT[[#Headers],[DATE REFERENCEMENT]]))))))</f>
        <v/>
      </c>
      <c r="C443" s="79" t="str">
        <f ca="1">IF('PR-tampon'!$E406="","",IF('PR-tampon'!$E406=0,"",IF(INDIRECT(NOM_FR&amp;ADDRESS('PR-tampon'!$E406,COLUMN(REFERENCEMENT_ISOLANT[[#Headers],[TYPE DE PROCEDE]])))=0,"",INDIRECT(NOM_FR&amp;ADDRESS('PR-tampon'!$E406,COLUMN(REFERENCEMENT_ISOLANT[[#Headers],[TYPE DE PROCEDE]]))))))</f>
        <v/>
      </c>
      <c r="D443" s="79" t="str">
        <f ca="1">IF('PR-tampon'!$E406="","",IF('PR-tampon'!$E406=0,"",IF(INDIRECT(NOM_FR&amp;ADDRESS('PR-tampon'!$E406,COLUMN(REFERENCEMENT_ISOLANT[[#Headers],[MATIERE]])))=0,"",INDIRECT(NOM_FR&amp;ADDRESS('PR-tampon'!$E406,COLUMN(REFERENCEMENT_ISOLANT[[#Headers],[MATIERE]]))))))</f>
        <v/>
      </c>
      <c r="E443" s="3" t="str">
        <f ca="1">IF('PR-tampon'!$E406="","",IF('PR-tampon'!$E406=0,"",IF(INDIRECT(NOM_FR&amp;ADDRESS('PR-tampon'!$E406,COLUMN(REFERENCEMENT_ISOLANT[[#Headers],[NOM COMMERCIAL DU PROCEDE]])))=0,"",INDIRECT(NOM_FR&amp;ADDRESS('PR-tampon'!$E406,COLUMN(REFERENCEMENT_ISOLANT[[#Headers],[NOM COMMERCIAL DU PROCEDE]]))))))</f>
        <v/>
      </c>
      <c r="F443" s="3" t="str">
        <f ca="1">IF('PR-tampon'!$E406="","",IF('PR-tampon'!$E406=0,"",IF(INDIRECT(NOM_FR&amp;ADDRESS('PR-tampon'!$E406,COLUMN(REFERENCEMENT_ISOLANT[[#Headers],[FABRICANT / TITULAIRE / DISTRIBUTEUR]])))=0,"",INDIRECT(NOM_FR&amp;ADDRESS('PR-tampon'!$E406,COLUMN(REFERENCEMENT_ISOLANT[[#Headers],[FABRICANT / TITULAIRE / DISTRIBUTEUR]]))))))</f>
        <v/>
      </c>
      <c r="G443" s="3" t="str">
        <f ca="1">IF('PR-tampon'!$E406="","",IF('PR-tampon'!$E406=0,"",IF(INDIRECT(NOM_FR&amp;ADDRESS('PR-tampon'!$E406,COLUMN(REFERENCEMENT_ISOLANT[[#Headers],[TYPE DE DOCUMENT DE REFERENCE]])))=0,"",INDIRECT(NOM_FR&amp;ADDRESS('PR-tampon'!$E406,COLUMN(REFERENCEMENT_ISOLANT[[#Headers],[TYPE DE DOCUMENT DE REFERENCE]]))))))</f>
        <v/>
      </c>
      <c r="H443" s="3" t="str">
        <f ca="1">IF('PR-tampon'!$E406="","",IF('PR-tampon'!$E406=0,"",IF(INDIRECT(NOM_FR&amp;ADDRESS('PR-tampon'!$E406,COLUMN(REFERENCEMENT_ISOLANT[[#Headers],[REF]])))=0,"",INDIRECT(NOM_FR&amp;ADDRESS('PR-tampon'!$E406,COLUMN(REFERENCEMENT_ISOLANT[[#Headers],[REF]]))))))</f>
        <v/>
      </c>
      <c r="I443" s="73" t="str">
        <f ca="1">IF('PR-tampon'!$E406="","",IF('PR-tampon'!$E406=0,"",IF(INDIRECT(NOM_FR&amp;ADDRESS('PR-tampon'!$E406,COLUMN(REFERENCEMENT_ISOLANT[[#Headers],[AVIS LIMITE AU / VALIDITE]])))=0,"",INDIRECT(NOM_FR&amp;ADDRESS('PR-tampon'!$E406,COLUMN(REFERENCEMENT_ISOLANT[[#Headers],[AVIS LIMITE AU / VALIDITE]]))))))</f>
        <v/>
      </c>
      <c r="J443" s="3" t="str">
        <f ca="1">IF('PR-tampon'!$E406="","",IF('PR-tampon'!$E406=0,"",IF(INDIRECT(NOM_FR&amp;ADDRESS('PR-tampon'!$E406,COLUMN(REFERENCEMENT_ISOLANT[[#Headers],[TC/TNC
dans le domaine d''emploi visé]])))=0,"",INDIRECT(NOM_FR&amp;ADDRESS('PR-tampon'!$E406,COLUMN(REFERENCEMENT_ISOLANT[[#Headers],[TC/TNC
dans le domaine d''emploi visé]]))))))</f>
        <v/>
      </c>
      <c r="K443" s="102" t="str">
        <f ca="1">IF('PR-tampon'!$E406="","",IF('PR-tampon'!$E406=0,"",IF(INDIRECT(NOM_FR&amp;ADDRESS('PR-tampon'!$E406,COLUMN(REFERENCEMENT_ISOLANT[[#Headers],[SYNTHESE DES APPLICATIONS VISEES]])))=0,"",INDIRECT(NOM_FR&amp;ADDRESS('PR-tampon'!$E406,COLUMN(REFERENCEMENT_ISOLANT[[#Headers],[SYNTHESE DES APPLICATIONS VISEES]]))))))</f>
        <v/>
      </c>
      <c r="L443" s="75" t="str">
        <f ca="1">IF('PR-tampon'!$E406="","",IF('PR-tampon'!$E406=0,"",IF(INDIRECT(NOM_FR&amp;ADDRESS('PR-tampon'!$E406,COLUMN(REFERENCEMENT_ISOLANT[[#Headers],[CONCATENATION DES OBSERVATIONS]])))=0,"",INDIRECT(NOM_FR&amp;ADDRESS('PR-tampon'!$E406,COLUMN(REFERENCEMENT_ISOLANT[[#Headers],[CONCATENATION DES OBSERVATIONS]]))))))</f>
        <v/>
      </c>
      <c r="M443" s="3" t="str">
        <f ca="1">IF('PR-tampon'!$E406="","",IF('PR-tampon'!$E406=0,"",IF(INDIRECT(NOM_FR&amp;ADDRESS('PR-tampon'!$E406,COLUMN(REFERENCEMENT_ISOLANT[[#Headers],[Hygrométrie des locaux]])))=0,"",INDIRECT(NOM_FR&amp;ADDRESS('PR-tampon'!$E406,COLUMN(REFERENCEMENT_ISOLANT[[#Headers],[Hygrométrie des locaux]]))))))</f>
        <v/>
      </c>
      <c r="N443" s="3" t="str">
        <f ca="1">IF('PR-tampon'!$E406="","",IF('PR-tampon'!$E406=0,"",IF(INDIRECT(NOM_FR&amp;ADDRESS('PR-tampon'!$E406,COLUMN(REFERENCEMENT_ISOLANT[[#Headers],[classement locaux au sens 20.1 P3]])))=0,"",INDIRECT(NOM_FR&amp;ADDRESS('PR-tampon'!$E406,COLUMN(REFERENCEMENT_ISOLANT[[#Headers],[classement locaux au sens 20.1 P3]]))))))</f>
        <v/>
      </c>
      <c r="O443" s="3" t="str">
        <f ca="1">IF('PR-tampon'!$E406="","",IF('PR-tampon'!$E406=0,"",IF(INDIRECT(NOM_FR&amp;ADDRESS('PR-tampon'!$E406,COLUMN(REFERENCEMENT_ISOLANT[[#Headers],[Climat max]])))=0,"",INDIRECT(NOM_FR&amp;ADDRESS('PR-tampon'!$E406,COLUMN(REFERENCEMENT_ISOLANT[[#Headers],[Climat max]]))))))</f>
        <v/>
      </c>
      <c r="P443" s="3" t="str">
        <f ca="1">IF('PR-tampon'!$E406="","",IF('PR-tampon'!$E406=0,"",IF(INDIRECT(NOM_FR&amp;ADDRESS('PR-tampon'!$E406,COLUMN(REFERENCEMENT_ISOLANT[[#Headers],[Locaux climatisés ou raffraichis]])))=0,"",INDIRECT(NOM_FR&amp;ADDRESS('PR-tampon'!$E406,COLUMN(REFERENCEMENT_ISOLANT[[#Headers],[Locaux climatisés ou raffraichis]]))))))</f>
        <v/>
      </c>
    </row>
    <row r="444" spans="1:16" ht="130.15" customHeight="1" x14ac:dyDescent="0.25">
      <c r="A444" s="3" t="e">
        <v>#VALUE!</v>
      </c>
      <c r="B444" s="79" t="str">
        <f ca="1">IF('PR-tampon'!$E407="","",IF('PR-tampon'!$E407=0,"",IF(INDIRECT(NOM_FR&amp;ADDRESS('PR-tampon'!$E407,COLUMN(REFERENCEMENT_ISOLANT[[#Headers],[DATE REFERENCEMENT]])))=0,"",INDIRECT(NOM_FR&amp;ADDRESS('PR-tampon'!$E407,COLUMN(REFERENCEMENT_ISOLANT[[#Headers],[DATE REFERENCEMENT]]))))))</f>
        <v/>
      </c>
      <c r="C444" s="79" t="str">
        <f ca="1">IF('PR-tampon'!$E407="","",IF('PR-tampon'!$E407=0,"",IF(INDIRECT(NOM_FR&amp;ADDRESS('PR-tampon'!$E407,COLUMN(REFERENCEMENT_ISOLANT[[#Headers],[TYPE DE PROCEDE]])))=0,"",INDIRECT(NOM_FR&amp;ADDRESS('PR-tampon'!$E407,COLUMN(REFERENCEMENT_ISOLANT[[#Headers],[TYPE DE PROCEDE]]))))))</f>
        <v/>
      </c>
      <c r="D444" s="79" t="str">
        <f ca="1">IF('PR-tampon'!$E407="","",IF('PR-tampon'!$E407=0,"",IF(INDIRECT(NOM_FR&amp;ADDRESS('PR-tampon'!$E407,COLUMN(REFERENCEMENT_ISOLANT[[#Headers],[MATIERE]])))=0,"",INDIRECT(NOM_FR&amp;ADDRESS('PR-tampon'!$E407,COLUMN(REFERENCEMENT_ISOLANT[[#Headers],[MATIERE]]))))))</f>
        <v/>
      </c>
      <c r="E444" s="3" t="str">
        <f ca="1">IF('PR-tampon'!$E407="","",IF('PR-tampon'!$E407=0,"",IF(INDIRECT(NOM_FR&amp;ADDRESS('PR-tampon'!$E407,COLUMN(REFERENCEMENT_ISOLANT[[#Headers],[NOM COMMERCIAL DU PROCEDE]])))=0,"",INDIRECT(NOM_FR&amp;ADDRESS('PR-tampon'!$E407,COLUMN(REFERENCEMENT_ISOLANT[[#Headers],[NOM COMMERCIAL DU PROCEDE]]))))))</f>
        <v/>
      </c>
      <c r="F444" s="3" t="str">
        <f ca="1">IF('PR-tampon'!$E407="","",IF('PR-tampon'!$E407=0,"",IF(INDIRECT(NOM_FR&amp;ADDRESS('PR-tampon'!$E407,COLUMN(REFERENCEMENT_ISOLANT[[#Headers],[FABRICANT / TITULAIRE / DISTRIBUTEUR]])))=0,"",INDIRECT(NOM_FR&amp;ADDRESS('PR-tampon'!$E407,COLUMN(REFERENCEMENT_ISOLANT[[#Headers],[FABRICANT / TITULAIRE / DISTRIBUTEUR]]))))))</f>
        <v/>
      </c>
      <c r="G444" s="3" t="str">
        <f ca="1">IF('PR-tampon'!$E407="","",IF('PR-tampon'!$E407=0,"",IF(INDIRECT(NOM_FR&amp;ADDRESS('PR-tampon'!$E407,COLUMN(REFERENCEMENT_ISOLANT[[#Headers],[TYPE DE DOCUMENT DE REFERENCE]])))=0,"",INDIRECT(NOM_FR&amp;ADDRESS('PR-tampon'!$E407,COLUMN(REFERENCEMENT_ISOLANT[[#Headers],[TYPE DE DOCUMENT DE REFERENCE]]))))))</f>
        <v/>
      </c>
      <c r="H444" s="3" t="str">
        <f ca="1">IF('PR-tampon'!$E407="","",IF('PR-tampon'!$E407=0,"",IF(INDIRECT(NOM_FR&amp;ADDRESS('PR-tampon'!$E407,COLUMN(REFERENCEMENT_ISOLANT[[#Headers],[REF]])))=0,"",INDIRECT(NOM_FR&amp;ADDRESS('PR-tampon'!$E407,COLUMN(REFERENCEMENT_ISOLANT[[#Headers],[REF]]))))))</f>
        <v/>
      </c>
      <c r="I444" s="73" t="str">
        <f ca="1">IF('PR-tampon'!$E407="","",IF('PR-tampon'!$E407=0,"",IF(INDIRECT(NOM_FR&amp;ADDRESS('PR-tampon'!$E407,COLUMN(REFERENCEMENT_ISOLANT[[#Headers],[AVIS LIMITE AU / VALIDITE]])))=0,"",INDIRECT(NOM_FR&amp;ADDRESS('PR-tampon'!$E407,COLUMN(REFERENCEMENT_ISOLANT[[#Headers],[AVIS LIMITE AU / VALIDITE]]))))))</f>
        <v/>
      </c>
      <c r="J444" s="3" t="str">
        <f ca="1">IF('PR-tampon'!$E407="","",IF('PR-tampon'!$E407=0,"",IF(INDIRECT(NOM_FR&amp;ADDRESS('PR-tampon'!$E407,COLUMN(REFERENCEMENT_ISOLANT[[#Headers],[TC/TNC
dans le domaine d''emploi visé]])))=0,"",INDIRECT(NOM_FR&amp;ADDRESS('PR-tampon'!$E407,COLUMN(REFERENCEMENT_ISOLANT[[#Headers],[TC/TNC
dans le domaine d''emploi visé]]))))))</f>
        <v/>
      </c>
      <c r="K444" s="102" t="str">
        <f ca="1">IF('PR-tampon'!$E407="","",IF('PR-tampon'!$E407=0,"",IF(INDIRECT(NOM_FR&amp;ADDRESS('PR-tampon'!$E407,COLUMN(REFERENCEMENT_ISOLANT[[#Headers],[SYNTHESE DES APPLICATIONS VISEES]])))=0,"",INDIRECT(NOM_FR&amp;ADDRESS('PR-tampon'!$E407,COLUMN(REFERENCEMENT_ISOLANT[[#Headers],[SYNTHESE DES APPLICATIONS VISEES]]))))))</f>
        <v/>
      </c>
      <c r="L444" s="75" t="str">
        <f ca="1">IF('PR-tampon'!$E407="","",IF('PR-tampon'!$E407=0,"",IF(INDIRECT(NOM_FR&amp;ADDRESS('PR-tampon'!$E407,COLUMN(REFERENCEMENT_ISOLANT[[#Headers],[CONCATENATION DES OBSERVATIONS]])))=0,"",INDIRECT(NOM_FR&amp;ADDRESS('PR-tampon'!$E407,COLUMN(REFERENCEMENT_ISOLANT[[#Headers],[CONCATENATION DES OBSERVATIONS]]))))))</f>
        <v/>
      </c>
      <c r="M444" s="3" t="str">
        <f ca="1">IF('PR-tampon'!$E407="","",IF('PR-tampon'!$E407=0,"",IF(INDIRECT(NOM_FR&amp;ADDRESS('PR-tampon'!$E407,COLUMN(REFERENCEMENT_ISOLANT[[#Headers],[Hygrométrie des locaux]])))=0,"",INDIRECT(NOM_FR&amp;ADDRESS('PR-tampon'!$E407,COLUMN(REFERENCEMENT_ISOLANT[[#Headers],[Hygrométrie des locaux]]))))))</f>
        <v/>
      </c>
      <c r="N444" s="3" t="str">
        <f ca="1">IF('PR-tampon'!$E407="","",IF('PR-tampon'!$E407=0,"",IF(INDIRECT(NOM_FR&amp;ADDRESS('PR-tampon'!$E407,COLUMN(REFERENCEMENT_ISOLANT[[#Headers],[classement locaux au sens 20.1 P3]])))=0,"",INDIRECT(NOM_FR&amp;ADDRESS('PR-tampon'!$E407,COLUMN(REFERENCEMENT_ISOLANT[[#Headers],[classement locaux au sens 20.1 P3]]))))))</f>
        <v/>
      </c>
      <c r="O444" s="3" t="str">
        <f ca="1">IF('PR-tampon'!$E407="","",IF('PR-tampon'!$E407=0,"",IF(INDIRECT(NOM_FR&amp;ADDRESS('PR-tampon'!$E407,COLUMN(REFERENCEMENT_ISOLANT[[#Headers],[Climat max]])))=0,"",INDIRECT(NOM_FR&amp;ADDRESS('PR-tampon'!$E407,COLUMN(REFERENCEMENT_ISOLANT[[#Headers],[Climat max]]))))))</f>
        <v/>
      </c>
      <c r="P444" s="3" t="str">
        <f ca="1">IF('PR-tampon'!$E407="","",IF('PR-tampon'!$E407=0,"",IF(INDIRECT(NOM_FR&amp;ADDRESS('PR-tampon'!$E407,COLUMN(REFERENCEMENT_ISOLANT[[#Headers],[Locaux climatisés ou raffraichis]])))=0,"",INDIRECT(NOM_FR&amp;ADDRESS('PR-tampon'!$E407,COLUMN(REFERENCEMENT_ISOLANT[[#Headers],[Locaux climatisés ou raffraichis]]))))))</f>
        <v/>
      </c>
    </row>
    <row r="445" spans="1:16" ht="130.15" customHeight="1" x14ac:dyDescent="0.25">
      <c r="A445" s="3" t="e">
        <v>#VALUE!</v>
      </c>
      <c r="B445" s="79" t="str">
        <f ca="1">IF('PR-tampon'!$E408="","",IF('PR-tampon'!$E408=0,"",IF(INDIRECT(NOM_FR&amp;ADDRESS('PR-tampon'!$E408,COLUMN(REFERENCEMENT_ISOLANT[[#Headers],[DATE REFERENCEMENT]])))=0,"",INDIRECT(NOM_FR&amp;ADDRESS('PR-tampon'!$E408,COLUMN(REFERENCEMENT_ISOLANT[[#Headers],[DATE REFERENCEMENT]]))))))</f>
        <v/>
      </c>
      <c r="C445" s="79" t="str">
        <f ca="1">IF('PR-tampon'!$E408="","",IF('PR-tampon'!$E408=0,"",IF(INDIRECT(NOM_FR&amp;ADDRESS('PR-tampon'!$E408,COLUMN(REFERENCEMENT_ISOLANT[[#Headers],[TYPE DE PROCEDE]])))=0,"",INDIRECT(NOM_FR&amp;ADDRESS('PR-tampon'!$E408,COLUMN(REFERENCEMENT_ISOLANT[[#Headers],[TYPE DE PROCEDE]]))))))</f>
        <v/>
      </c>
      <c r="D445" s="79" t="str">
        <f ca="1">IF('PR-tampon'!$E408="","",IF('PR-tampon'!$E408=0,"",IF(INDIRECT(NOM_FR&amp;ADDRESS('PR-tampon'!$E408,COLUMN(REFERENCEMENT_ISOLANT[[#Headers],[MATIERE]])))=0,"",INDIRECT(NOM_FR&amp;ADDRESS('PR-tampon'!$E408,COLUMN(REFERENCEMENT_ISOLANT[[#Headers],[MATIERE]]))))))</f>
        <v/>
      </c>
      <c r="E445" s="3" t="str">
        <f ca="1">IF('PR-tampon'!$E408="","",IF('PR-tampon'!$E408=0,"",IF(INDIRECT(NOM_FR&amp;ADDRESS('PR-tampon'!$E408,COLUMN(REFERENCEMENT_ISOLANT[[#Headers],[NOM COMMERCIAL DU PROCEDE]])))=0,"",INDIRECT(NOM_FR&amp;ADDRESS('PR-tampon'!$E408,COLUMN(REFERENCEMENT_ISOLANT[[#Headers],[NOM COMMERCIAL DU PROCEDE]]))))))</f>
        <v/>
      </c>
      <c r="F445" s="3" t="str">
        <f ca="1">IF('PR-tampon'!$E408="","",IF('PR-tampon'!$E408=0,"",IF(INDIRECT(NOM_FR&amp;ADDRESS('PR-tampon'!$E408,COLUMN(REFERENCEMENT_ISOLANT[[#Headers],[FABRICANT / TITULAIRE / DISTRIBUTEUR]])))=0,"",INDIRECT(NOM_FR&amp;ADDRESS('PR-tampon'!$E408,COLUMN(REFERENCEMENT_ISOLANT[[#Headers],[FABRICANT / TITULAIRE / DISTRIBUTEUR]]))))))</f>
        <v/>
      </c>
      <c r="G445" s="3" t="str">
        <f ca="1">IF('PR-tampon'!$E408="","",IF('PR-tampon'!$E408=0,"",IF(INDIRECT(NOM_FR&amp;ADDRESS('PR-tampon'!$E408,COLUMN(REFERENCEMENT_ISOLANT[[#Headers],[TYPE DE DOCUMENT DE REFERENCE]])))=0,"",INDIRECT(NOM_FR&amp;ADDRESS('PR-tampon'!$E408,COLUMN(REFERENCEMENT_ISOLANT[[#Headers],[TYPE DE DOCUMENT DE REFERENCE]]))))))</f>
        <v/>
      </c>
      <c r="H445" s="3" t="str">
        <f ca="1">IF('PR-tampon'!$E408="","",IF('PR-tampon'!$E408=0,"",IF(INDIRECT(NOM_FR&amp;ADDRESS('PR-tampon'!$E408,COLUMN(REFERENCEMENT_ISOLANT[[#Headers],[REF]])))=0,"",INDIRECT(NOM_FR&amp;ADDRESS('PR-tampon'!$E408,COLUMN(REFERENCEMENT_ISOLANT[[#Headers],[REF]]))))))</f>
        <v/>
      </c>
      <c r="I445" s="73" t="str">
        <f ca="1">IF('PR-tampon'!$E408="","",IF('PR-tampon'!$E408=0,"",IF(INDIRECT(NOM_FR&amp;ADDRESS('PR-tampon'!$E408,COLUMN(REFERENCEMENT_ISOLANT[[#Headers],[AVIS LIMITE AU / VALIDITE]])))=0,"",INDIRECT(NOM_FR&amp;ADDRESS('PR-tampon'!$E408,COLUMN(REFERENCEMENT_ISOLANT[[#Headers],[AVIS LIMITE AU / VALIDITE]]))))))</f>
        <v/>
      </c>
      <c r="J445" s="3" t="str">
        <f ca="1">IF('PR-tampon'!$E408="","",IF('PR-tampon'!$E408=0,"",IF(INDIRECT(NOM_FR&amp;ADDRESS('PR-tampon'!$E408,COLUMN(REFERENCEMENT_ISOLANT[[#Headers],[TC/TNC
dans le domaine d''emploi visé]])))=0,"",INDIRECT(NOM_FR&amp;ADDRESS('PR-tampon'!$E408,COLUMN(REFERENCEMENT_ISOLANT[[#Headers],[TC/TNC
dans le domaine d''emploi visé]]))))))</f>
        <v/>
      </c>
      <c r="K445" s="102" t="str">
        <f ca="1">IF('PR-tampon'!$E408="","",IF('PR-tampon'!$E408=0,"",IF(INDIRECT(NOM_FR&amp;ADDRESS('PR-tampon'!$E408,COLUMN(REFERENCEMENT_ISOLANT[[#Headers],[SYNTHESE DES APPLICATIONS VISEES]])))=0,"",INDIRECT(NOM_FR&amp;ADDRESS('PR-tampon'!$E408,COLUMN(REFERENCEMENT_ISOLANT[[#Headers],[SYNTHESE DES APPLICATIONS VISEES]]))))))</f>
        <v/>
      </c>
      <c r="L445" s="75" t="str">
        <f ca="1">IF('PR-tampon'!$E408="","",IF('PR-tampon'!$E408=0,"",IF(INDIRECT(NOM_FR&amp;ADDRESS('PR-tampon'!$E408,COLUMN(REFERENCEMENT_ISOLANT[[#Headers],[CONCATENATION DES OBSERVATIONS]])))=0,"",INDIRECT(NOM_FR&amp;ADDRESS('PR-tampon'!$E408,COLUMN(REFERENCEMENT_ISOLANT[[#Headers],[CONCATENATION DES OBSERVATIONS]]))))))</f>
        <v/>
      </c>
      <c r="M445" s="3" t="str">
        <f ca="1">IF('PR-tampon'!$E408="","",IF('PR-tampon'!$E408=0,"",IF(INDIRECT(NOM_FR&amp;ADDRESS('PR-tampon'!$E408,COLUMN(REFERENCEMENT_ISOLANT[[#Headers],[Hygrométrie des locaux]])))=0,"",INDIRECT(NOM_FR&amp;ADDRESS('PR-tampon'!$E408,COLUMN(REFERENCEMENT_ISOLANT[[#Headers],[Hygrométrie des locaux]]))))))</f>
        <v/>
      </c>
      <c r="N445" s="3" t="str">
        <f ca="1">IF('PR-tampon'!$E408="","",IF('PR-tampon'!$E408=0,"",IF(INDIRECT(NOM_FR&amp;ADDRESS('PR-tampon'!$E408,COLUMN(REFERENCEMENT_ISOLANT[[#Headers],[classement locaux au sens 20.1 P3]])))=0,"",INDIRECT(NOM_FR&amp;ADDRESS('PR-tampon'!$E408,COLUMN(REFERENCEMENT_ISOLANT[[#Headers],[classement locaux au sens 20.1 P3]]))))))</f>
        <v/>
      </c>
      <c r="O445" s="3" t="str">
        <f ca="1">IF('PR-tampon'!$E408="","",IF('PR-tampon'!$E408=0,"",IF(INDIRECT(NOM_FR&amp;ADDRESS('PR-tampon'!$E408,COLUMN(REFERENCEMENT_ISOLANT[[#Headers],[Climat max]])))=0,"",INDIRECT(NOM_FR&amp;ADDRESS('PR-tampon'!$E408,COLUMN(REFERENCEMENT_ISOLANT[[#Headers],[Climat max]]))))))</f>
        <v/>
      </c>
      <c r="P445" s="3" t="str">
        <f ca="1">IF('PR-tampon'!$E408="","",IF('PR-tampon'!$E408=0,"",IF(INDIRECT(NOM_FR&amp;ADDRESS('PR-tampon'!$E408,COLUMN(REFERENCEMENT_ISOLANT[[#Headers],[Locaux climatisés ou raffraichis]])))=0,"",INDIRECT(NOM_FR&amp;ADDRESS('PR-tampon'!$E408,COLUMN(REFERENCEMENT_ISOLANT[[#Headers],[Locaux climatisés ou raffraichis]]))))))</f>
        <v/>
      </c>
    </row>
    <row r="446" spans="1:16" ht="130.15" customHeight="1" x14ac:dyDescent="0.25">
      <c r="A446" s="3" t="e">
        <v>#VALUE!</v>
      </c>
      <c r="B446" s="79" t="str">
        <f ca="1">IF('PR-tampon'!$E409="","",IF('PR-tampon'!$E409=0,"",IF(INDIRECT(NOM_FR&amp;ADDRESS('PR-tampon'!$E409,COLUMN(REFERENCEMENT_ISOLANT[[#Headers],[DATE REFERENCEMENT]])))=0,"",INDIRECT(NOM_FR&amp;ADDRESS('PR-tampon'!$E409,COLUMN(REFERENCEMENT_ISOLANT[[#Headers],[DATE REFERENCEMENT]]))))))</f>
        <v/>
      </c>
      <c r="C446" s="79" t="str">
        <f ca="1">IF('PR-tampon'!$E409="","",IF('PR-tampon'!$E409=0,"",IF(INDIRECT(NOM_FR&amp;ADDRESS('PR-tampon'!$E409,COLUMN(REFERENCEMENT_ISOLANT[[#Headers],[TYPE DE PROCEDE]])))=0,"",INDIRECT(NOM_FR&amp;ADDRESS('PR-tampon'!$E409,COLUMN(REFERENCEMENT_ISOLANT[[#Headers],[TYPE DE PROCEDE]]))))))</f>
        <v/>
      </c>
      <c r="D446" s="79" t="str">
        <f ca="1">IF('PR-tampon'!$E409="","",IF('PR-tampon'!$E409=0,"",IF(INDIRECT(NOM_FR&amp;ADDRESS('PR-tampon'!$E409,COLUMN(REFERENCEMENT_ISOLANT[[#Headers],[MATIERE]])))=0,"",INDIRECT(NOM_FR&amp;ADDRESS('PR-tampon'!$E409,COLUMN(REFERENCEMENT_ISOLANT[[#Headers],[MATIERE]]))))))</f>
        <v/>
      </c>
      <c r="E446" s="3" t="str">
        <f ca="1">IF('PR-tampon'!$E409="","",IF('PR-tampon'!$E409=0,"",IF(INDIRECT(NOM_FR&amp;ADDRESS('PR-tampon'!$E409,COLUMN(REFERENCEMENT_ISOLANT[[#Headers],[NOM COMMERCIAL DU PROCEDE]])))=0,"",INDIRECT(NOM_FR&amp;ADDRESS('PR-tampon'!$E409,COLUMN(REFERENCEMENT_ISOLANT[[#Headers],[NOM COMMERCIAL DU PROCEDE]]))))))</f>
        <v/>
      </c>
      <c r="F446" s="3" t="str">
        <f ca="1">IF('PR-tampon'!$E409="","",IF('PR-tampon'!$E409=0,"",IF(INDIRECT(NOM_FR&amp;ADDRESS('PR-tampon'!$E409,COLUMN(REFERENCEMENT_ISOLANT[[#Headers],[FABRICANT / TITULAIRE / DISTRIBUTEUR]])))=0,"",INDIRECT(NOM_FR&amp;ADDRESS('PR-tampon'!$E409,COLUMN(REFERENCEMENT_ISOLANT[[#Headers],[FABRICANT / TITULAIRE / DISTRIBUTEUR]]))))))</f>
        <v/>
      </c>
      <c r="G446" s="3" t="str">
        <f ca="1">IF('PR-tampon'!$E409="","",IF('PR-tampon'!$E409=0,"",IF(INDIRECT(NOM_FR&amp;ADDRESS('PR-tampon'!$E409,COLUMN(REFERENCEMENT_ISOLANT[[#Headers],[TYPE DE DOCUMENT DE REFERENCE]])))=0,"",INDIRECT(NOM_FR&amp;ADDRESS('PR-tampon'!$E409,COLUMN(REFERENCEMENT_ISOLANT[[#Headers],[TYPE DE DOCUMENT DE REFERENCE]]))))))</f>
        <v/>
      </c>
      <c r="H446" s="3" t="str">
        <f ca="1">IF('PR-tampon'!$E409="","",IF('PR-tampon'!$E409=0,"",IF(INDIRECT(NOM_FR&amp;ADDRESS('PR-tampon'!$E409,COLUMN(REFERENCEMENT_ISOLANT[[#Headers],[REF]])))=0,"",INDIRECT(NOM_FR&amp;ADDRESS('PR-tampon'!$E409,COLUMN(REFERENCEMENT_ISOLANT[[#Headers],[REF]]))))))</f>
        <v/>
      </c>
      <c r="I446" s="73" t="str">
        <f ca="1">IF('PR-tampon'!$E409="","",IF('PR-tampon'!$E409=0,"",IF(INDIRECT(NOM_FR&amp;ADDRESS('PR-tampon'!$E409,COLUMN(REFERENCEMENT_ISOLANT[[#Headers],[AVIS LIMITE AU / VALIDITE]])))=0,"",INDIRECT(NOM_FR&amp;ADDRESS('PR-tampon'!$E409,COLUMN(REFERENCEMENT_ISOLANT[[#Headers],[AVIS LIMITE AU / VALIDITE]]))))))</f>
        <v/>
      </c>
      <c r="J446" s="3" t="str">
        <f ca="1">IF('PR-tampon'!$E409="","",IF('PR-tampon'!$E409=0,"",IF(INDIRECT(NOM_FR&amp;ADDRESS('PR-tampon'!$E409,COLUMN(REFERENCEMENT_ISOLANT[[#Headers],[TC/TNC
dans le domaine d''emploi visé]])))=0,"",INDIRECT(NOM_FR&amp;ADDRESS('PR-tampon'!$E409,COLUMN(REFERENCEMENT_ISOLANT[[#Headers],[TC/TNC
dans le domaine d''emploi visé]]))))))</f>
        <v/>
      </c>
      <c r="K446" s="102" t="str">
        <f ca="1">IF('PR-tampon'!$E409="","",IF('PR-tampon'!$E409=0,"",IF(INDIRECT(NOM_FR&amp;ADDRESS('PR-tampon'!$E409,COLUMN(REFERENCEMENT_ISOLANT[[#Headers],[SYNTHESE DES APPLICATIONS VISEES]])))=0,"",INDIRECT(NOM_FR&amp;ADDRESS('PR-tampon'!$E409,COLUMN(REFERENCEMENT_ISOLANT[[#Headers],[SYNTHESE DES APPLICATIONS VISEES]]))))))</f>
        <v/>
      </c>
      <c r="L446" s="75" t="str">
        <f ca="1">IF('PR-tampon'!$E409="","",IF('PR-tampon'!$E409=0,"",IF(INDIRECT(NOM_FR&amp;ADDRESS('PR-tampon'!$E409,COLUMN(REFERENCEMENT_ISOLANT[[#Headers],[CONCATENATION DES OBSERVATIONS]])))=0,"",INDIRECT(NOM_FR&amp;ADDRESS('PR-tampon'!$E409,COLUMN(REFERENCEMENT_ISOLANT[[#Headers],[CONCATENATION DES OBSERVATIONS]]))))))</f>
        <v/>
      </c>
      <c r="M446" s="3" t="str">
        <f ca="1">IF('PR-tampon'!$E409="","",IF('PR-tampon'!$E409=0,"",IF(INDIRECT(NOM_FR&amp;ADDRESS('PR-tampon'!$E409,COLUMN(REFERENCEMENT_ISOLANT[[#Headers],[Hygrométrie des locaux]])))=0,"",INDIRECT(NOM_FR&amp;ADDRESS('PR-tampon'!$E409,COLUMN(REFERENCEMENT_ISOLANT[[#Headers],[Hygrométrie des locaux]]))))))</f>
        <v/>
      </c>
      <c r="N446" s="3" t="str">
        <f ca="1">IF('PR-tampon'!$E409="","",IF('PR-tampon'!$E409=0,"",IF(INDIRECT(NOM_FR&amp;ADDRESS('PR-tampon'!$E409,COLUMN(REFERENCEMENT_ISOLANT[[#Headers],[classement locaux au sens 20.1 P3]])))=0,"",INDIRECT(NOM_FR&amp;ADDRESS('PR-tampon'!$E409,COLUMN(REFERENCEMENT_ISOLANT[[#Headers],[classement locaux au sens 20.1 P3]]))))))</f>
        <v/>
      </c>
      <c r="O446" s="3" t="str">
        <f ca="1">IF('PR-tampon'!$E409="","",IF('PR-tampon'!$E409=0,"",IF(INDIRECT(NOM_FR&amp;ADDRESS('PR-tampon'!$E409,COLUMN(REFERENCEMENT_ISOLANT[[#Headers],[Climat max]])))=0,"",INDIRECT(NOM_FR&amp;ADDRESS('PR-tampon'!$E409,COLUMN(REFERENCEMENT_ISOLANT[[#Headers],[Climat max]]))))))</f>
        <v/>
      </c>
      <c r="P446" s="3" t="str">
        <f ca="1">IF('PR-tampon'!$E409="","",IF('PR-tampon'!$E409=0,"",IF(INDIRECT(NOM_FR&amp;ADDRESS('PR-tampon'!$E409,COLUMN(REFERENCEMENT_ISOLANT[[#Headers],[Locaux climatisés ou raffraichis]])))=0,"",INDIRECT(NOM_FR&amp;ADDRESS('PR-tampon'!$E409,COLUMN(REFERENCEMENT_ISOLANT[[#Headers],[Locaux climatisés ou raffraichis]]))))))</f>
        <v/>
      </c>
    </row>
    <row r="447" spans="1:16" ht="130.15" customHeight="1" x14ac:dyDescent="0.25">
      <c r="A447" s="3" t="e">
        <v>#VALUE!</v>
      </c>
      <c r="B447" s="79" t="str">
        <f ca="1">IF('PR-tampon'!$E410="","",IF('PR-tampon'!$E410=0,"",IF(INDIRECT(NOM_FR&amp;ADDRESS('PR-tampon'!$E410,COLUMN(REFERENCEMENT_ISOLANT[[#Headers],[DATE REFERENCEMENT]])))=0,"",INDIRECT(NOM_FR&amp;ADDRESS('PR-tampon'!$E410,COLUMN(REFERENCEMENT_ISOLANT[[#Headers],[DATE REFERENCEMENT]]))))))</f>
        <v/>
      </c>
      <c r="C447" s="79" t="str">
        <f ca="1">IF('PR-tampon'!$E410="","",IF('PR-tampon'!$E410=0,"",IF(INDIRECT(NOM_FR&amp;ADDRESS('PR-tampon'!$E410,COLUMN(REFERENCEMENT_ISOLANT[[#Headers],[TYPE DE PROCEDE]])))=0,"",INDIRECT(NOM_FR&amp;ADDRESS('PR-tampon'!$E410,COLUMN(REFERENCEMENT_ISOLANT[[#Headers],[TYPE DE PROCEDE]]))))))</f>
        <v/>
      </c>
      <c r="D447" s="79" t="str">
        <f ca="1">IF('PR-tampon'!$E410="","",IF('PR-tampon'!$E410=0,"",IF(INDIRECT(NOM_FR&amp;ADDRESS('PR-tampon'!$E410,COLUMN(REFERENCEMENT_ISOLANT[[#Headers],[MATIERE]])))=0,"",INDIRECT(NOM_FR&amp;ADDRESS('PR-tampon'!$E410,COLUMN(REFERENCEMENT_ISOLANT[[#Headers],[MATIERE]]))))))</f>
        <v/>
      </c>
      <c r="E447" s="3" t="str">
        <f ca="1">IF('PR-tampon'!$E410="","",IF('PR-tampon'!$E410=0,"",IF(INDIRECT(NOM_FR&amp;ADDRESS('PR-tampon'!$E410,COLUMN(REFERENCEMENT_ISOLANT[[#Headers],[NOM COMMERCIAL DU PROCEDE]])))=0,"",INDIRECT(NOM_FR&amp;ADDRESS('PR-tampon'!$E410,COLUMN(REFERENCEMENT_ISOLANT[[#Headers],[NOM COMMERCIAL DU PROCEDE]]))))))</f>
        <v/>
      </c>
      <c r="F447" s="3" t="str">
        <f ca="1">IF('PR-tampon'!$E410="","",IF('PR-tampon'!$E410=0,"",IF(INDIRECT(NOM_FR&amp;ADDRESS('PR-tampon'!$E410,COLUMN(REFERENCEMENT_ISOLANT[[#Headers],[FABRICANT / TITULAIRE / DISTRIBUTEUR]])))=0,"",INDIRECT(NOM_FR&amp;ADDRESS('PR-tampon'!$E410,COLUMN(REFERENCEMENT_ISOLANT[[#Headers],[FABRICANT / TITULAIRE / DISTRIBUTEUR]]))))))</f>
        <v/>
      </c>
      <c r="G447" s="3" t="str">
        <f ca="1">IF('PR-tampon'!$E410="","",IF('PR-tampon'!$E410=0,"",IF(INDIRECT(NOM_FR&amp;ADDRESS('PR-tampon'!$E410,COLUMN(REFERENCEMENT_ISOLANT[[#Headers],[TYPE DE DOCUMENT DE REFERENCE]])))=0,"",INDIRECT(NOM_FR&amp;ADDRESS('PR-tampon'!$E410,COLUMN(REFERENCEMENT_ISOLANT[[#Headers],[TYPE DE DOCUMENT DE REFERENCE]]))))))</f>
        <v/>
      </c>
      <c r="H447" s="3" t="str">
        <f ca="1">IF('PR-tampon'!$E410="","",IF('PR-tampon'!$E410=0,"",IF(INDIRECT(NOM_FR&amp;ADDRESS('PR-tampon'!$E410,COLUMN(REFERENCEMENT_ISOLANT[[#Headers],[REF]])))=0,"",INDIRECT(NOM_FR&amp;ADDRESS('PR-tampon'!$E410,COLUMN(REFERENCEMENT_ISOLANT[[#Headers],[REF]]))))))</f>
        <v/>
      </c>
      <c r="I447" s="73" t="str">
        <f ca="1">IF('PR-tampon'!$E410="","",IF('PR-tampon'!$E410=0,"",IF(INDIRECT(NOM_FR&amp;ADDRESS('PR-tampon'!$E410,COLUMN(REFERENCEMENT_ISOLANT[[#Headers],[AVIS LIMITE AU / VALIDITE]])))=0,"",INDIRECT(NOM_FR&amp;ADDRESS('PR-tampon'!$E410,COLUMN(REFERENCEMENT_ISOLANT[[#Headers],[AVIS LIMITE AU / VALIDITE]]))))))</f>
        <v/>
      </c>
      <c r="J447" s="3" t="str">
        <f ca="1">IF('PR-tampon'!$E410="","",IF('PR-tampon'!$E410=0,"",IF(INDIRECT(NOM_FR&amp;ADDRESS('PR-tampon'!$E410,COLUMN(REFERENCEMENT_ISOLANT[[#Headers],[TC/TNC
dans le domaine d''emploi visé]])))=0,"",INDIRECT(NOM_FR&amp;ADDRESS('PR-tampon'!$E410,COLUMN(REFERENCEMENT_ISOLANT[[#Headers],[TC/TNC
dans le domaine d''emploi visé]]))))))</f>
        <v/>
      </c>
      <c r="K447" s="102" t="str">
        <f ca="1">IF('PR-tampon'!$E410="","",IF('PR-tampon'!$E410=0,"",IF(INDIRECT(NOM_FR&amp;ADDRESS('PR-tampon'!$E410,COLUMN(REFERENCEMENT_ISOLANT[[#Headers],[SYNTHESE DES APPLICATIONS VISEES]])))=0,"",INDIRECT(NOM_FR&amp;ADDRESS('PR-tampon'!$E410,COLUMN(REFERENCEMENT_ISOLANT[[#Headers],[SYNTHESE DES APPLICATIONS VISEES]]))))))</f>
        <v/>
      </c>
      <c r="L447" s="75" t="str">
        <f ca="1">IF('PR-tampon'!$E410="","",IF('PR-tampon'!$E410=0,"",IF(INDIRECT(NOM_FR&amp;ADDRESS('PR-tampon'!$E410,COLUMN(REFERENCEMENT_ISOLANT[[#Headers],[CONCATENATION DES OBSERVATIONS]])))=0,"",INDIRECT(NOM_FR&amp;ADDRESS('PR-tampon'!$E410,COLUMN(REFERENCEMENT_ISOLANT[[#Headers],[CONCATENATION DES OBSERVATIONS]]))))))</f>
        <v/>
      </c>
      <c r="M447" s="3" t="str">
        <f ca="1">IF('PR-tampon'!$E410="","",IF('PR-tampon'!$E410=0,"",IF(INDIRECT(NOM_FR&amp;ADDRESS('PR-tampon'!$E410,COLUMN(REFERENCEMENT_ISOLANT[[#Headers],[Hygrométrie des locaux]])))=0,"",INDIRECT(NOM_FR&amp;ADDRESS('PR-tampon'!$E410,COLUMN(REFERENCEMENT_ISOLANT[[#Headers],[Hygrométrie des locaux]]))))))</f>
        <v/>
      </c>
      <c r="N447" s="3" t="str">
        <f ca="1">IF('PR-tampon'!$E410="","",IF('PR-tampon'!$E410=0,"",IF(INDIRECT(NOM_FR&amp;ADDRESS('PR-tampon'!$E410,COLUMN(REFERENCEMENT_ISOLANT[[#Headers],[classement locaux au sens 20.1 P3]])))=0,"",INDIRECT(NOM_FR&amp;ADDRESS('PR-tampon'!$E410,COLUMN(REFERENCEMENT_ISOLANT[[#Headers],[classement locaux au sens 20.1 P3]]))))))</f>
        <v/>
      </c>
      <c r="O447" s="3" t="str">
        <f ca="1">IF('PR-tampon'!$E410="","",IF('PR-tampon'!$E410=0,"",IF(INDIRECT(NOM_FR&amp;ADDRESS('PR-tampon'!$E410,COLUMN(REFERENCEMENT_ISOLANT[[#Headers],[Climat max]])))=0,"",INDIRECT(NOM_FR&amp;ADDRESS('PR-tampon'!$E410,COLUMN(REFERENCEMENT_ISOLANT[[#Headers],[Climat max]]))))))</f>
        <v/>
      </c>
      <c r="P447" s="3" t="str">
        <f ca="1">IF('PR-tampon'!$E410="","",IF('PR-tampon'!$E410=0,"",IF(INDIRECT(NOM_FR&amp;ADDRESS('PR-tampon'!$E410,COLUMN(REFERENCEMENT_ISOLANT[[#Headers],[Locaux climatisés ou raffraichis]])))=0,"",INDIRECT(NOM_FR&amp;ADDRESS('PR-tampon'!$E410,COLUMN(REFERENCEMENT_ISOLANT[[#Headers],[Locaux climatisés ou raffraichis]]))))))</f>
        <v/>
      </c>
    </row>
    <row r="448" spans="1:16" ht="130.15" customHeight="1" x14ac:dyDescent="0.25">
      <c r="A448" s="3" t="e">
        <v>#VALUE!</v>
      </c>
      <c r="B448" s="79" t="str">
        <f ca="1">IF('PR-tampon'!$E411="","",IF('PR-tampon'!$E411=0,"",IF(INDIRECT(NOM_FR&amp;ADDRESS('PR-tampon'!$E411,COLUMN(REFERENCEMENT_ISOLANT[[#Headers],[DATE REFERENCEMENT]])))=0,"",INDIRECT(NOM_FR&amp;ADDRESS('PR-tampon'!$E411,COLUMN(REFERENCEMENT_ISOLANT[[#Headers],[DATE REFERENCEMENT]]))))))</f>
        <v/>
      </c>
      <c r="C448" s="79" t="str">
        <f ca="1">IF('PR-tampon'!$E411="","",IF('PR-tampon'!$E411=0,"",IF(INDIRECT(NOM_FR&amp;ADDRESS('PR-tampon'!$E411,COLUMN(REFERENCEMENT_ISOLANT[[#Headers],[TYPE DE PROCEDE]])))=0,"",INDIRECT(NOM_FR&amp;ADDRESS('PR-tampon'!$E411,COLUMN(REFERENCEMENT_ISOLANT[[#Headers],[TYPE DE PROCEDE]]))))))</f>
        <v/>
      </c>
      <c r="D448" s="79" t="str">
        <f ca="1">IF('PR-tampon'!$E411="","",IF('PR-tampon'!$E411=0,"",IF(INDIRECT(NOM_FR&amp;ADDRESS('PR-tampon'!$E411,COLUMN(REFERENCEMENT_ISOLANT[[#Headers],[MATIERE]])))=0,"",INDIRECT(NOM_FR&amp;ADDRESS('PR-tampon'!$E411,COLUMN(REFERENCEMENT_ISOLANT[[#Headers],[MATIERE]]))))))</f>
        <v/>
      </c>
      <c r="E448" s="3" t="str">
        <f ca="1">IF('PR-tampon'!$E411="","",IF('PR-tampon'!$E411=0,"",IF(INDIRECT(NOM_FR&amp;ADDRESS('PR-tampon'!$E411,COLUMN(REFERENCEMENT_ISOLANT[[#Headers],[NOM COMMERCIAL DU PROCEDE]])))=0,"",INDIRECT(NOM_FR&amp;ADDRESS('PR-tampon'!$E411,COLUMN(REFERENCEMENT_ISOLANT[[#Headers],[NOM COMMERCIAL DU PROCEDE]]))))))</f>
        <v/>
      </c>
      <c r="F448" s="3" t="str">
        <f ca="1">IF('PR-tampon'!$E411="","",IF('PR-tampon'!$E411=0,"",IF(INDIRECT(NOM_FR&amp;ADDRESS('PR-tampon'!$E411,COLUMN(REFERENCEMENT_ISOLANT[[#Headers],[FABRICANT / TITULAIRE / DISTRIBUTEUR]])))=0,"",INDIRECT(NOM_FR&amp;ADDRESS('PR-tampon'!$E411,COLUMN(REFERENCEMENT_ISOLANT[[#Headers],[FABRICANT / TITULAIRE / DISTRIBUTEUR]]))))))</f>
        <v/>
      </c>
      <c r="G448" s="3" t="str">
        <f ca="1">IF('PR-tampon'!$E411="","",IF('PR-tampon'!$E411=0,"",IF(INDIRECT(NOM_FR&amp;ADDRESS('PR-tampon'!$E411,COLUMN(REFERENCEMENT_ISOLANT[[#Headers],[TYPE DE DOCUMENT DE REFERENCE]])))=0,"",INDIRECT(NOM_FR&amp;ADDRESS('PR-tampon'!$E411,COLUMN(REFERENCEMENT_ISOLANT[[#Headers],[TYPE DE DOCUMENT DE REFERENCE]]))))))</f>
        <v/>
      </c>
      <c r="H448" s="3" t="str">
        <f ca="1">IF('PR-tampon'!$E411="","",IF('PR-tampon'!$E411=0,"",IF(INDIRECT(NOM_FR&amp;ADDRESS('PR-tampon'!$E411,COLUMN(REFERENCEMENT_ISOLANT[[#Headers],[REF]])))=0,"",INDIRECT(NOM_FR&amp;ADDRESS('PR-tampon'!$E411,COLUMN(REFERENCEMENT_ISOLANT[[#Headers],[REF]]))))))</f>
        <v/>
      </c>
      <c r="I448" s="73" t="str">
        <f ca="1">IF('PR-tampon'!$E411="","",IF('PR-tampon'!$E411=0,"",IF(INDIRECT(NOM_FR&amp;ADDRESS('PR-tampon'!$E411,COLUMN(REFERENCEMENT_ISOLANT[[#Headers],[AVIS LIMITE AU / VALIDITE]])))=0,"",INDIRECT(NOM_FR&amp;ADDRESS('PR-tampon'!$E411,COLUMN(REFERENCEMENT_ISOLANT[[#Headers],[AVIS LIMITE AU / VALIDITE]]))))))</f>
        <v/>
      </c>
      <c r="J448" s="3" t="str">
        <f ca="1">IF('PR-tampon'!$E411="","",IF('PR-tampon'!$E411=0,"",IF(INDIRECT(NOM_FR&amp;ADDRESS('PR-tampon'!$E411,COLUMN(REFERENCEMENT_ISOLANT[[#Headers],[TC/TNC
dans le domaine d''emploi visé]])))=0,"",INDIRECT(NOM_FR&amp;ADDRESS('PR-tampon'!$E411,COLUMN(REFERENCEMENT_ISOLANT[[#Headers],[TC/TNC
dans le domaine d''emploi visé]]))))))</f>
        <v/>
      </c>
      <c r="K448" s="102" t="str">
        <f ca="1">IF('PR-tampon'!$E411="","",IF('PR-tampon'!$E411=0,"",IF(INDIRECT(NOM_FR&amp;ADDRESS('PR-tampon'!$E411,COLUMN(REFERENCEMENT_ISOLANT[[#Headers],[SYNTHESE DES APPLICATIONS VISEES]])))=0,"",INDIRECT(NOM_FR&amp;ADDRESS('PR-tampon'!$E411,COLUMN(REFERENCEMENT_ISOLANT[[#Headers],[SYNTHESE DES APPLICATIONS VISEES]]))))))</f>
        <v/>
      </c>
      <c r="L448" s="75" t="str">
        <f ca="1">IF('PR-tampon'!$E411="","",IF('PR-tampon'!$E411=0,"",IF(INDIRECT(NOM_FR&amp;ADDRESS('PR-tampon'!$E411,COLUMN(REFERENCEMENT_ISOLANT[[#Headers],[CONCATENATION DES OBSERVATIONS]])))=0,"",INDIRECT(NOM_FR&amp;ADDRESS('PR-tampon'!$E411,COLUMN(REFERENCEMENT_ISOLANT[[#Headers],[CONCATENATION DES OBSERVATIONS]]))))))</f>
        <v/>
      </c>
      <c r="M448" s="3" t="str">
        <f ca="1">IF('PR-tampon'!$E411="","",IF('PR-tampon'!$E411=0,"",IF(INDIRECT(NOM_FR&amp;ADDRESS('PR-tampon'!$E411,COLUMN(REFERENCEMENT_ISOLANT[[#Headers],[Hygrométrie des locaux]])))=0,"",INDIRECT(NOM_FR&amp;ADDRESS('PR-tampon'!$E411,COLUMN(REFERENCEMENT_ISOLANT[[#Headers],[Hygrométrie des locaux]]))))))</f>
        <v/>
      </c>
      <c r="N448" s="3" t="str">
        <f ca="1">IF('PR-tampon'!$E411="","",IF('PR-tampon'!$E411=0,"",IF(INDIRECT(NOM_FR&amp;ADDRESS('PR-tampon'!$E411,COLUMN(REFERENCEMENT_ISOLANT[[#Headers],[classement locaux au sens 20.1 P3]])))=0,"",INDIRECT(NOM_FR&amp;ADDRESS('PR-tampon'!$E411,COLUMN(REFERENCEMENT_ISOLANT[[#Headers],[classement locaux au sens 20.1 P3]]))))))</f>
        <v/>
      </c>
      <c r="O448" s="3" t="str">
        <f ca="1">IF('PR-tampon'!$E411="","",IF('PR-tampon'!$E411=0,"",IF(INDIRECT(NOM_FR&amp;ADDRESS('PR-tampon'!$E411,COLUMN(REFERENCEMENT_ISOLANT[[#Headers],[Climat max]])))=0,"",INDIRECT(NOM_FR&amp;ADDRESS('PR-tampon'!$E411,COLUMN(REFERENCEMENT_ISOLANT[[#Headers],[Climat max]]))))))</f>
        <v/>
      </c>
      <c r="P448" s="3" t="str">
        <f ca="1">IF('PR-tampon'!$E411="","",IF('PR-tampon'!$E411=0,"",IF(INDIRECT(NOM_FR&amp;ADDRESS('PR-tampon'!$E411,COLUMN(REFERENCEMENT_ISOLANT[[#Headers],[Locaux climatisés ou raffraichis]])))=0,"",INDIRECT(NOM_FR&amp;ADDRESS('PR-tampon'!$E411,COLUMN(REFERENCEMENT_ISOLANT[[#Headers],[Locaux climatisés ou raffraichis]]))))))</f>
        <v/>
      </c>
    </row>
    <row r="449" spans="1:16" ht="130.15" customHeight="1" x14ac:dyDescent="0.25">
      <c r="A449" s="3" t="e">
        <v>#VALUE!</v>
      </c>
      <c r="B449" s="79" t="str">
        <f ca="1">IF('PR-tampon'!$E412="","",IF('PR-tampon'!$E412=0,"",IF(INDIRECT(NOM_FR&amp;ADDRESS('PR-tampon'!$E412,COLUMN(REFERENCEMENT_ISOLANT[[#Headers],[DATE REFERENCEMENT]])))=0,"",INDIRECT(NOM_FR&amp;ADDRESS('PR-tampon'!$E412,COLUMN(REFERENCEMENT_ISOLANT[[#Headers],[DATE REFERENCEMENT]]))))))</f>
        <v/>
      </c>
      <c r="C449" s="79" t="str">
        <f ca="1">IF('PR-tampon'!$E412="","",IF('PR-tampon'!$E412=0,"",IF(INDIRECT(NOM_FR&amp;ADDRESS('PR-tampon'!$E412,COLUMN(REFERENCEMENT_ISOLANT[[#Headers],[TYPE DE PROCEDE]])))=0,"",INDIRECT(NOM_FR&amp;ADDRESS('PR-tampon'!$E412,COLUMN(REFERENCEMENT_ISOLANT[[#Headers],[TYPE DE PROCEDE]]))))))</f>
        <v/>
      </c>
      <c r="D449" s="79" t="str">
        <f ca="1">IF('PR-tampon'!$E412="","",IF('PR-tampon'!$E412=0,"",IF(INDIRECT(NOM_FR&amp;ADDRESS('PR-tampon'!$E412,COLUMN(REFERENCEMENT_ISOLANT[[#Headers],[MATIERE]])))=0,"",INDIRECT(NOM_FR&amp;ADDRESS('PR-tampon'!$E412,COLUMN(REFERENCEMENT_ISOLANT[[#Headers],[MATIERE]]))))))</f>
        <v/>
      </c>
      <c r="E449" s="3" t="str">
        <f ca="1">IF('PR-tampon'!$E412="","",IF('PR-tampon'!$E412=0,"",IF(INDIRECT(NOM_FR&amp;ADDRESS('PR-tampon'!$E412,COLUMN(REFERENCEMENT_ISOLANT[[#Headers],[NOM COMMERCIAL DU PROCEDE]])))=0,"",INDIRECT(NOM_FR&amp;ADDRESS('PR-tampon'!$E412,COLUMN(REFERENCEMENT_ISOLANT[[#Headers],[NOM COMMERCIAL DU PROCEDE]]))))))</f>
        <v/>
      </c>
      <c r="F449" s="3" t="str">
        <f ca="1">IF('PR-tampon'!$E412="","",IF('PR-tampon'!$E412=0,"",IF(INDIRECT(NOM_FR&amp;ADDRESS('PR-tampon'!$E412,COLUMN(REFERENCEMENT_ISOLANT[[#Headers],[FABRICANT / TITULAIRE / DISTRIBUTEUR]])))=0,"",INDIRECT(NOM_FR&amp;ADDRESS('PR-tampon'!$E412,COLUMN(REFERENCEMENT_ISOLANT[[#Headers],[FABRICANT / TITULAIRE / DISTRIBUTEUR]]))))))</f>
        <v/>
      </c>
      <c r="G449" s="3" t="str">
        <f ca="1">IF('PR-tampon'!$E412="","",IF('PR-tampon'!$E412=0,"",IF(INDIRECT(NOM_FR&amp;ADDRESS('PR-tampon'!$E412,COLUMN(REFERENCEMENT_ISOLANT[[#Headers],[TYPE DE DOCUMENT DE REFERENCE]])))=0,"",INDIRECT(NOM_FR&amp;ADDRESS('PR-tampon'!$E412,COLUMN(REFERENCEMENT_ISOLANT[[#Headers],[TYPE DE DOCUMENT DE REFERENCE]]))))))</f>
        <v/>
      </c>
      <c r="H449" s="3" t="str">
        <f ca="1">IF('PR-tampon'!$E412="","",IF('PR-tampon'!$E412=0,"",IF(INDIRECT(NOM_FR&amp;ADDRESS('PR-tampon'!$E412,COLUMN(REFERENCEMENT_ISOLANT[[#Headers],[REF]])))=0,"",INDIRECT(NOM_FR&amp;ADDRESS('PR-tampon'!$E412,COLUMN(REFERENCEMENT_ISOLANT[[#Headers],[REF]]))))))</f>
        <v/>
      </c>
      <c r="I449" s="73" t="str">
        <f ca="1">IF('PR-tampon'!$E412="","",IF('PR-tampon'!$E412=0,"",IF(INDIRECT(NOM_FR&amp;ADDRESS('PR-tampon'!$E412,COLUMN(REFERENCEMENT_ISOLANT[[#Headers],[AVIS LIMITE AU / VALIDITE]])))=0,"",INDIRECT(NOM_FR&amp;ADDRESS('PR-tampon'!$E412,COLUMN(REFERENCEMENT_ISOLANT[[#Headers],[AVIS LIMITE AU / VALIDITE]]))))))</f>
        <v/>
      </c>
      <c r="J449" s="3" t="str">
        <f ca="1">IF('PR-tampon'!$E412="","",IF('PR-tampon'!$E412=0,"",IF(INDIRECT(NOM_FR&amp;ADDRESS('PR-tampon'!$E412,COLUMN(REFERENCEMENT_ISOLANT[[#Headers],[TC/TNC
dans le domaine d''emploi visé]])))=0,"",INDIRECT(NOM_FR&amp;ADDRESS('PR-tampon'!$E412,COLUMN(REFERENCEMENT_ISOLANT[[#Headers],[TC/TNC
dans le domaine d''emploi visé]]))))))</f>
        <v/>
      </c>
      <c r="K449" s="102" t="str">
        <f ca="1">IF('PR-tampon'!$E412="","",IF('PR-tampon'!$E412=0,"",IF(INDIRECT(NOM_FR&amp;ADDRESS('PR-tampon'!$E412,COLUMN(REFERENCEMENT_ISOLANT[[#Headers],[SYNTHESE DES APPLICATIONS VISEES]])))=0,"",INDIRECT(NOM_FR&amp;ADDRESS('PR-tampon'!$E412,COLUMN(REFERENCEMENT_ISOLANT[[#Headers],[SYNTHESE DES APPLICATIONS VISEES]]))))))</f>
        <v/>
      </c>
      <c r="L449" s="75" t="str">
        <f ca="1">IF('PR-tampon'!$E412="","",IF('PR-tampon'!$E412=0,"",IF(INDIRECT(NOM_FR&amp;ADDRESS('PR-tampon'!$E412,COLUMN(REFERENCEMENT_ISOLANT[[#Headers],[CONCATENATION DES OBSERVATIONS]])))=0,"",INDIRECT(NOM_FR&amp;ADDRESS('PR-tampon'!$E412,COLUMN(REFERENCEMENT_ISOLANT[[#Headers],[CONCATENATION DES OBSERVATIONS]]))))))</f>
        <v/>
      </c>
      <c r="M449" s="3" t="str">
        <f ca="1">IF('PR-tampon'!$E412="","",IF('PR-tampon'!$E412=0,"",IF(INDIRECT(NOM_FR&amp;ADDRESS('PR-tampon'!$E412,COLUMN(REFERENCEMENT_ISOLANT[[#Headers],[Hygrométrie des locaux]])))=0,"",INDIRECT(NOM_FR&amp;ADDRESS('PR-tampon'!$E412,COLUMN(REFERENCEMENT_ISOLANT[[#Headers],[Hygrométrie des locaux]]))))))</f>
        <v/>
      </c>
      <c r="N449" s="3" t="str">
        <f ca="1">IF('PR-tampon'!$E412="","",IF('PR-tampon'!$E412=0,"",IF(INDIRECT(NOM_FR&amp;ADDRESS('PR-tampon'!$E412,COLUMN(REFERENCEMENT_ISOLANT[[#Headers],[classement locaux au sens 20.1 P3]])))=0,"",INDIRECT(NOM_FR&amp;ADDRESS('PR-tampon'!$E412,COLUMN(REFERENCEMENT_ISOLANT[[#Headers],[classement locaux au sens 20.1 P3]]))))))</f>
        <v/>
      </c>
      <c r="O449" s="3" t="str">
        <f ca="1">IF('PR-tampon'!$E412="","",IF('PR-tampon'!$E412=0,"",IF(INDIRECT(NOM_FR&amp;ADDRESS('PR-tampon'!$E412,COLUMN(REFERENCEMENT_ISOLANT[[#Headers],[Climat max]])))=0,"",INDIRECT(NOM_FR&amp;ADDRESS('PR-tampon'!$E412,COLUMN(REFERENCEMENT_ISOLANT[[#Headers],[Climat max]]))))))</f>
        <v/>
      </c>
      <c r="P449" s="3" t="str">
        <f ca="1">IF('PR-tampon'!$E412="","",IF('PR-tampon'!$E412=0,"",IF(INDIRECT(NOM_FR&amp;ADDRESS('PR-tampon'!$E412,COLUMN(REFERENCEMENT_ISOLANT[[#Headers],[Locaux climatisés ou raffraichis]])))=0,"",INDIRECT(NOM_FR&amp;ADDRESS('PR-tampon'!$E412,COLUMN(REFERENCEMENT_ISOLANT[[#Headers],[Locaux climatisés ou raffraichis]]))))))</f>
        <v/>
      </c>
    </row>
    <row r="450" spans="1:16" ht="130.15" customHeight="1" x14ac:dyDescent="0.25">
      <c r="A450" s="3" t="e">
        <v>#VALUE!</v>
      </c>
      <c r="B450" s="79" t="str">
        <f ca="1">IF('PR-tampon'!$E413="","",IF('PR-tampon'!$E413=0,"",IF(INDIRECT(NOM_FR&amp;ADDRESS('PR-tampon'!$E413,COLUMN(REFERENCEMENT_ISOLANT[[#Headers],[DATE REFERENCEMENT]])))=0,"",INDIRECT(NOM_FR&amp;ADDRESS('PR-tampon'!$E413,COLUMN(REFERENCEMENT_ISOLANT[[#Headers],[DATE REFERENCEMENT]]))))))</f>
        <v/>
      </c>
      <c r="C450" s="79" t="str">
        <f ca="1">IF('PR-tampon'!$E413="","",IF('PR-tampon'!$E413=0,"",IF(INDIRECT(NOM_FR&amp;ADDRESS('PR-tampon'!$E413,COLUMN(REFERENCEMENT_ISOLANT[[#Headers],[TYPE DE PROCEDE]])))=0,"",INDIRECT(NOM_FR&amp;ADDRESS('PR-tampon'!$E413,COLUMN(REFERENCEMENT_ISOLANT[[#Headers],[TYPE DE PROCEDE]]))))))</f>
        <v/>
      </c>
      <c r="D450" s="79" t="str">
        <f ca="1">IF('PR-tampon'!$E413="","",IF('PR-tampon'!$E413=0,"",IF(INDIRECT(NOM_FR&amp;ADDRESS('PR-tampon'!$E413,COLUMN(REFERENCEMENT_ISOLANT[[#Headers],[MATIERE]])))=0,"",INDIRECT(NOM_FR&amp;ADDRESS('PR-tampon'!$E413,COLUMN(REFERENCEMENT_ISOLANT[[#Headers],[MATIERE]]))))))</f>
        <v/>
      </c>
      <c r="E450" s="3" t="str">
        <f ca="1">IF('PR-tampon'!$E413="","",IF('PR-tampon'!$E413=0,"",IF(INDIRECT(NOM_FR&amp;ADDRESS('PR-tampon'!$E413,COLUMN(REFERENCEMENT_ISOLANT[[#Headers],[NOM COMMERCIAL DU PROCEDE]])))=0,"",INDIRECT(NOM_FR&amp;ADDRESS('PR-tampon'!$E413,COLUMN(REFERENCEMENT_ISOLANT[[#Headers],[NOM COMMERCIAL DU PROCEDE]]))))))</f>
        <v/>
      </c>
      <c r="F450" s="3" t="str">
        <f ca="1">IF('PR-tampon'!$E413="","",IF('PR-tampon'!$E413=0,"",IF(INDIRECT(NOM_FR&amp;ADDRESS('PR-tampon'!$E413,COLUMN(REFERENCEMENT_ISOLANT[[#Headers],[FABRICANT / TITULAIRE / DISTRIBUTEUR]])))=0,"",INDIRECT(NOM_FR&amp;ADDRESS('PR-tampon'!$E413,COLUMN(REFERENCEMENT_ISOLANT[[#Headers],[FABRICANT / TITULAIRE / DISTRIBUTEUR]]))))))</f>
        <v/>
      </c>
      <c r="G450" s="3" t="str">
        <f ca="1">IF('PR-tampon'!$E413="","",IF('PR-tampon'!$E413=0,"",IF(INDIRECT(NOM_FR&amp;ADDRESS('PR-tampon'!$E413,COLUMN(REFERENCEMENT_ISOLANT[[#Headers],[TYPE DE DOCUMENT DE REFERENCE]])))=0,"",INDIRECT(NOM_FR&amp;ADDRESS('PR-tampon'!$E413,COLUMN(REFERENCEMENT_ISOLANT[[#Headers],[TYPE DE DOCUMENT DE REFERENCE]]))))))</f>
        <v/>
      </c>
      <c r="H450" s="3" t="str">
        <f ca="1">IF('PR-tampon'!$E413="","",IF('PR-tampon'!$E413=0,"",IF(INDIRECT(NOM_FR&amp;ADDRESS('PR-tampon'!$E413,COLUMN(REFERENCEMENT_ISOLANT[[#Headers],[REF]])))=0,"",INDIRECT(NOM_FR&amp;ADDRESS('PR-tampon'!$E413,COLUMN(REFERENCEMENT_ISOLANT[[#Headers],[REF]]))))))</f>
        <v/>
      </c>
      <c r="I450" s="73" t="str">
        <f ca="1">IF('PR-tampon'!$E413="","",IF('PR-tampon'!$E413=0,"",IF(INDIRECT(NOM_FR&amp;ADDRESS('PR-tampon'!$E413,COLUMN(REFERENCEMENT_ISOLANT[[#Headers],[AVIS LIMITE AU / VALIDITE]])))=0,"",INDIRECT(NOM_FR&amp;ADDRESS('PR-tampon'!$E413,COLUMN(REFERENCEMENT_ISOLANT[[#Headers],[AVIS LIMITE AU / VALIDITE]]))))))</f>
        <v/>
      </c>
      <c r="J450" s="3" t="str">
        <f ca="1">IF('PR-tampon'!$E413="","",IF('PR-tampon'!$E413=0,"",IF(INDIRECT(NOM_FR&amp;ADDRESS('PR-tampon'!$E413,COLUMN(REFERENCEMENT_ISOLANT[[#Headers],[TC/TNC
dans le domaine d''emploi visé]])))=0,"",INDIRECT(NOM_FR&amp;ADDRESS('PR-tampon'!$E413,COLUMN(REFERENCEMENT_ISOLANT[[#Headers],[TC/TNC
dans le domaine d''emploi visé]]))))))</f>
        <v/>
      </c>
      <c r="K450" s="102" t="str">
        <f ca="1">IF('PR-tampon'!$E413="","",IF('PR-tampon'!$E413=0,"",IF(INDIRECT(NOM_FR&amp;ADDRESS('PR-tampon'!$E413,COLUMN(REFERENCEMENT_ISOLANT[[#Headers],[SYNTHESE DES APPLICATIONS VISEES]])))=0,"",INDIRECT(NOM_FR&amp;ADDRESS('PR-tampon'!$E413,COLUMN(REFERENCEMENT_ISOLANT[[#Headers],[SYNTHESE DES APPLICATIONS VISEES]]))))))</f>
        <v/>
      </c>
      <c r="L450" s="75" t="str">
        <f ca="1">IF('PR-tampon'!$E413="","",IF('PR-tampon'!$E413=0,"",IF(INDIRECT(NOM_FR&amp;ADDRESS('PR-tampon'!$E413,COLUMN(REFERENCEMENT_ISOLANT[[#Headers],[CONCATENATION DES OBSERVATIONS]])))=0,"",INDIRECT(NOM_FR&amp;ADDRESS('PR-tampon'!$E413,COLUMN(REFERENCEMENT_ISOLANT[[#Headers],[CONCATENATION DES OBSERVATIONS]]))))))</f>
        <v/>
      </c>
      <c r="M450" s="3" t="str">
        <f ca="1">IF('PR-tampon'!$E413="","",IF('PR-tampon'!$E413=0,"",IF(INDIRECT(NOM_FR&amp;ADDRESS('PR-tampon'!$E413,COLUMN(REFERENCEMENT_ISOLANT[[#Headers],[Hygrométrie des locaux]])))=0,"",INDIRECT(NOM_FR&amp;ADDRESS('PR-tampon'!$E413,COLUMN(REFERENCEMENT_ISOLANT[[#Headers],[Hygrométrie des locaux]]))))))</f>
        <v/>
      </c>
      <c r="N450" s="3" t="str">
        <f ca="1">IF('PR-tampon'!$E413="","",IF('PR-tampon'!$E413=0,"",IF(INDIRECT(NOM_FR&amp;ADDRESS('PR-tampon'!$E413,COLUMN(REFERENCEMENT_ISOLANT[[#Headers],[classement locaux au sens 20.1 P3]])))=0,"",INDIRECT(NOM_FR&amp;ADDRESS('PR-tampon'!$E413,COLUMN(REFERENCEMENT_ISOLANT[[#Headers],[classement locaux au sens 20.1 P3]]))))))</f>
        <v/>
      </c>
      <c r="O450" s="3" t="str">
        <f ca="1">IF('PR-tampon'!$E413="","",IF('PR-tampon'!$E413=0,"",IF(INDIRECT(NOM_FR&amp;ADDRESS('PR-tampon'!$E413,COLUMN(REFERENCEMENT_ISOLANT[[#Headers],[Climat max]])))=0,"",INDIRECT(NOM_FR&amp;ADDRESS('PR-tampon'!$E413,COLUMN(REFERENCEMENT_ISOLANT[[#Headers],[Climat max]]))))))</f>
        <v/>
      </c>
      <c r="P450" s="3" t="str">
        <f ca="1">IF('PR-tampon'!$E413="","",IF('PR-tampon'!$E413=0,"",IF(INDIRECT(NOM_FR&amp;ADDRESS('PR-tampon'!$E413,COLUMN(REFERENCEMENT_ISOLANT[[#Headers],[Locaux climatisés ou raffraichis]])))=0,"",INDIRECT(NOM_FR&amp;ADDRESS('PR-tampon'!$E413,COLUMN(REFERENCEMENT_ISOLANT[[#Headers],[Locaux climatisés ou raffraichis]]))))))</f>
        <v/>
      </c>
    </row>
    <row r="451" spans="1:16" ht="130.15" customHeight="1" x14ac:dyDescent="0.25">
      <c r="A451" s="3" t="e">
        <v>#VALUE!</v>
      </c>
      <c r="B451" s="79" t="str">
        <f ca="1">IF('PR-tampon'!$E414="","",IF('PR-tampon'!$E414=0,"",IF(INDIRECT(NOM_FR&amp;ADDRESS('PR-tampon'!$E414,COLUMN(REFERENCEMENT_ISOLANT[[#Headers],[DATE REFERENCEMENT]])))=0,"",INDIRECT(NOM_FR&amp;ADDRESS('PR-tampon'!$E414,COLUMN(REFERENCEMENT_ISOLANT[[#Headers],[DATE REFERENCEMENT]]))))))</f>
        <v/>
      </c>
      <c r="C451" s="79" t="str">
        <f ca="1">IF('PR-tampon'!$E414="","",IF('PR-tampon'!$E414=0,"",IF(INDIRECT(NOM_FR&amp;ADDRESS('PR-tampon'!$E414,COLUMN(REFERENCEMENT_ISOLANT[[#Headers],[TYPE DE PROCEDE]])))=0,"",INDIRECT(NOM_FR&amp;ADDRESS('PR-tampon'!$E414,COLUMN(REFERENCEMENT_ISOLANT[[#Headers],[TYPE DE PROCEDE]]))))))</f>
        <v/>
      </c>
      <c r="D451" s="79" t="str">
        <f ca="1">IF('PR-tampon'!$E414="","",IF('PR-tampon'!$E414=0,"",IF(INDIRECT(NOM_FR&amp;ADDRESS('PR-tampon'!$E414,COLUMN(REFERENCEMENT_ISOLANT[[#Headers],[MATIERE]])))=0,"",INDIRECT(NOM_FR&amp;ADDRESS('PR-tampon'!$E414,COLUMN(REFERENCEMENT_ISOLANT[[#Headers],[MATIERE]]))))))</f>
        <v/>
      </c>
      <c r="E451" s="3" t="str">
        <f ca="1">IF('PR-tampon'!$E414="","",IF('PR-tampon'!$E414=0,"",IF(INDIRECT(NOM_FR&amp;ADDRESS('PR-tampon'!$E414,COLUMN(REFERENCEMENT_ISOLANT[[#Headers],[NOM COMMERCIAL DU PROCEDE]])))=0,"",INDIRECT(NOM_FR&amp;ADDRESS('PR-tampon'!$E414,COLUMN(REFERENCEMENT_ISOLANT[[#Headers],[NOM COMMERCIAL DU PROCEDE]]))))))</f>
        <v/>
      </c>
      <c r="F451" s="3" t="str">
        <f ca="1">IF('PR-tampon'!$E414="","",IF('PR-tampon'!$E414=0,"",IF(INDIRECT(NOM_FR&amp;ADDRESS('PR-tampon'!$E414,COLUMN(REFERENCEMENT_ISOLANT[[#Headers],[FABRICANT / TITULAIRE / DISTRIBUTEUR]])))=0,"",INDIRECT(NOM_FR&amp;ADDRESS('PR-tampon'!$E414,COLUMN(REFERENCEMENT_ISOLANT[[#Headers],[FABRICANT / TITULAIRE / DISTRIBUTEUR]]))))))</f>
        <v/>
      </c>
      <c r="G451" s="3" t="str">
        <f ca="1">IF('PR-tampon'!$E414="","",IF('PR-tampon'!$E414=0,"",IF(INDIRECT(NOM_FR&amp;ADDRESS('PR-tampon'!$E414,COLUMN(REFERENCEMENT_ISOLANT[[#Headers],[TYPE DE DOCUMENT DE REFERENCE]])))=0,"",INDIRECT(NOM_FR&amp;ADDRESS('PR-tampon'!$E414,COLUMN(REFERENCEMENT_ISOLANT[[#Headers],[TYPE DE DOCUMENT DE REFERENCE]]))))))</f>
        <v/>
      </c>
      <c r="H451" s="3" t="str">
        <f ca="1">IF('PR-tampon'!$E414="","",IF('PR-tampon'!$E414=0,"",IF(INDIRECT(NOM_FR&amp;ADDRESS('PR-tampon'!$E414,COLUMN(REFERENCEMENT_ISOLANT[[#Headers],[REF]])))=0,"",INDIRECT(NOM_FR&amp;ADDRESS('PR-tampon'!$E414,COLUMN(REFERENCEMENT_ISOLANT[[#Headers],[REF]]))))))</f>
        <v/>
      </c>
      <c r="I451" s="73" t="str">
        <f ca="1">IF('PR-tampon'!$E414="","",IF('PR-tampon'!$E414=0,"",IF(INDIRECT(NOM_FR&amp;ADDRESS('PR-tampon'!$E414,COLUMN(REFERENCEMENT_ISOLANT[[#Headers],[AVIS LIMITE AU / VALIDITE]])))=0,"",INDIRECT(NOM_FR&amp;ADDRESS('PR-tampon'!$E414,COLUMN(REFERENCEMENT_ISOLANT[[#Headers],[AVIS LIMITE AU / VALIDITE]]))))))</f>
        <v/>
      </c>
      <c r="J451" s="3" t="str">
        <f ca="1">IF('PR-tampon'!$E414="","",IF('PR-tampon'!$E414=0,"",IF(INDIRECT(NOM_FR&amp;ADDRESS('PR-tampon'!$E414,COLUMN(REFERENCEMENT_ISOLANT[[#Headers],[TC/TNC
dans le domaine d''emploi visé]])))=0,"",INDIRECT(NOM_FR&amp;ADDRESS('PR-tampon'!$E414,COLUMN(REFERENCEMENT_ISOLANT[[#Headers],[TC/TNC
dans le domaine d''emploi visé]]))))))</f>
        <v/>
      </c>
      <c r="K451" s="102" t="str">
        <f ca="1">IF('PR-tampon'!$E414="","",IF('PR-tampon'!$E414=0,"",IF(INDIRECT(NOM_FR&amp;ADDRESS('PR-tampon'!$E414,COLUMN(REFERENCEMENT_ISOLANT[[#Headers],[SYNTHESE DES APPLICATIONS VISEES]])))=0,"",INDIRECT(NOM_FR&amp;ADDRESS('PR-tampon'!$E414,COLUMN(REFERENCEMENT_ISOLANT[[#Headers],[SYNTHESE DES APPLICATIONS VISEES]]))))))</f>
        <v/>
      </c>
      <c r="L451" s="75" t="str">
        <f ca="1">IF('PR-tampon'!$E414="","",IF('PR-tampon'!$E414=0,"",IF(INDIRECT(NOM_FR&amp;ADDRESS('PR-tampon'!$E414,COLUMN(REFERENCEMENT_ISOLANT[[#Headers],[CONCATENATION DES OBSERVATIONS]])))=0,"",INDIRECT(NOM_FR&amp;ADDRESS('PR-tampon'!$E414,COLUMN(REFERENCEMENT_ISOLANT[[#Headers],[CONCATENATION DES OBSERVATIONS]]))))))</f>
        <v/>
      </c>
      <c r="M451" s="3" t="str">
        <f ca="1">IF('PR-tampon'!$E414="","",IF('PR-tampon'!$E414=0,"",IF(INDIRECT(NOM_FR&amp;ADDRESS('PR-tampon'!$E414,COLUMN(REFERENCEMENT_ISOLANT[[#Headers],[Hygrométrie des locaux]])))=0,"",INDIRECT(NOM_FR&amp;ADDRESS('PR-tampon'!$E414,COLUMN(REFERENCEMENT_ISOLANT[[#Headers],[Hygrométrie des locaux]]))))))</f>
        <v/>
      </c>
      <c r="N451" s="3" t="str">
        <f ca="1">IF('PR-tampon'!$E414="","",IF('PR-tampon'!$E414=0,"",IF(INDIRECT(NOM_FR&amp;ADDRESS('PR-tampon'!$E414,COLUMN(REFERENCEMENT_ISOLANT[[#Headers],[classement locaux au sens 20.1 P3]])))=0,"",INDIRECT(NOM_FR&amp;ADDRESS('PR-tampon'!$E414,COLUMN(REFERENCEMENT_ISOLANT[[#Headers],[classement locaux au sens 20.1 P3]]))))))</f>
        <v/>
      </c>
      <c r="O451" s="3" t="str">
        <f ca="1">IF('PR-tampon'!$E414="","",IF('PR-tampon'!$E414=0,"",IF(INDIRECT(NOM_FR&amp;ADDRESS('PR-tampon'!$E414,COLUMN(REFERENCEMENT_ISOLANT[[#Headers],[Climat max]])))=0,"",INDIRECT(NOM_FR&amp;ADDRESS('PR-tampon'!$E414,COLUMN(REFERENCEMENT_ISOLANT[[#Headers],[Climat max]]))))))</f>
        <v/>
      </c>
      <c r="P451" s="3" t="str">
        <f ca="1">IF('PR-tampon'!$E414="","",IF('PR-tampon'!$E414=0,"",IF(INDIRECT(NOM_FR&amp;ADDRESS('PR-tampon'!$E414,COLUMN(REFERENCEMENT_ISOLANT[[#Headers],[Locaux climatisés ou raffraichis]])))=0,"",INDIRECT(NOM_FR&amp;ADDRESS('PR-tampon'!$E414,COLUMN(REFERENCEMENT_ISOLANT[[#Headers],[Locaux climatisés ou raffraichis]]))))))</f>
        <v/>
      </c>
    </row>
    <row r="452" spans="1:16" ht="130.15" customHeight="1" x14ac:dyDescent="0.25">
      <c r="A452" s="3" t="e">
        <v>#VALUE!</v>
      </c>
      <c r="B452" s="79" t="str">
        <f ca="1">IF('PR-tampon'!$E415="","",IF('PR-tampon'!$E415=0,"",IF(INDIRECT(NOM_FR&amp;ADDRESS('PR-tampon'!$E415,COLUMN(REFERENCEMENT_ISOLANT[[#Headers],[DATE REFERENCEMENT]])))=0,"",INDIRECT(NOM_FR&amp;ADDRESS('PR-tampon'!$E415,COLUMN(REFERENCEMENT_ISOLANT[[#Headers],[DATE REFERENCEMENT]]))))))</f>
        <v/>
      </c>
      <c r="C452" s="79" t="str">
        <f ca="1">IF('PR-tampon'!$E415="","",IF('PR-tampon'!$E415=0,"",IF(INDIRECT(NOM_FR&amp;ADDRESS('PR-tampon'!$E415,COLUMN(REFERENCEMENT_ISOLANT[[#Headers],[TYPE DE PROCEDE]])))=0,"",INDIRECT(NOM_FR&amp;ADDRESS('PR-tampon'!$E415,COLUMN(REFERENCEMENT_ISOLANT[[#Headers],[TYPE DE PROCEDE]]))))))</f>
        <v/>
      </c>
      <c r="D452" s="79" t="str">
        <f ca="1">IF('PR-tampon'!$E415="","",IF('PR-tampon'!$E415=0,"",IF(INDIRECT(NOM_FR&amp;ADDRESS('PR-tampon'!$E415,COLUMN(REFERENCEMENT_ISOLANT[[#Headers],[MATIERE]])))=0,"",INDIRECT(NOM_FR&amp;ADDRESS('PR-tampon'!$E415,COLUMN(REFERENCEMENT_ISOLANT[[#Headers],[MATIERE]]))))))</f>
        <v/>
      </c>
      <c r="E452" s="3" t="str">
        <f ca="1">IF('PR-tampon'!$E415="","",IF('PR-tampon'!$E415=0,"",IF(INDIRECT(NOM_FR&amp;ADDRESS('PR-tampon'!$E415,COLUMN(REFERENCEMENT_ISOLANT[[#Headers],[NOM COMMERCIAL DU PROCEDE]])))=0,"",INDIRECT(NOM_FR&amp;ADDRESS('PR-tampon'!$E415,COLUMN(REFERENCEMENT_ISOLANT[[#Headers],[NOM COMMERCIAL DU PROCEDE]]))))))</f>
        <v/>
      </c>
      <c r="F452" s="3" t="str">
        <f ca="1">IF('PR-tampon'!$E415="","",IF('PR-tampon'!$E415=0,"",IF(INDIRECT(NOM_FR&amp;ADDRESS('PR-tampon'!$E415,COLUMN(REFERENCEMENT_ISOLANT[[#Headers],[FABRICANT / TITULAIRE / DISTRIBUTEUR]])))=0,"",INDIRECT(NOM_FR&amp;ADDRESS('PR-tampon'!$E415,COLUMN(REFERENCEMENT_ISOLANT[[#Headers],[FABRICANT / TITULAIRE / DISTRIBUTEUR]]))))))</f>
        <v/>
      </c>
      <c r="G452" s="3" t="str">
        <f ca="1">IF('PR-tampon'!$E415="","",IF('PR-tampon'!$E415=0,"",IF(INDIRECT(NOM_FR&amp;ADDRESS('PR-tampon'!$E415,COLUMN(REFERENCEMENT_ISOLANT[[#Headers],[TYPE DE DOCUMENT DE REFERENCE]])))=0,"",INDIRECT(NOM_FR&amp;ADDRESS('PR-tampon'!$E415,COLUMN(REFERENCEMENT_ISOLANT[[#Headers],[TYPE DE DOCUMENT DE REFERENCE]]))))))</f>
        <v/>
      </c>
      <c r="H452" s="3" t="str">
        <f ca="1">IF('PR-tampon'!$E415="","",IF('PR-tampon'!$E415=0,"",IF(INDIRECT(NOM_FR&amp;ADDRESS('PR-tampon'!$E415,COLUMN(REFERENCEMENT_ISOLANT[[#Headers],[REF]])))=0,"",INDIRECT(NOM_FR&amp;ADDRESS('PR-tampon'!$E415,COLUMN(REFERENCEMENT_ISOLANT[[#Headers],[REF]]))))))</f>
        <v/>
      </c>
      <c r="I452" s="73" t="str">
        <f ca="1">IF('PR-tampon'!$E415="","",IF('PR-tampon'!$E415=0,"",IF(INDIRECT(NOM_FR&amp;ADDRESS('PR-tampon'!$E415,COLUMN(REFERENCEMENT_ISOLANT[[#Headers],[AVIS LIMITE AU / VALIDITE]])))=0,"",INDIRECT(NOM_FR&amp;ADDRESS('PR-tampon'!$E415,COLUMN(REFERENCEMENT_ISOLANT[[#Headers],[AVIS LIMITE AU / VALIDITE]]))))))</f>
        <v/>
      </c>
      <c r="J452" s="3" t="str">
        <f ca="1">IF('PR-tampon'!$E415="","",IF('PR-tampon'!$E415=0,"",IF(INDIRECT(NOM_FR&amp;ADDRESS('PR-tampon'!$E415,COLUMN(REFERENCEMENT_ISOLANT[[#Headers],[TC/TNC
dans le domaine d''emploi visé]])))=0,"",INDIRECT(NOM_FR&amp;ADDRESS('PR-tampon'!$E415,COLUMN(REFERENCEMENT_ISOLANT[[#Headers],[TC/TNC
dans le domaine d''emploi visé]]))))))</f>
        <v/>
      </c>
      <c r="K452" s="102" t="str">
        <f ca="1">IF('PR-tampon'!$E415="","",IF('PR-tampon'!$E415=0,"",IF(INDIRECT(NOM_FR&amp;ADDRESS('PR-tampon'!$E415,COLUMN(REFERENCEMENT_ISOLANT[[#Headers],[SYNTHESE DES APPLICATIONS VISEES]])))=0,"",INDIRECT(NOM_FR&amp;ADDRESS('PR-tampon'!$E415,COLUMN(REFERENCEMENT_ISOLANT[[#Headers],[SYNTHESE DES APPLICATIONS VISEES]]))))))</f>
        <v/>
      </c>
      <c r="L452" s="75" t="str">
        <f ca="1">IF('PR-tampon'!$E415="","",IF('PR-tampon'!$E415=0,"",IF(INDIRECT(NOM_FR&amp;ADDRESS('PR-tampon'!$E415,COLUMN(REFERENCEMENT_ISOLANT[[#Headers],[CONCATENATION DES OBSERVATIONS]])))=0,"",INDIRECT(NOM_FR&amp;ADDRESS('PR-tampon'!$E415,COLUMN(REFERENCEMENT_ISOLANT[[#Headers],[CONCATENATION DES OBSERVATIONS]]))))))</f>
        <v/>
      </c>
      <c r="M452" s="3" t="str">
        <f ca="1">IF('PR-tampon'!$E415="","",IF('PR-tampon'!$E415=0,"",IF(INDIRECT(NOM_FR&amp;ADDRESS('PR-tampon'!$E415,COLUMN(REFERENCEMENT_ISOLANT[[#Headers],[Hygrométrie des locaux]])))=0,"",INDIRECT(NOM_FR&amp;ADDRESS('PR-tampon'!$E415,COLUMN(REFERENCEMENT_ISOLANT[[#Headers],[Hygrométrie des locaux]]))))))</f>
        <v/>
      </c>
      <c r="N452" s="3" t="str">
        <f ca="1">IF('PR-tampon'!$E415="","",IF('PR-tampon'!$E415=0,"",IF(INDIRECT(NOM_FR&amp;ADDRESS('PR-tampon'!$E415,COLUMN(REFERENCEMENT_ISOLANT[[#Headers],[classement locaux au sens 20.1 P3]])))=0,"",INDIRECT(NOM_FR&amp;ADDRESS('PR-tampon'!$E415,COLUMN(REFERENCEMENT_ISOLANT[[#Headers],[classement locaux au sens 20.1 P3]]))))))</f>
        <v/>
      </c>
      <c r="O452" s="3" t="str">
        <f ca="1">IF('PR-tampon'!$E415="","",IF('PR-tampon'!$E415=0,"",IF(INDIRECT(NOM_FR&amp;ADDRESS('PR-tampon'!$E415,COLUMN(REFERENCEMENT_ISOLANT[[#Headers],[Climat max]])))=0,"",INDIRECT(NOM_FR&amp;ADDRESS('PR-tampon'!$E415,COLUMN(REFERENCEMENT_ISOLANT[[#Headers],[Climat max]]))))))</f>
        <v/>
      </c>
      <c r="P452" s="3" t="str">
        <f ca="1">IF('PR-tampon'!$E415="","",IF('PR-tampon'!$E415=0,"",IF(INDIRECT(NOM_FR&amp;ADDRESS('PR-tampon'!$E415,COLUMN(REFERENCEMENT_ISOLANT[[#Headers],[Locaux climatisés ou raffraichis]])))=0,"",INDIRECT(NOM_FR&amp;ADDRESS('PR-tampon'!$E415,COLUMN(REFERENCEMENT_ISOLANT[[#Headers],[Locaux climatisés ou raffraichis]]))))))</f>
        <v/>
      </c>
    </row>
    <row r="453" spans="1:16" ht="130.15" customHeight="1" x14ac:dyDescent="0.25">
      <c r="A453" s="3" t="e">
        <v>#VALUE!</v>
      </c>
      <c r="B453" s="79" t="str">
        <f ca="1">IF('PR-tampon'!$E416="","",IF('PR-tampon'!$E416=0,"",IF(INDIRECT(NOM_FR&amp;ADDRESS('PR-tampon'!$E416,COLUMN(REFERENCEMENT_ISOLANT[[#Headers],[DATE REFERENCEMENT]])))=0,"",INDIRECT(NOM_FR&amp;ADDRESS('PR-tampon'!$E416,COLUMN(REFERENCEMENT_ISOLANT[[#Headers],[DATE REFERENCEMENT]]))))))</f>
        <v/>
      </c>
      <c r="C453" s="79" t="str">
        <f ca="1">IF('PR-tampon'!$E416="","",IF('PR-tampon'!$E416=0,"",IF(INDIRECT(NOM_FR&amp;ADDRESS('PR-tampon'!$E416,COLUMN(REFERENCEMENT_ISOLANT[[#Headers],[TYPE DE PROCEDE]])))=0,"",INDIRECT(NOM_FR&amp;ADDRESS('PR-tampon'!$E416,COLUMN(REFERENCEMENT_ISOLANT[[#Headers],[TYPE DE PROCEDE]]))))))</f>
        <v/>
      </c>
      <c r="D453" s="79" t="str">
        <f ca="1">IF('PR-tampon'!$E416="","",IF('PR-tampon'!$E416=0,"",IF(INDIRECT(NOM_FR&amp;ADDRESS('PR-tampon'!$E416,COLUMN(REFERENCEMENT_ISOLANT[[#Headers],[MATIERE]])))=0,"",INDIRECT(NOM_FR&amp;ADDRESS('PR-tampon'!$E416,COLUMN(REFERENCEMENT_ISOLANT[[#Headers],[MATIERE]]))))))</f>
        <v/>
      </c>
      <c r="E453" s="3" t="str">
        <f ca="1">IF('PR-tampon'!$E416="","",IF('PR-tampon'!$E416=0,"",IF(INDIRECT(NOM_FR&amp;ADDRESS('PR-tampon'!$E416,COLUMN(REFERENCEMENT_ISOLANT[[#Headers],[NOM COMMERCIAL DU PROCEDE]])))=0,"",INDIRECT(NOM_FR&amp;ADDRESS('PR-tampon'!$E416,COLUMN(REFERENCEMENT_ISOLANT[[#Headers],[NOM COMMERCIAL DU PROCEDE]]))))))</f>
        <v/>
      </c>
      <c r="F453" s="3" t="str">
        <f ca="1">IF('PR-tampon'!$E416="","",IF('PR-tampon'!$E416=0,"",IF(INDIRECT(NOM_FR&amp;ADDRESS('PR-tampon'!$E416,COLUMN(REFERENCEMENT_ISOLANT[[#Headers],[FABRICANT / TITULAIRE / DISTRIBUTEUR]])))=0,"",INDIRECT(NOM_FR&amp;ADDRESS('PR-tampon'!$E416,COLUMN(REFERENCEMENT_ISOLANT[[#Headers],[FABRICANT / TITULAIRE / DISTRIBUTEUR]]))))))</f>
        <v/>
      </c>
      <c r="G453" s="3" t="str">
        <f ca="1">IF('PR-tampon'!$E416="","",IF('PR-tampon'!$E416=0,"",IF(INDIRECT(NOM_FR&amp;ADDRESS('PR-tampon'!$E416,COLUMN(REFERENCEMENT_ISOLANT[[#Headers],[TYPE DE DOCUMENT DE REFERENCE]])))=0,"",INDIRECT(NOM_FR&amp;ADDRESS('PR-tampon'!$E416,COLUMN(REFERENCEMENT_ISOLANT[[#Headers],[TYPE DE DOCUMENT DE REFERENCE]]))))))</f>
        <v/>
      </c>
      <c r="H453" s="3" t="str">
        <f ca="1">IF('PR-tampon'!$E416="","",IF('PR-tampon'!$E416=0,"",IF(INDIRECT(NOM_FR&amp;ADDRESS('PR-tampon'!$E416,COLUMN(REFERENCEMENT_ISOLANT[[#Headers],[REF]])))=0,"",INDIRECT(NOM_FR&amp;ADDRESS('PR-tampon'!$E416,COLUMN(REFERENCEMENT_ISOLANT[[#Headers],[REF]]))))))</f>
        <v/>
      </c>
      <c r="I453" s="73" t="str">
        <f ca="1">IF('PR-tampon'!$E416="","",IF('PR-tampon'!$E416=0,"",IF(INDIRECT(NOM_FR&amp;ADDRESS('PR-tampon'!$E416,COLUMN(REFERENCEMENT_ISOLANT[[#Headers],[AVIS LIMITE AU / VALIDITE]])))=0,"",INDIRECT(NOM_FR&amp;ADDRESS('PR-tampon'!$E416,COLUMN(REFERENCEMENT_ISOLANT[[#Headers],[AVIS LIMITE AU / VALIDITE]]))))))</f>
        <v/>
      </c>
      <c r="J453" s="3" t="str">
        <f ca="1">IF('PR-tampon'!$E416="","",IF('PR-tampon'!$E416=0,"",IF(INDIRECT(NOM_FR&amp;ADDRESS('PR-tampon'!$E416,COLUMN(REFERENCEMENT_ISOLANT[[#Headers],[TC/TNC
dans le domaine d''emploi visé]])))=0,"",INDIRECT(NOM_FR&amp;ADDRESS('PR-tampon'!$E416,COLUMN(REFERENCEMENT_ISOLANT[[#Headers],[TC/TNC
dans le domaine d''emploi visé]]))))))</f>
        <v/>
      </c>
      <c r="K453" s="102" t="str">
        <f ca="1">IF('PR-tampon'!$E416="","",IF('PR-tampon'!$E416=0,"",IF(INDIRECT(NOM_FR&amp;ADDRESS('PR-tampon'!$E416,COLUMN(REFERENCEMENT_ISOLANT[[#Headers],[SYNTHESE DES APPLICATIONS VISEES]])))=0,"",INDIRECT(NOM_FR&amp;ADDRESS('PR-tampon'!$E416,COLUMN(REFERENCEMENT_ISOLANT[[#Headers],[SYNTHESE DES APPLICATIONS VISEES]]))))))</f>
        <v/>
      </c>
      <c r="L453" s="75" t="str">
        <f ca="1">IF('PR-tampon'!$E416="","",IF('PR-tampon'!$E416=0,"",IF(INDIRECT(NOM_FR&amp;ADDRESS('PR-tampon'!$E416,COLUMN(REFERENCEMENT_ISOLANT[[#Headers],[CONCATENATION DES OBSERVATIONS]])))=0,"",INDIRECT(NOM_FR&amp;ADDRESS('PR-tampon'!$E416,COLUMN(REFERENCEMENT_ISOLANT[[#Headers],[CONCATENATION DES OBSERVATIONS]]))))))</f>
        <v/>
      </c>
      <c r="M453" s="3" t="str">
        <f ca="1">IF('PR-tampon'!$E416="","",IF('PR-tampon'!$E416=0,"",IF(INDIRECT(NOM_FR&amp;ADDRESS('PR-tampon'!$E416,COLUMN(REFERENCEMENT_ISOLANT[[#Headers],[Hygrométrie des locaux]])))=0,"",INDIRECT(NOM_FR&amp;ADDRESS('PR-tampon'!$E416,COLUMN(REFERENCEMENT_ISOLANT[[#Headers],[Hygrométrie des locaux]]))))))</f>
        <v/>
      </c>
      <c r="N453" s="3" t="str">
        <f ca="1">IF('PR-tampon'!$E416="","",IF('PR-tampon'!$E416=0,"",IF(INDIRECT(NOM_FR&amp;ADDRESS('PR-tampon'!$E416,COLUMN(REFERENCEMENT_ISOLANT[[#Headers],[classement locaux au sens 20.1 P3]])))=0,"",INDIRECT(NOM_FR&amp;ADDRESS('PR-tampon'!$E416,COLUMN(REFERENCEMENT_ISOLANT[[#Headers],[classement locaux au sens 20.1 P3]]))))))</f>
        <v/>
      </c>
      <c r="O453" s="3" t="str">
        <f ca="1">IF('PR-tampon'!$E416="","",IF('PR-tampon'!$E416=0,"",IF(INDIRECT(NOM_FR&amp;ADDRESS('PR-tampon'!$E416,COLUMN(REFERENCEMENT_ISOLANT[[#Headers],[Climat max]])))=0,"",INDIRECT(NOM_FR&amp;ADDRESS('PR-tampon'!$E416,COLUMN(REFERENCEMENT_ISOLANT[[#Headers],[Climat max]]))))))</f>
        <v/>
      </c>
      <c r="P453" s="3" t="str">
        <f ca="1">IF('PR-tampon'!$E416="","",IF('PR-tampon'!$E416=0,"",IF(INDIRECT(NOM_FR&amp;ADDRESS('PR-tampon'!$E416,COLUMN(REFERENCEMENT_ISOLANT[[#Headers],[Locaux climatisés ou raffraichis]])))=0,"",INDIRECT(NOM_FR&amp;ADDRESS('PR-tampon'!$E416,COLUMN(REFERENCEMENT_ISOLANT[[#Headers],[Locaux climatisés ou raffraichis]]))))))</f>
        <v/>
      </c>
    </row>
    <row r="454" spans="1:16" ht="130.15" customHeight="1" x14ac:dyDescent="0.25">
      <c r="A454" s="3" t="e">
        <v>#VALUE!</v>
      </c>
      <c r="B454" s="79" t="str">
        <f ca="1">IF('PR-tampon'!$E417="","",IF('PR-tampon'!$E417=0,"",IF(INDIRECT(NOM_FR&amp;ADDRESS('PR-tampon'!$E417,COLUMN(REFERENCEMENT_ISOLANT[[#Headers],[DATE REFERENCEMENT]])))=0,"",INDIRECT(NOM_FR&amp;ADDRESS('PR-tampon'!$E417,COLUMN(REFERENCEMENT_ISOLANT[[#Headers],[DATE REFERENCEMENT]]))))))</f>
        <v/>
      </c>
      <c r="C454" s="79" t="str">
        <f ca="1">IF('PR-tampon'!$E417="","",IF('PR-tampon'!$E417=0,"",IF(INDIRECT(NOM_FR&amp;ADDRESS('PR-tampon'!$E417,COLUMN(REFERENCEMENT_ISOLANT[[#Headers],[TYPE DE PROCEDE]])))=0,"",INDIRECT(NOM_FR&amp;ADDRESS('PR-tampon'!$E417,COLUMN(REFERENCEMENT_ISOLANT[[#Headers],[TYPE DE PROCEDE]]))))))</f>
        <v/>
      </c>
      <c r="D454" s="79" t="str">
        <f ca="1">IF('PR-tampon'!$E417="","",IF('PR-tampon'!$E417=0,"",IF(INDIRECT(NOM_FR&amp;ADDRESS('PR-tampon'!$E417,COLUMN(REFERENCEMENT_ISOLANT[[#Headers],[MATIERE]])))=0,"",INDIRECT(NOM_FR&amp;ADDRESS('PR-tampon'!$E417,COLUMN(REFERENCEMENT_ISOLANT[[#Headers],[MATIERE]]))))))</f>
        <v/>
      </c>
      <c r="E454" s="3" t="str">
        <f ca="1">IF('PR-tampon'!$E417="","",IF('PR-tampon'!$E417=0,"",IF(INDIRECT(NOM_FR&amp;ADDRESS('PR-tampon'!$E417,COLUMN(REFERENCEMENT_ISOLANT[[#Headers],[NOM COMMERCIAL DU PROCEDE]])))=0,"",INDIRECT(NOM_FR&amp;ADDRESS('PR-tampon'!$E417,COLUMN(REFERENCEMENT_ISOLANT[[#Headers],[NOM COMMERCIAL DU PROCEDE]]))))))</f>
        <v/>
      </c>
      <c r="F454" s="3" t="str">
        <f ca="1">IF('PR-tampon'!$E417="","",IF('PR-tampon'!$E417=0,"",IF(INDIRECT(NOM_FR&amp;ADDRESS('PR-tampon'!$E417,COLUMN(REFERENCEMENT_ISOLANT[[#Headers],[FABRICANT / TITULAIRE / DISTRIBUTEUR]])))=0,"",INDIRECT(NOM_FR&amp;ADDRESS('PR-tampon'!$E417,COLUMN(REFERENCEMENT_ISOLANT[[#Headers],[FABRICANT / TITULAIRE / DISTRIBUTEUR]]))))))</f>
        <v/>
      </c>
      <c r="G454" s="3" t="str">
        <f ca="1">IF('PR-tampon'!$E417="","",IF('PR-tampon'!$E417=0,"",IF(INDIRECT(NOM_FR&amp;ADDRESS('PR-tampon'!$E417,COLUMN(REFERENCEMENT_ISOLANT[[#Headers],[TYPE DE DOCUMENT DE REFERENCE]])))=0,"",INDIRECT(NOM_FR&amp;ADDRESS('PR-tampon'!$E417,COLUMN(REFERENCEMENT_ISOLANT[[#Headers],[TYPE DE DOCUMENT DE REFERENCE]]))))))</f>
        <v/>
      </c>
      <c r="H454" s="3" t="str">
        <f ca="1">IF('PR-tampon'!$E417="","",IF('PR-tampon'!$E417=0,"",IF(INDIRECT(NOM_FR&amp;ADDRESS('PR-tampon'!$E417,COLUMN(REFERENCEMENT_ISOLANT[[#Headers],[REF]])))=0,"",INDIRECT(NOM_FR&amp;ADDRESS('PR-tampon'!$E417,COLUMN(REFERENCEMENT_ISOLANT[[#Headers],[REF]]))))))</f>
        <v/>
      </c>
      <c r="I454" s="73" t="str">
        <f ca="1">IF('PR-tampon'!$E417="","",IF('PR-tampon'!$E417=0,"",IF(INDIRECT(NOM_FR&amp;ADDRESS('PR-tampon'!$E417,COLUMN(REFERENCEMENT_ISOLANT[[#Headers],[AVIS LIMITE AU / VALIDITE]])))=0,"",INDIRECT(NOM_FR&amp;ADDRESS('PR-tampon'!$E417,COLUMN(REFERENCEMENT_ISOLANT[[#Headers],[AVIS LIMITE AU / VALIDITE]]))))))</f>
        <v/>
      </c>
      <c r="J454" s="3" t="str">
        <f ca="1">IF('PR-tampon'!$E417="","",IF('PR-tampon'!$E417=0,"",IF(INDIRECT(NOM_FR&amp;ADDRESS('PR-tampon'!$E417,COLUMN(REFERENCEMENT_ISOLANT[[#Headers],[TC/TNC
dans le domaine d''emploi visé]])))=0,"",INDIRECT(NOM_FR&amp;ADDRESS('PR-tampon'!$E417,COLUMN(REFERENCEMENT_ISOLANT[[#Headers],[TC/TNC
dans le domaine d''emploi visé]]))))))</f>
        <v/>
      </c>
      <c r="K454" s="102" t="str">
        <f ca="1">IF('PR-tampon'!$E417="","",IF('PR-tampon'!$E417=0,"",IF(INDIRECT(NOM_FR&amp;ADDRESS('PR-tampon'!$E417,COLUMN(REFERENCEMENT_ISOLANT[[#Headers],[SYNTHESE DES APPLICATIONS VISEES]])))=0,"",INDIRECT(NOM_FR&amp;ADDRESS('PR-tampon'!$E417,COLUMN(REFERENCEMENT_ISOLANT[[#Headers],[SYNTHESE DES APPLICATIONS VISEES]]))))))</f>
        <v/>
      </c>
      <c r="L454" s="75" t="str">
        <f ca="1">IF('PR-tampon'!$E417="","",IF('PR-tampon'!$E417=0,"",IF(INDIRECT(NOM_FR&amp;ADDRESS('PR-tampon'!$E417,COLUMN(REFERENCEMENT_ISOLANT[[#Headers],[CONCATENATION DES OBSERVATIONS]])))=0,"",INDIRECT(NOM_FR&amp;ADDRESS('PR-tampon'!$E417,COLUMN(REFERENCEMENT_ISOLANT[[#Headers],[CONCATENATION DES OBSERVATIONS]]))))))</f>
        <v/>
      </c>
      <c r="M454" s="3" t="str">
        <f ca="1">IF('PR-tampon'!$E417="","",IF('PR-tampon'!$E417=0,"",IF(INDIRECT(NOM_FR&amp;ADDRESS('PR-tampon'!$E417,COLUMN(REFERENCEMENT_ISOLANT[[#Headers],[Hygrométrie des locaux]])))=0,"",INDIRECT(NOM_FR&amp;ADDRESS('PR-tampon'!$E417,COLUMN(REFERENCEMENT_ISOLANT[[#Headers],[Hygrométrie des locaux]]))))))</f>
        <v/>
      </c>
      <c r="N454" s="3" t="str">
        <f ca="1">IF('PR-tampon'!$E417="","",IF('PR-tampon'!$E417=0,"",IF(INDIRECT(NOM_FR&amp;ADDRESS('PR-tampon'!$E417,COLUMN(REFERENCEMENT_ISOLANT[[#Headers],[classement locaux au sens 20.1 P3]])))=0,"",INDIRECT(NOM_FR&amp;ADDRESS('PR-tampon'!$E417,COLUMN(REFERENCEMENT_ISOLANT[[#Headers],[classement locaux au sens 20.1 P3]]))))))</f>
        <v/>
      </c>
      <c r="O454" s="3" t="str">
        <f ca="1">IF('PR-tampon'!$E417="","",IF('PR-tampon'!$E417=0,"",IF(INDIRECT(NOM_FR&amp;ADDRESS('PR-tampon'!$E417,COLUMN(REFERENCEMENT_ISOLANT[[#Headers],[Climat max]])))=0,"",INDIRECT(NOM_FR&amp;ADDRESS('PR-tampon'!$E417,COLUMN(REFERENCEMENT_ISOLANT[[#Headers],[Climat max]]))))))</f>
        <v/>
      </c>
      <c r="P454" s="3" t="str">
        <f ca="1">IF('PR-tampon'!$E417="","",IF('PR-tampon'!$E417=0,"",IF(INDIRECT(NOM_FR&amp;ADDRESS('PR-tampon'!$E417,COLUMN(REFERENCEMENT_ISOLANT[[#Headers],[Locaux climatisés ou raffraichis]])))=0,"",INDIRECT(NOM_FR&amp;ADDRESS('PR-tampon'!$E417,COLUMN(REFERENCEMENT_ISOLANT[[#Headers],[Locaux climatisés ou raffraichis]]))))))</f>
        <v/>
      </c>
    </row>
    <row r="455" spans="1:16" ht="130.15" customHeight="1" x14ac:dyDescent="0.25">
      <c r="A455" s="3" t="e">
        <v>#VALUE!</v>
      </c>
      <c r="B455" s="79" t="str">
        <f ca="1">IF('PR-tampon'!$E418="","",IF('PR-tampon'!$E418=0,"",IF(INDIRECT(NOM_FR&amp;ADDRESS('PR-tampon'!$E418,COLUMN(REFERENCEMENT_ISOLANT[[#Headers],[DATE REFERENCEMENT]])))=0,"",INDIRECT(NOM_FR&amp;ADDRESS('PR-tampon'!$E418,COLUMN(REFERENCEMENT_ISOLANT[[#Headers],[DATE REFERENCEMENT]]))))))</f>
        <v/>
      </c>
      <c r="C455" s="79" t="str">
        <f ca="1">IF('PR-tampon'!$E418="","",IF('PR-tampon'!$E418=0,"",IF(INDIRECT(NOM_FR&amp;ADDRESS('PR-tampon'!$E418,COLUMN(REFERENCEMENT_ISOLANT[[#Headers],[TYPE DE PROCEDE]])))=0,"",INDIRECT(NOM_FR&amp;ADDRESS('PR-tampon'!$E418,COLUMN(REFERENCEMENT_ISOLANT[[#Headers],[TYPE DE PROCEDE]]))))))</f>
        <v/>
      </c>
      <c r="D455" s="79" t="str">
        <f ca="1">IF('PR-tampon'!$E418="","",IF('PR-tampon'!$E418=0,"",IF(INDIRECT(NOM_FR&amp;ADDRESS('PR-tampon'!$E418,COLUMN(REFERENCEMENT_ISOLANT[[#Headers],[MATIERE]])))=0,"",INDIRECT(NOM_FR&amp;ADDRESS('PR-tampon'!$E418,COLUMN(REFERENCEMENT_ISOLANT[[#Headers],[MATIERE]]))))))</f>
        <v/>
      </c>
      <c r="E455" s="3" t="str">
        <f ca="1">IF('PR-tampon'!$E418="","",IF('PR-tampon'!$E418=0,"",IF(INDIRECT(NOM_FR&amp;ADDRESS('PR-tampon'!$E418,COLUMN(REFERENCEMENT_ISOLANT[[#Headers],[NOM COMMERCIAL DU PROCEDE]])))=0,"",INDIRECT(NOM_FR&amp;ADDRESS('PR-tampon'!$E418,COLUMN(REFERENCEMENT_ISOLANT[[#Headers],[NOM COMMERCIAL DU PROCEDE]]))))))</f>
        <v/>
      </c>
      <c r="F455" s="3" t="str">
        <f ca="1">IF('PR-tampon'!$E418="","",IF('PR-tampon'!$E418=0,"",IF(INDIRECT(NOM_FR&amp;ADDRESS('PR-tampon'!$E418,COLUMN(REFERENCEMENT_ISOLANT[[#Headers],[FABRICANT / TITULAIRE / DISTRIBUTEUR]])))=0,"",INDIRECT(NOM_FR&amp;ADDRESS('PR-tampon'!$E418,COLUMN(REFERENCEMENT_ISOLANT[[#Headers],[FABRICANT / TITULAIRE / DISTRIBUTEUR]]))))))</f>
        <v/>
      </c>
      <c r="G455" s="3" t="str">
        <f ca="1">IF('PR-tampon'!$E418="","",IF('PR-tampon'!$E418=0,"",IF(INDIRECT(NOM_FR&amp;ADDRESS('PR-tampon'!$E418,COLUMN(REFERENCEMENT_ISOLANT[[#Headers],[TYPE DE DOCUMENT DE REFERENCE]])))=0,"",INDIRECT(NOM_FR&amp;ADDRESS('PR-tampon'!$E418,COLUMN(REFERENCEMENT_ISOLANT[[#Headers],[TYPE DE DOCUMENT DE REFERENCE]]))))))</f>
        <v/>
      </c>
      <c r="H455" s="3" t="str">
        <f ca="1">IF('PR-tampon'!$E418="","",IF('PR-tampon'!$E418=0,"",IF(INDIRECT(NOM_FR&amp;ADDRESS('PR-tampon'!$E418,COLUMN(REFERENCEMENT_ISOLANT[[#Headers],[REF]])))=0,"",INDIRECT(NOM_FR&amp;ADDRESS('PR-tampon'!$E418,COLUMN(REFERENCEMENT_ISOLANT[[#Headers],[REF]]))))))</f>
        <v/>
      </c>
      <c r="I455" s="73" t="str">
        <f ca="1">IF('PR-tampon'!$E418="","",IF('PR-tampon'!$E418=0,"",IF(INDIRECT(NOM_FR&amp;ADDRESS('PR-tampon'!$E418,COLUMN(REFERENCEMENT_ISOLANT[[#Headers],[AVIS LIMITE AU / VALIDITE]])))=0,"",INDIRECT(NOM_FR&amp;ADDRESS('PR-tampon'!$E418,COLUMN(REFERENCEMENT_ISOLANT[[#Headers],[AVIS LIMITE AU / VALIDITE]]))))))</f>
        <v/>
      </c>
      <c r="J455" s="3" t="str">
        <f ca="1">IF('PR-tampon'!$E418="","",IF('PR-tampon'!$E418=0,"",IF(INDIRECT(NOM_FR&amp;ADDRESS('PR-tampon'!$E418,COLUMN(REFERENCEMENT_ISOLANT[[#Headers],[TC/TNC
dans le domaine d''emploi visé]])))=0,"",INDIRECT(NOM_FR&amp;ADDRESS('PR-tampon'!$E418,COLUMN(REFERENCEMENT_ISOLANT[[#Headers],[TC/TNC
dans le domaine d''emploi visé]]))))))</f>
        <v/>
      </c>
      <c r="K455" s="102" t="str">
        <f ca="1">IF('PR-tampon'!$E418="","",IF('PR-tampon'!$E418=0,"",IF(INDIRECT(NOM_FR&amp;ADDRESS('PR-tampon'!$E418,COLUMN(REFERENCEMENT_ISOLANT[[#Headers],[SYNTHESE DES APPLICATIONS VISEES]])))=0,"",INDIRECT(NOM_FR&amp;ADDRESS('PR-tampon'!$E418,COLUMN(REFERENCEMENT_ISOLANT[[#Headers],[SYNTHESE DES APPLICATIONS VISEES]]))))))</f>
        <v/>
      </c>
      <c r="L455" s="75" t="str">
        <f ca="1">IF('PR-tampon'!$E418="","",IF('PR-tampon'!$E418=0,"",IF(INDIRECT(NOM_FR&amp;ADDRESS('PR-tampon'!$E418,COLUMN(REFERENCEMENT_ISOLANT[[#Headers],[CONCATENATION DES OBSERVATIONS]])))=0,"",INDIRECT(NOM_FR&amp;ADDRESS('PR-tampon'!$E418,COLUMN(REFERENCEMENT_ISOLANT[[#Headers],[CONCATENATION DES OBSERVATIONS]]))))))</f>
        <v/>
      </c>
      <c r="M455" s="3" t="str">
        <f ca="1">IF('PR-tampon'!$E418="","",IF('PR-tampon'!$E418=0,"",IF(INDIRECT(NOM_FR&amp;ADDRESS('PR-tampon'!$E418,COLUMN(REFERENCEMENT_ISOLANT[[#Headers],[Hygrométrie des locaux]])))=0,"",INDIRECT(NOM_FR&amp;ADDRESS('PR-tampon'!$E418,COLUMN(REFERENCEMENT_ISOLANT[[#Headers],[Hygrométrie des locaux]]))))))</f>
        <v/>
      </c>
      <c r="N455" s="3" t="str">
        <f ca="1">IF('PR-tampon'!$E418="","",IF('PR-tampon'!$E418=0,"",IF(INDIRECT(NOM_FR&amp;ADDRESS('PR-tampon'!$E418,COLUMN(REFERENCEMENT_ISOLANT[[#Headers],[classement locaux au sens 20.1 P3]])))=0,"",INDIRECT(NOM_FR&amp;ADDRESS('PR-tampon'!$E418,COLUMN(REFERENCEMENT_ISOLANT[[#Headers],[classement locaux au sens 20.1 P3]]))))))</f>
        <v/>
      </c>
      <c r="O455" s="3" t="str">
        <f ca="1">IF('PR-tampon'!$E418="","",IF('PR-tampon'!$E418=0,"",IF(INDIRECT(NOM_FR&amp;ADDRESS('PR-tampon'!$E418,COLUMN(REFERENCEMENT_ISOLANT[[#Headers],[Climat max]])))=0,"",INDIRECT(NOM_FR&amp;ADDRESS('PR-tampon'!$E418,COLUMN(REFERENCEMENT_ISOLANT[[#Headers],[Climat max]]))))))</f>
        <v/>
      </c>
      <c r="P455" s="3" t="str">
        <f ca="1">IF('PR-tampon'!$E418="","",IF('PR-tampon'!$E418=0,"",IF(INDIRECT(NOM_FR&amp;ADDRESS('PR-tampon'!$E418,COLUMN(REFERENCEMENT_ISOLANT[[#Headers],[Locaux climatisés ou raffraichis]])))=0,"",INDIRECT(NOM_FR&amp;ADDRESS('PR-tampon'!$E418,COLUMN(REFERENCEMENT_ISOLANT[[#Headers],[Locaux climatisés ou raffraichis]]))))))</f>
        <v/>
      </c>
    </row>
    <row r="456" spans="1:16" ht="130.15" customHeight="1" x14ac:dyDescent="0.25">
      <c r="A456" s="3" t="e">
        <v>#VALUE!</v>
      </c>
      <c r="B456" s="79" t="str">
        <f ca="1">IF('PR-tampon'!$E419="","",IF('PR-tampon'!$E419=0,"",IF(INDIRECT(NOM_FR&amp;ADDRESS('PR-tampon'!$E419,COLUMN(REFERENCEMENT_ISOLANT[[#Headers],[DATE REFERENCEMENT]])))=0,"",INDIRECT(NOM_FR&amp;ADDRESS('PR-tampon'!$E419,COLUMN(REFERENCEMENT_ISOLANT[[#Headers],[DATE REFERENCEMENT]]))))))</f>
        <v/>
      </c>
      <c r="C456" s="79" t="str">
        <f ca="1">IF('PR-tampon'!$E419="","",IF('PR-tampon'!$E419=0,"",IF(INDIRECT(NOM_FR&amp;ADDRESS('PR-tampon'!$E419,COLUMN(REFERENCEMENT_ISOLANT[[#Headers],[TYPE DE PROCEDE]])))=0,"",INDIRECT(NOM_FR&amp;ADDRESS('PR-tampon'!$E419,COLUMN(REFERENCEMENT_ISOLANT[[#Headers],[TYPE DE PROCEDE]]))))))</f>
        <v/>
      </c>
      <c r="D456" s="79" t="str">
        <f ca="1">IF('PR-tampon'!$E419="","",IF('PR-tampon'!$E419=0,"",IF(INDIRECT(NOM_FR&amp;ADDRESS('PR-tampon'!$E419,COLUMN(REFERENCEMENT_ISOLANT[[#Headers],[MATIERE]])))=0,"",INDIRECT(NOM_FR&amp;ADDRESS('PR-tampon'!$E419,COLUMN(REFERENCEMENT_ISOLANT[[#Headers],[MATIERE]]))))))</f>
        <v/>
      </c>
      <c r="E456" s="3" t="str">
        <f ca="1">IF('PR-tampon'!$E419="","",IF('PR-tampon'!$E419=0,"",IF(INDIRECT(NOM_FR&amp;ADDRESS('PR-tampon'!$E419,COLUMN(REFERENCEMENT_ISOLANT[[#Headers],[NOM COMMERCIAL DU PROCEDE]])))=0,"",INDIRECT(NOM_FR&amp;ADDRESS('PR-tampon'!$E419,COLUMN(REFERENCEMENT_ISOLANT[[#Headers],[NOM COMMERCIAL DU PROCEDE]]))))))</f>
        <v/>
      </c>
      <c r="F456" s="3" t="str">
        <f ca="1">IF('PR-tampon'!$E419="","",IF('PR-tampon'!$E419=0,"",IF(INDIRECT(NOM_FR&amp;ADDRESS('PR-tampon'!$E419,COLUMN(REFERENCEMENT_ISOLANT[[#Headers],[FABRICANT / TITULAIRE / DISTRIBUTEUR]])))=0,"",INDIRECT(NOM_FR&amp;ADDRESS('PR-tampon'!$E419,COLUMN(REFERENCEMENT_ISOLANT[[#Headers],[FABRICANT / TITULAIRE / DISTRIBUTEUR]]))))))</f>
        <v/>
      </c>
      <c r="G456" s="3" t="str">
        <f ca="1">IF('PR-tampon'!$E419="","",IF('PR-tampon'!$E419=0,"",IF(INDIRECT(NOM_FR&amp;ADDRESS('PR-tampon'!$E419,COLUMN(REFERENCEMENT_ISOLANT[[#Headers],[TYPE DE DOCUMENT DE REFERENCE]])))=0,"",INDIRECT(NOM_FR&amp;ADDRESS('PR-tampon'!$E419,COLUMN(REFERENCEMENT_ISOLANT[[#Headers],[TYPE DE DOCUMENT DE REFERENCE]]))))))</f>
        <v/>
      </c>
      <c r="H456" s="3" t="str">
        <f ca="1">IF('PR-tampon'!$E419="","",IF('PR-tampon'!$E419=0,"",IF(INDIRECT(NOM_FR&amp;ADDRESS('PR-tampon'!$E419,COLUMN(REFERENCEMENT_ISOLANT[[#Headers],[REF]])))=0,"",INDIRECT(NOM_FR&amp;ADDRESS('PR-tampon'!$E419,COLUMN(REFERENCEMENT_ISOLANT[[#Headers],[REF]]))))))</f>
        <v/>
      </c>
      <c r="I456" s="73" t="str">
        <f ca="1">IF('PR-tampon'!$E419="","",IF('PR-tampon'!$E419=0,"",IF(INDIRECT(NOM_FR&amp;ADDRESS('PR-tampon'!$E419,COLUMN(REFERENCEMENT_ISOLANT[[#Headers],[AVIS LIMITE AU / VALIDITE]])))=0,"",INDIRECT(NOM_FR&amp;ADDRESS('PR-tampon'!$E419,COLUMN(REFERENCEMENT_ISOLANT[[#Headers],[AVIS LIMITE AU / VALIDITE]]))))))</f>
        <v/>
      </c>
      <c r="J456" s="3" t="str">
        <f ca="1">IF('PR-tampon'!$E419="","",IF('PR-tampon'!$E419=0,"",IF(INDIRECT(NOM_FR&amp;ADDRESS('PR-tampon'!$E419,COLUMN(REFERENCEMENT_ISOLANT[[#Headers],[TC/TNC
dans le domaine d''emploi visé]])))=0,"",INDIRECT(NOM_FR&amp;ADDRESS('PR-tampon'!$E419,COLUMN(REFERENCEMENT_ISOLANT[[#Headers],[TC/TNC
dans le domaine d''emploi visé]]))))))</f>
        <v/>
      </c>
      <c r="K456" s="102" t="str">
        <f ca="1">IF('PR-tampon'!$E419="","",IF('PR-tampon'!$E419=0,"",IF(INDIRECT(NOM_FR&amp;ADDRESS('PR-tampon'!$E419,COLUMN(REFERENCEMENT_ISOLANT[[#Headers],[SYNTHESE DES APPLICATIONS VISEES]])))=0,"",INDIRECT(NOM_FR&amp;ADDRESS('PR-tampon'!$E419,COLUMN(REFERENCEMENT_ISOLANT[[#Headers],[SYNTHESE DES APPLICATIONS VISEES]]))))))</f>
        <v/>
      </c>
      <c r="L456" s="75" t="str">
        <f ca="1">IF('PR-tampon'!$E419="","",IF('PR-tampon'!$E419=0,"",IF(INDIRECT(NOM_FR&amp;ADDRESS('PR-tampon'!$E419,COLUMN(REFERENCEMENT_ISOLANT[[#Headers],[CONCATENATION DES OBSERVATIONS]])))=0,"",INDIRECT(NOM_FR&amp;ADDRESS('PR-tampon'!$E419,COLUMN(REFERENCEMENT_ISOLANT[[#Headers],[CONCATENATION DES OBSERVATIONS]]))))))</f>
        <v/>
      </c>
      <c r="M456" s="3" t="str">
        <f ca="1">IF('PR-tampon'!$E419="","",IF('PR-tampon'!$E419=0,"",IF(INDIRECT(NOM_FR&amp;ADDRESS('PR-tampon'!$E419,COLUMN(REFERENCEMENT_ISOLANT[[#Headers],[Hygrométrie des locaux]])))=0,"",INDIRECT(NOM_FR&amp;ADDRESS('PR-tampon'!$E419,COLUMN(REFERENCEMENT_ISOLANT[[#Headers],[Hygrométrie des locaux]]))))))</f>
        <v/>
      </c>
      <c r="N456" s="3" t="str">
        <f ca="1">IF('PR-tampon'!$E419="","",IF('PR-tampon'!$E419=0,"",IF(INDIRECT(NOM_FR&amp;ADDRESS('PR-tampon'!$E419,COLUMN(REFERENCEMENT_ISOLANT[[#Headers],[classement locaux au sens 20.1 P3]])))=0,"",INDIRECT(NOM_FR&amp;ADDRESS('PR-tampon'!$E419,COLUMN(REFERENCEMENT_ISOLANT[[#Headers],[classement locaux au sens 20.1 P3]]))))))</f>
        <v/>
      </c>
      <c r="O456" s="3" t="str">
        <f ca="1">IF('PR-tampon'!$E419="","",IF('PR-tampon'!$E419=0,"",IF(INDIRECT(NOM_FR&amp;ADDRESS('PR-tampon'!$E419,COLUMN(REFERENCEMENT_ISOLANT[[#Headers],[Climat max]])))=0,"",INDIRECT(NOM_FR&amp;ADDRESS('PR-tampon'!$E419,COLUMN(REFERENCEMENT_ISOLANT[[#Headers],[Climat max]]))))))</f>
        <v/>
      </c>
      <c r="P456" s="3" t="str">
        <f ca="1">IF('PR-tampon'!$E419="","",IF('PR-tampon'!$E419=0,"",IF(INDIRECT(NOM_FR&amp;ADDRESS('PR-tampon'!$E419,COLUMN(REFERENCEMENT_ISOLANT[[#Headers],[Locaux climatisés ou raffraichis]])))=0,"",INDIRECT(NOM_FR&amp;ADDRESS('PR-tampon'!$E419,COLUMN(REFERENCEMENT_ISOLANT[[#Headers],[Locaux climatisés ou raffraichis]]))))))</f>
        <v/>
      </c>
    </row>
    <row r="457" spans="1:16" ht="130.15" customHeight="1" x14ac:dyDescent="0.25">
      <c r="A457" s="3" t="e">
        <v>#VALUE!</v>
      </c>
      <c r="B457" s="79" t="str">
        <f ca="1">IF('PR-tampon'!$E420="","",IF('PR-tampon'!$E420=0,"",IF(INDIRECT(NOM_FR&amp;ADDRESS('PR-tampon'!$E420,COLUMN(REFERENCEMENT_ISOLANT[[#Headers],[DATE REFERENCEMENT]])))=0,"",INDIRECT(NOM_FR&amp;ADDRESS('PR-tampon'!$E420,COLUMN(REFERENCEMENT_ISOLANT[[#Headers],[DATE REFERENCEMENT]]))))))</f>
        <v/>
      </c>
      <c r="C457" s="79" t="str">
        <f ca="1">IF('PR-tampon'!$E420="","",IF('PR-tampon'!$E420=0,"",IF(INDIRECT(NOM_FR&amp;ADDRESS('PR-tampon'!$E420,COLUMN(REFERENCEMENT_ISOLANT[[#Headers],[TYPE DE PROCEDE]])))=0,"",INDIRECT(NOM_FR&amp;ADDRESS('PR-tampon'!$E420,COLUMN(REFERENCEMENT_ISOLANT[[#Headers],[TYPE DE PROCEDE]]))))))</f>
        <v/>
      </c>
      <c r="D457" s="79" t="str">
        <f ca="1">IF('PR-tampon'!$E420="","",IF('PR-tampon'!$E420=0,"",IF(INDIRECT(NOM_FR&amp;ADDRESS('PR-tampon'!$E420,COLUMN(REFERENCEMENT_ISOLANT[[#Headers],[MATIERE]])))=0,"",INDIRECT(NOM_FR&amp;ADDRESS('PR-tampon'!$E420,COLUMN(REFERENCEMENT_ISOLANT[[#Headers],[MATIERE]]))))))</f>
        <v/>
      </c>
      <c r="E457" s="3" t="str">
        <f ca="1">IF('PR-tampon'!$E420="","",IF('PR-tampon'!$E420=0,"",IF(INDIRECT(NOM_FR&amp;ADDRESS('PR-tampon'!$E420,COLUMN(REFERENCEMENT_ISOLANT[[#Headers],[NOM COMMERCIAL DU PROCEDE]])))=0,"",INDIRECT(NOM_FR&amp;ADDRESS('PR-tampon'!$E420,COLUMN(REFERENCEMENT_ISOLANT[[#Headers],[NOM COMMERCIAL DU PROCEDE]]))))))</f>
        <v/>
      </c>
      <c r="F457" s="3" t="str">
        <f ca="1">IF('PR-tampon'!$E420="","",IF('PR-tampon'!$E420=0,"",IF(INDIRECT(NOM_FR&amp;ADDRESS('PR-tampon'!$E420,COLUMN(REFERENCEMENT_ISOLANT[[#Headers],[FABRICANT / TITULAIRE / DISTRIBUTEUR]])))=0,"",INDIRECT(NOM_FR&amp;ADDRESS('PR-tampon'!$E420,COLUMN(REFERENCEMENT_ISOLANT[[#Headers],[FABRICANT / TITULAIRE / DISTRIBUTEUR]]))))))</f>
        <v/>
      </c>
      <c r="G457" s="3" t="str">
        <f ca="1">IF('PR-tampon'!$E420="","",IF('PR-tampon'!$E420=0,"",IF(INDIRECT(NOM_FR&amp;ADDRESS('PR-tampon'!$E420,COLUMN(REFERENCEMENT_ISOLANT[[#Headers],[TYPE DE DOCUMENT DE REFERENCE]])))=0,"",INDIRECT(NOM_FR&amp;ADDRESS('PR-tampon'!$E420,COLUMN(REFERENCEMENT_ISOLANT[[#Headers],[TYPE DE DOCUMENT DE REFERENCE]]))))))</f>
        <v/>
      </c>
      <c r="H457" s="3" t="str">
        <f ca="1">IF('PR-tampon'!$E420="","",IF('PR-tampon'!$E420=0,"",IF(INDIRECT(NOM_FR&amp;ADDRESS('PR-tampon'!$E420,COLUMN(REFERENCEMENT_ISOLANT[[#Headers],[REF]])))=0,"",INDIRECT(NOM_FR&amp;ADDRESS('PR-tampon'!$E420,COLUMN(REFERENCEMENT_ISOLANT[[#Headers],[REF]]))))))</f>
        <v/>
      </c>
      <c r="I457" s="73" t="str">
        <f ca="1">IF('PR-tampon'!$E420="","",IF('PR-tampon'!$E420=0,"",IF(INDIRECT(NOM_FR&amp;ADDRESS('PR-tampon'!$E420,COLUMN(REFERENCEMENT_ISOLANT[[#Headers],[AVIS LIMITE AU / VALIDITE]])))=0,"",INDIRECT(NOM_FR&amp;ADDRESS('PR-tampon'!$E420,COLUMN(REFERENCEMENT_ISOLANT[[#Headers],[AVIS LIMITE AU / VALIDITE]]))))))</f>
        <v/>
      </c>
      <c r="J457" s="3" t="str">
        <f ca="1">IF('PR-tampon'!$E420="","",IF('PR-tampon'!$E420=0,"",IF(INDIRECT(NOM_FR&amp;ADDRESS('PR-tampon'!$E420,COLUMN(REFERENCEMENT_ISOLANT[[#Headers],[TC/TNC
dans le domaine d''emploi visé]])))=0,"",INDIRECT(NOM_FR&amp;ADDRESS('PR-tampon'!$E420,COLUMN(REFERENCEMENT_ISOLANT[[#Headers],[TC/TNC
dans le domaine d''emploi visé]]))))))</f>
        <v/>
      </c>
      <c r="K457" s="102" t="str">
        <f ca="1">IF('PR-tampon'!$E420="","",IF('PR-tampon'!$E420=0,"",IF(INDIRECT(NOM_FR&amp;ADDRESS('PR-tampon'!$E420,COLUMN(REFERENCEMENT_ISOLANT[[#Headers],[SYNTHESE DES APPLICATIONS VISEES]])))=0,"",INDIRECT(NOM_FR&amp;ADDRESS('PR-tampon'!$E420,COLUMN(REFERENCEMENT_ISOLANT[[#Headers],[SYNTHESE DES APPLICATIONS VISEES]]))))))</f>
        <v/>
      </c>
      <c r="L457" s="75" t="str">
        <f ca="1">IF('PR-tampon'!$E420="","",IF('PR-tampon'!$E420=0,"",IF(INDIRECT(NOM_FR&amp;ADDRESS('PR-tampon'!$E420,COLUMN(REFERENCEMENT_ISOLANT[[#Headers],[CONCATENATION DES OBSERVATIONS]])))=0,"",INDIRECT(NOM_FR&amp;ADDRESS('PR-tampon'!$E420,COLUMN(REFERENCEMENT_ISOLANT[[#Headers],[CONCATENATION DES OBSERVATIONS]]))))))</f>
        <v/>
      </c>
      <c r="M457" s="3" t="str">
        <f ca="1">IF('PR-tampon'!$E420="","",IF('PR-tampon'!$E420=0,"",IF(INDIRECT(NOM_FR&amp;ADDRESS('PR-tampon'!$E420,COLUMN(REFERENCEMENT_ISOLANT[[#Headers],[Hygrométrie des locaux]])))=0,"",INDIRECT(NOM_FR&amp;ADDRESS('PR-tampon'!$E420,COLUMN(REFERENCEMENT_ISOLANT[[#Headers],[Hygrométrie des locaux]]))))))</f>
        <v/>
      </c>
      <c r="N457" s="3" t="str">
        <f ca="1">IF('PR-tampon'!$E420="","",IF('PR-tampon'!$E420=0,"",IF(INDIRECT(NOM_FR&amp;ADDRESS('PR-tampon'!$E420,COLUMN(REFERENCEMENT_ISOLANT[[#Headers],[classement locaux au sens 20.1 P3]])))=0,"",INDIRECT(NOM_FR&amp;ADDRESS('PR-tampon'!$E420,COLUMN(REFERENCEMENT_ISOLANT[[#Headers],[classement locaux au sens 20.1 P3]]))))))</f>
        <v/>
      </c>
      <c r="O457" s="3" t="str">
        <f ca="1">IF('PR-tampon'!$E420="","",IF('PR-tampon'!$E420=0,"",IF(INDIRECT(NOM_FR&amp;ADDRESS('PR-tampon'!$E420,COLUMN(REFERENCEMENT_ISOLANT[[#Headers],[Climat max]])))=0,"",INDIRECT(NOM_FR&amp;ADDRESS('PR-tampon'!$E420,COLUMN(REFERENCEMENT_ISOLANT[[#Headers],[Climat max]]))))))</f>
        <v/>
      </c>
      <c r="P457" s="3" t="str">
        <f ca="1">IF('PR-tampon'!$E420="","",IF('PR-tampon'!$E420=0,"",IF(INDIRECT(NOM_FR&amp;ADDRESS('PR-tampon'!$E420,COLUMN(REFERENCEMENT_ISOLANT[[#Headers],[Locaux climatisés ou raffraichis]])))=0,"",INDIRECT(NOM_FR&amp;ADDRESS('PR-tampon'!$E420,COLUMN(REFERENCEMENT_ISOLANT[[#Headers],[Locaux climatisés ou raffraichis]]))))))</f>
        <v/>
      </c>
    </row>
    <row r="458" spans="1:16" ht="130.15" customHeight="1" x14ac:dyDescent="0.25">
      <c r="A458" s="3" t="e">
        <v>#VALUE!</v>
      </c>
      <c r="B458" s="79" t="str">
        <f ca="1">IF('PR-tampon'!$E421="","",IF('PR-tampon'!$E421=0,"",IF(INDIRECT(NOM_FR&amp;ADDRESS('PR-tampon'!$E421,COLUMN(REFERENCEMENT_ISOLANT[[#Headers],[DATE REFERENCEMENT]])))=0,"",INDIRECT(NOM_FR&amp;ADDRESS('PR-tampon'!$E421,COLUMN(REFERENCEMENT_ISOLANT[[#Headers],[DATE REFERENCEMENT]]))))))</f>
        <v/>
      </c>
      <c r="C458" s="79" t="str">
        <f ca="1">IF('PR-tampon'!$E421="","",IF('PR-tampon'!$E421=0,"",IF(INDIRECT(NOM_FR&amp;ADDRESS('PR-tampon'!$E421,COLUMN(REFERENCEMENT_ISOLANT[[#Headers],[TYPE DE PROCEDE]])))=0,"",INDIRECT(NOM_FR&amp;ADDRESS('PR-tampon'!$E421,COLUMN(REFERENCEMENT_ISOLANT[[#Headers],[TYPE DE PROCEDE]]))))))</f>
        <v/>
      </c>
      <c r="D458" s="79" t="str">
        <f ca="1">IF('PR-tampon'!$E421="","",IF('PR-tampon'!$E421=0,"",IF(INDIRECT(NOM_FR&amp;ADDRESS('PR-tampon'!$E421,COLUMN(REFERENCEMENT_ISOLANT[[#Headers],[MATIERE]])))=0,"",INDIRECT(NOM_FR&amp;ADDRESS('PR-tampon'!$E421,COLUMN(REFERENCEMENT_ISOLANT[[#Headers],[MATIERE]]))))))</f>
        <v/>
      </c>
      <c r="E458" s="3" t="str">
        <f ca="1">IF('PR-tampon'!$E421="","",IF('PR-tampon'!$E421=0,"",IF(INDIRECT(NOM_FR&amp;ADDRESS('PR-tampon'!$E421,COLUMN(REFERENCEMENT_ISOLANT[[#Headers],[NOM COMMERCIAL DU PROCEDE]])))=0,"",INDIRECT(NOM_FR&amp;ADDRESS('PR-tampon'!$E421,COLUMN(REFERENCEMENT_ISOLANT[[#Headers],[NOM COMMERCIAL DU PROCEDE]]))))))</f>
        <v/>
      </c>
      <c r="F458" s="3" t="str">
        <f ca="1">IF('PR-tampon'!$E421="","",IF('PR-tampon'!$E421=0,"",IF(INDIRECT(NOM_FR&amp;ADDRESS('PR-tampon'!$E421,COLUMN(REFERENCEMENT_ISOLANT[[#Headers],[FABRICANT / TITULAIRE / DISTRIBUTEUR]])))=0,"",INDIRECT(NOM_FR&amp;ADDRESS('PR-tampon'!$E421,COLUMN(REFERENCEMENT_ISOLANT[[#Headers],[FABRICANT / TITULAIRE / DISTRIBUTEUR]]))))))</f>
        <v/>
      </c>
      <c r="G458" s="3" t="str">
        <f ca="1">IF('PR-tampon'!$E421="","",IF('PR-tampon'!$E421=0,"",IF(INDIRECT(NOM_FR&amp;ADDRESS('PR-tampon'!$E421,COLUMN(REFERENCEMENT_ISOLANT[[#Headers],[TYPE DE DOCUMENT DE REFERENCE]])))=0,"",INDIRECT(NOM_FR&amp;ADDRESS('PR-tampon'!$E421,COLUMN(REFERENCEMENT_ISOLANT[[#Headers],[TYPE DE DOCUMENT DE REFERENCE]]))))))</f>
        <v/>
      </c>
      <c r="H458" s="3" t="str">
        <f ca="1">IF('PR-tampon'!$E421="","",IF('PR-tampon'!$E421=0,"",IF(INDIRECT(NOM_FR&amp;ADDRESS('PR-tampon'!$E421,COLUMN(REFERENCEMENT_ISOLANT[[#Headers],[REF]])))=0,"",INDIRECT(NOM_FR&amp;ADDRESS('PR-tampon'!$E421,COLUMN(REFERENCEMENT_ISOLANT[[#Headers],[REF]]))))))</f>
        <v/>
      </c>
      <c r="I458" s="73" t="str">
        <f ca="1">IF('PR-tampon'!$E421="","",IF('PR-tampon'!$E421=0,"",IF(INDIRECT(NOM_FR&amp;ADDRESS('PR-tampon'!$E421,COLUMN(REFERENCEMENT_ISOLANT[[#Headers],[AVIS LIMITE AU / VALIDITE]])))=0,"",INDIRECT(NOM_FR&amp;ADDRESS('PR-tampon'!$E421,COLUMN(REFERENCEMENT_ISOLANT[[#Headers],[AVIS LIMITE AU / VALIDITE]]))))))</f>
        <v/>
      </c>
      <c r="J458" s="3" t="str">
        <f ca="1">IF('PR-tampon'!$E421="","",IF('PR-tampon'!$E421=0,"",IF(INDIRECT(NOM_FR&amp;ADDRESS('PR-tampon'!$E421,COLUMN(REFERENCEMENT_ISOLANT[[#Headers],[TC/TNC
dans le domaine d''emploi visé]])))=0,"",INDIRECT(NOM_FR&amp;ADDRESS('PR-tampon'!$E421,COLUMN(REFERENCEMENT_ISOLANT[[#Headers],[TC/TNC
dans le domaine d''emploi visé]]))))))</f>
        <v/>
      </c>
      <c r="K458" s="102" t="str">
        <f ca="1">IF('PR-tampon'!$E421="","",IF('PR-tampon'!$E421=0,"",IF(INDIRECT(NOM_FR&amp;ADDRESS('PR-tampon'!$E421,COLUMN(REFERENCEMENT_ISOLANT[[#Headers],[SYNTHESE DES APPLICATIONS VISEES]])))=0,"",INDIRECT(NOM_FR&amp;ADDRESS('PR-tampon'!$E421,COLUMN(REFERENCEMENT_ISOLANT[[#Headers],[SYNTHESE DES APPLICATIONS VISEES]]))))))</f>
        <v/>
      </c>
      <c r="L458" s="75" t="str">
        <f ca="1">IF('PR-tampon'!$E421="","",IF('PR-tampon'!$E421=0,"",IF(INDIRECT(NOM_FR&amp;ADDRESS('PR-tampon'!$E421,COLUMN(REFERENCEMENT_ISOLANT[[#Headers],[CONCATENATION DES OBSERVATIONS]])))=0,"",INDIRECT(NOM_FR&amp;ADDRESS('PR-tampon'!$E421,COLUMN(REFERENCEMENT_ISOLANT[[#Headers],[CONCATENATION DES OBSERVATIONS]]))))))</f>
        <v/>
      </c>
      <c r="M458" s="3" t="str">
        <f ca="1">IF('PR-tampon'!$E421="","",IF('PR-tampon'!$E421=0,"",IF(INDIRECT(NOM_FR&amp;ADDRESS('PR-tampon'!$E421,COLUMN(REFERENCEMENT_ISOLANT[[#Headers],[Hygrométrie des locaux]])))=0,"",INDIRECT(NOM_FR&amp;ADDRESS('PR-tampon'!$E421,COLUMN(REFERENCEMENT_ISOLANT[[#Headers],[Hygrométrie des locaux]]))))))</f>
        <v/>
      </c>
      <c r="N458" s="3" t="str">
        <f ca="1">IF('PR-tampon'!$E421="","",IF('PR-tampon'!$E421=0,"",IF(INDIRECT(NOM_FR&amp;ADDRESS('PR-tampon'!$E421,COLUMN(REFERENCEMENT_ISOLANT[[#Headers],[classement locaux au sens 20.1 P3]])))=0,"",INDIRECT(NOM_FR&amp;ADDRESS('PR-tampon'!$E421,COLUMN(REFERENCEMENT_ISOLANT[[#Headers],[classement locaux au sens 20.1 P3]]))))))</f>
        <v/>
      </c>
      <c r="O458" s="3" t="str">
        <f ca="1">IF('PR-tampon'!$E421="","",IF('PR-tampon'!$E421=0,"",IF(INDIRECT(NOM_FR&amp;ADDRESS('PR-tampon'!$E421,COLUMN(REFERENCEMENT_ISOLANT[[#Headers],[Climat max]])))=0,"",INDIRECT(NOM_FR&amp;ADDRESS('PR-tampon'!$E421,COLUMN(REFERENCEMENT_ISOLANT[[#Headers],[Climat max]]))))))</f>
        <v/>
      </c>
      <c r="P458" s="3" t="str">
        <f ca="1">IF('PR-tampon'!$E421="","",IF('PR-tampon'!$E421=0,"",IF(INDIRECT(NOM_FR&amp;ADDRESS('PR-tampon'!$E421,COLUMN(REFERENCEMENT_ISOLANT[[#Headers],[Locaux climatisés ou raffraichis]])))=0,"",INDIRECT(NOM_FR&amp;ADDRESS('PR-tampon'!$E421,COLUMN(REFERENCEMENT_ISOLANT[[#Headers],[Locaux climatisés ou raffraichis]]))))))</f>
        <v/>
      </c>
    </row>
    <row r="459" spans="1:16" ht="130.15" customHeight="1" x14ac:dyDescent="0.25">
      <c r="A459" s="3" t="e">
        <v>#VALUE!</v>
      </c>
      <c r="B459" s="79" t="str">
        <f ca="1">IF('PR-tampon'!$E422="","",IF('PR-tampon'!$E422=0,"",IF(INDIRECT(NOM_FR&amp;ADDRESS('PR-tampon'!$E422,COLUMN(REFERENCEMENT_ISOLANT[[#Headers],[DATE REFERENCEMENT]])))=0,"",INDIRECT(NOM_FR&amp;ADDRESS('PR-tampon'!$E422,COLUMN(REFERENCEMENT_ISOLANT[[#Headers],[DATE REFERENCEMENT]]))))))</f>
        <v/>
      </c>
      <c r="C459" s="79" t="str">
        <f ca="1">IF('PR-tampon'!$E422="","",IF('PR-tampon'!$E422=0,"",IF(INDIRECT(NOM_FR&amp;ADDRESS('PR-tampon'!$E422,COLUMN(REFERENCEMENT_ISOLANT[[#Headers],[TYPE DE PROCEDE]])))=0,"",INDIRECT(NOM_FR&amp;ADDRESS('PR-tampon'!$E422,COLUMN(REFERENCEMENT_ISOLANT[[#Headers],[TYPE DE PROCEDE]]))))))</f>
        <v/>
      </c>
      <c r="D459" s="79" t="str">
        <f ca="1">IF('PR-tampon'!$E422="","",IF('PR-tampon'!$E422=0,"",IF(INDIRECT(NOM_FR&amp;ADDRESS('PR-tampon'!$E422,COLUMN(REFERENCEMENT_ISOLANT[[#Headers],[MATIERE]])))=0,"",INDIRECT(NOM_FR&amp;ADDRESS('PR-tampon'!$E422,COLUMN(REFERENCEMENT_ISOLANT[[#Headers],[MATIERE]]))))))</f>
        <v/>
      </c>
      <c r="E459" s="3" t="str">
        <f ca="1">IF('PR-tampon'!$E422="","",IF('PR-tampon'!$E422=0,"",IF(INDIRECT(NOM_FR&amp;ADDRESS('PR-tampon'!$E422,COLUMN(REFERENCEMENT_ISOLANT[[#Headers],[NOM COMMERCIAL DU PROCEDE]])))=0,"",INDIRECT(NOM_FR&amp;ADDRESS('PR-tampon'!$E422,COLUMN(REFERENCEMENT_ISOLANT[[#Headers],[NOM COMMERCIAL DU PROCEDE]]))))))</f>
        <v/>
      </c>
      <c r="F459" s="3" t="str">
        <f ca="1">IF('PR-tampon'!$E422="","",IF('PR-tampon'!$E422=0,"",IF(INDIRECT(NOM_FR&amp;ADDRESS('PR-tampon'!$E422,COLUMN(REFERENCEMENT_ISOLANT[[#Headers],[FABRICANT / TITULAIRE / DISTRIBUTEUR]])))=0,"",INDIRECT(NOM_FR&amp;ADDRESS('PR-tampon'!$E422,COLUMN(REFERENCEMENT_ISOLANT[[#Headers],[FABRICANT / TITULAIRE / DISTRIBUTEUR]]))))))</f>
        <v/>
      </c>
      <c r="G459" s="3" t="str">
        <f ca="1">IF('PR-tampon'!$E422="","",IF('PR-tampon'!$E422=0,"",IF(INDIRECT(NOM_FR&amp;ADDRESS('PR-tampon'!$E422,COLUMN(REFERENCEMENT_ISOLANT[[#Headers],[TYPE DE DOCUMENT DE REFERENCE]])))=0,"",INDIRECT(NOM_FR&amp;ADDRESS('PR-tampon'!$E422,COLUMN(REFERENCEMENT_ISOLANT[[#Headers],[TYPE DE DOCUMENT DE REFERENCE]]))))))</f>
        <v/>
      </c>
      <c r="H459" s="3" t="str">
        <f ca="1">IF('PR-tampon'!$E422="","",IF('PR-tampon'!$E422=0,"",IF(INDIRECT(NOM_FR&amp;ADDRESS('PR-tampon'!$E422,COLUMN(REFERENCEMENT_ISOLANT[[#Headers],[REF]])))=0,"",INDIRECT(NOM_FR&amp;ADDRESS('PR-tampon'!$E422,COLUMN(REFERENCEMENT_ISOLANT[[#Headers],[REF]]))))))</f>
        <v/>
      </c>
      <c r="I459" s="73" t="str">
        <f ca="1">IF('PR-tampon'!$E422="","",IF('PR-tampon'!$E422=0,"",IF(INDIRECT(NOM_FR&amp;ADDRESS('PR-tampon'!$E422,COLUMN(REFERENCEMENT_ISOLANT[[#Headers],[AVIS LIMITE AU / VALIDITE]])))=0,"",INDIRECT(NOM_FR&amp;ADDRESS('PR-tampon'!$E422,COLUMN(REFERENCEMENT_ISOLANT[[#Headers],[AVIS LIMITE AU / VALIDITE]]))))))</f>
        <v/>
      </c>
      <c r="J459" s="3" t="str">
        <f ca="1">IF('PR-tampon'!$E422="","",IF('PR-tampon'!$E422=0,"",IF(INDIRECT(NOM_FR&amp;ADDRESS('PR-tampon'!$E422,COLUMN(REFERENCEMENT_ISOLANT[[#Headers],[TC/TNC
dans le domaine d''emploi visé]])))=0,"",INDIRECT(NOM_FR&amp;ADDRESS('PR-tampon'!$E422,COLUMN(REFERENCEMENT_ISOLANT[[#Headers],[TC/TNC
dans le domaine d''emploi visé]]))))))</f>
        <v/>
      </c>
      <c r="K459" s="102" t="str">
        <f ca="1">IF('PR-tampon'!$E422="","",IF('PR-tampon'!$E422=0,"",IF(INDIRECT(NOM_FR&amp;ADDRESS('PR-tampon'!$E422,COLUMN(REFERENCEMENT_ISOLANT[[#Headers],[SYNTHESE DES APPLICATIONS VISEES]])))=0,"",INDIRECT(NOM_FR&amp;ADDRESS('PR-tampon'!$E422,COLUMN(REFERENCEMENT_ISOLANT[[#Headers],[SYNTHESE DES APPLICATIONS VISEES]]))))))</f>
        <v/>
      </c>
      <c r="L459" s="75" t="str">
        <f ca="1">IF('PR-tampon'!$E422="","",IF('PR-tampon'!$E422=0,"",IF(INDIRECT(NOM_FR&amp;ADDRESS('PR-tampon'!$E422,COLUMN(REFERENCEMENT_ISOLANT[[#Headers],[CONCATENATION DES OBSERVATIONS]])))=0,"",INDIRECT(NOM_FR&amp;ADDRESS('PR-tampon'!$E422,COLUMN(REFERENCEMENT_ISOLANT[[#Headers],[CONCATENATION DES OBSERVATIONS]]))))))</f>
        <v/>
      </c>
      <c r="M459" s="3" t="str">
        <f ca="1">IF('PR-tampon'!$E422="","",IF('PR-tampon'!$E422=0,"",IF(INDIRECT(NOM_FR&amp;ADDRESS('PR-tampon'!$E422,COLUMN(REFERENCEMENT_ISOLANT[[#Headers],[Hygrométrie des locaux]])))=0,"",INDIRECT(NOM_FR&amp;ADDRESS('PR-tampon'!$E422,COLUMN(REFERENCEMENT_ISOLANT[[#Headers],[Hygrométrie des locaux]]))))))</f>
        <v/>
      </c>
      <c r="N459" s="3" t="str">
        <f ca="1">IF('PR-tampon'!$E422="","",IF('PR-tampon'!$E422=0,"",IF(INDIRECT(NOM_FR&amp;ADDRESS('PR-tampon'!$E422,COLUMN(REFERENCEMENT_ISOLANT[[#Headers],[classement locaux au sens 20.1 P3]])))=0,"",INDIRECT(NOM_FR&amp;ADDRESS('PR-tampon'!$E422,COLUMN(REFERENCEMENT_ISOLANT[[#Headers],[classement locaux au sens 20.1 P3]]))))))</f>
        <v/>
      </c>
      <c r="O459" s="3" t="str">
        <f ca="1">IF('PR-tampon'!$E422="","",IF('PR-tampon'!$E422=0,"",IF(INDIRECT(NOM_FR&amp;ADDRESS('PR-tampon'!$E422,COLUMN(REFERENCEMENT_ISOLANT[[#Headers],[Climat max]])))=0,"",INDIRECT(NOM_FR&amp;ADDRESS('PR-tampon'!$E422,COLUMN(REFERENCEMENT_ISOLANT[[#Headers],[Climat max]]))))))</f>
        <v/>
      </c>
      <c r="P459" s="3" t="str">
        <f ca="1">IF('PR-tampon'!$E422="","",IF('PR-tampon'!$E422=0,"",IF(INDIRECT(NOM_FR&amp;ADDRESS('PR-tampon'!$E422,COLUMN(REFERENCEMENT_ISOLANT[[#Headers],[Locaux climatisés ou raffraichis]])))=0,"",INDIRECT(NOM_FR&amp;ADDRESS('PR-tampon'!$E422,COLUMN(REFERENCEMENT_ISOLANT[[#Headers],[Locaux climatisés ou raffraichis]]))))))</f>
        <v/>
      </c>
    </row>
    <row r="460" spans="1:16" ht="130.15" customHeight="1" x14ac:dyDescent="0.25">
      <c r="A460" s="3" t="e">
        <v>#VALUE!</v>
      </c>
      <c r="B460" s="79" t="str">
        <f ca="1">IF('PR-tampon'!$E423="","",IF('PR-tampon'!$E423=0,"",IF(INDIRECT(NOM_FR&amp;ADDRESS('PR-tampon'!$E423,COLUMN(REFERENCEMENT_ISOLANT[[#Headers],[DATE REFERENCEMENT]])))=0,"",INDIRECT(NOM_FR&amp;ADDRESS('PR-tampon'!$E423,COLUMN(REFERENCEMENT_ISOLANT[[#Headers],[DATE REFERENCEMENT]]))))))</f>
        <v/>
      </c>
      <c r="C460" s="79" t="str">
        <f ca="1">IF('PR-tampon'!$E423="","",IF('PR-tampon'!$E423=0,"",IF(INDIRECT(NOM_FR&amp;ADDRESS('PR-tampon'!$E423,COLUMN(REFERENCEMENT_ISOLANT[[#Headers],[TYPE DE PROCEDE]])))=0,"",INDIRECT(NOM_FR&amp;ADDRESS('PR-tampon'!$E423,COLUMN(REFERENCEMENT_ISOLANT[[#Headers],[TYPE DE PROCEDE]]))))))</f>
        <v/>
      </c>
      <c r="D460" s="79" t="str">
        <f ca="1">IF('PR-tampon'!$E423="","",IF('PR-tampon'!$E423=0,"",IF(INDIRECT(NOM_FR&amp;ADDRESS('PR-tampon'!$E423,COLUMN(REFERENCEMENT_ISOLANT[[#Headers],[MATIERE]])))=0,"",INDIRECT(NOM_FR&amp;ADDRESS('PR-tampon'!$E423,COLUMN(REFERENCEMENT_ISOLANT[[#Headers],[MATIERE]]))))))</f>
        <v/>
      </c>
      <c r="E460" s="3" t="str">
        <f ca="1">IF('PR-tampon'!$E423="","",IF('PR-tampon'!$E423=0,"",IF(INDIRECT(NOM_FR&amp;ADDRESS('PR-tampon'!$E423,COLUMN(REFERENCEMENT_ISOLANT[[#Headers],[NOM COMMERCIAL DU PROCEDE]])))=0,"",INDIRECT(NOM_FR&amp;ADDRESS('PR-tampon'!$E423,COLUMN(REFERENCEMENT_ISOLANT[[#Headers],[NOM COMMERCIAL DU PROCEDE]]))))))</f>
        <v/>
      </c>
      <c r="F460" s="3" t="str">
        <f ca="1">IF('PR-tampon'!$E423="","",IF('PR-tampon'!$E423=0,"",IF(INDIRECT(NOM_FR&amp;ADDRESS('PR-tampon'!$E423,COLUMN(REFERENCEMENT_ISOLANT[[#Headers],[FABRICANT / TITULAIRE / DISTRIBUTEUR]])))=0,"",INDIRECT(NOM_FR&amp;ADDRESS('PR-tampon'!$E423,COLUMN(REFERENCEMENT_ISOLANT[[#Headers],[FABRICANT / TITULAIRE / DISTRIBUTEUR]]))))))</f>
        <v/>
      </c>
      <c r="G460" s="3" t="str">
        <f ca="1">IF('PR-tampon'!$E423="","",IF('PR-tampon'!$E423=0,"",IF(INDIRECT(NOM_FR&amp;ADDRESS('PR-tampon'!$E423,COLUMN(REFERENCEMENT_ISOLANT[[#Headers],[TYPE DE DOCUMENT DE REFERENCE]])))=0,"",INDIRECT(NOM_FR&amp;ADDRESS('PR-tampon'!$E423,COLUMN(REFERENCEMENT_ISOLANT[[#Headers],[TYPE DE DOCUMENT DE REFERENCE]]))))))</f>
        <v/>
      </c>
      <c r="H460" s="3" t="str">
        <f ca="1">IF('PR-tampon'!$E423="","",IF('PR-tampon'!$E423=0,"",IF(INDIRECT(NOM_FR&amp;ADDRESS('PR-tampon'!$E423,COLUMN(REFERENCEMENT_ISOLANT[[#Headers],[REF]])))=0,"",INDIRECT(NOM_FR&amp;ADDRESS('PR-tampon'!$E423,COLUMN(REFERENCEMENT_ISOLANT[[#Headers],[REF]]))))))</f>
        <v/>
      </c>
      <c r="I460" s="73" t="str">
        <f ca="1">IF('PR-tampon'!$E423="","",IF('PR-tampon'!$E423=0,"",IF(INDIRECT(NOM_FR&amp;ADDRESS('PR-tampon'!$E423,COLUMN(REFERENCEMENT_ISOLANT[[#Headers],[AVIS LIMITE AU / VALIDITE]])))=0,"",INDIRECT(NOM_FR&amp;ADDRESS('PR-tampon'!$E423,COLUMN(REFERENCEMENT_ISOLANT[[#Headers],[AVIS LIMITE AU / VALIDITE]]))))))</f>
        <v/>
      </c>
      <c r="J460" s="3" t="str">
        <f ca="1">IF('PR-tampon'!$E423="","",IF('PR-tampon'!$E423=0,"",IF(INDIRECT(NOM_FR&amp;ADDRESS('PR-tampon'!$E423,COLUMN(REFERENCEMENT_ISOLANT[[#Headers],[TC/TNC
dans le domaine d''emploi visé]])))=0,"",INDIRECT(NOM_FR&amp;ADDRESS('PR-tampon'!$E423,COLUMN(REFERENCEMENT_ISOLANT[[#Headers],[TC/TNC
dans le domaine d''emploi visé]]))))))</f>
        <v/>
      </c>
      <c r="K460" s="102" t="str">
        <f ca="1">IF('PR-tampon'!$E423="","",IF('PR-tampon'!$E423=0,"",IF(INDIRECT(NOM_FR&amp;ADDRESS('PR-tampon'!$E423,COLUMN(REFERENCEMENT_ISOLANT[[#Headers],[SYNTHESE DES APPLICATIONS VISEES]])))=0,"",INDIRECT(NOM_FR&amp;ADDRESS('PR-tampon'!$E423,COLUMN(REFERENCEMENT_ISOLANT[[#Headers],[SYNTHESE DES APPLICATIONS VISEES]]))))))</f>
        <v/>
      </c>
      <c r="L460" s="75" t="str">
        <f ca="1">IF('PR-tampon'!$E423="","",IF('PR-tampon'!$E423=0,"",IF(INDIRECT(NOM_FR&amp;ADDRESS('PR-tampon'!$E423,COLUMN(REFERENCEMENT_ISOLANT[[#Headers],[CONCATENATION DES OBSERVATIONS]])))=0,"",INDIRECT(NOM_FR&amp;ADDRESS('PR-tampon'!$E423,COLUMN(REFERENCEMENT_ISOLANT[[#Headers],[CONCATENATION DES OBSERVATIONS]]))))))</f>
        <v/>
      </c>
      <c r="M460" s="3" t="str">
        <f ca="1">IF('PR-tampon'!$E423="","",IF('PR-tampon'!$E423=0,"",IF(INDIRECT(NOM_FR&amp;ADDRESS('PR-tampon'!$E423,COLUMN(REFERENCEMENT_ISOLANT[[#Headers],[Hygrométrie des locaux]])))=0,"",INDIRECT(NOM_FR&amp;ADDRESS('PR-tampon'!$E423,COLUMN(REFERENCEMENT_ISOLANT[[#Headers],[Hygrométrie des locaux]]))))))</f>
        <v/>
      </c>
      <c r="N460" s="3" t="str">
        <f ca="1">IF('PR-tampon'!$E423="","",IF('PR-tampon'!$E423=0,"",IF(INDIRECT(NOM_FR&amp;ADDRESS('PR-tampon'!$E423,COLUMN(REFERENCEMENT_ISOLANT[[#Headers],[classement locaux au sens 20.1 P3]])))=0,"",INDIRECT(NOM_FR&amp;ADDRESS('PR-tampon'!$E423,COLUMN(REFERENCEMENT_ISOLANT[[#Headers],[classement locaux au sens 20.1 P3]]))))))</f>
        <v/>
      </c>
      <c r="O460" s="3" t="str">
        <f ca="1">IF('PR-tampon'!$E423="","",IF('PR-tampon'!$E423=0,"",IF(INDIRECT(NOM_FR&amp;ADDRESS('PR-tampon'!$E423,COLUMN(REFERENCEMENT_ISOLANT[[#Headers],[Climat max]])))=0,"",INDIRECT(NOM_FR&amp;ADDRESS('PR-tampon'!$E423,COLUMN(REFERENCEMENT_ISOLANT[[#Headers],[Climat max]]))))))</f>
        <v/>
      </c>
      <c r="P460" s="3" t="str">
        <f ca="1">IF('PR-tampon'!$E423="","",IF('PR-tampon'!$E423=0,"",IF(INDIRECT(NOM_FR&amp;ADDRESS('PR-tampon'!$E423,COLUMN(REFERENCEMENT_ISOLANT[[#Headers],[Locaux climatisés ou raffraichis]])))=0,"",INDIRECT(NOM_FR&amp;ADDRESS('PR-tampon'!$E423,COLUMN(REFERENCEMENT_ISOLANT[[#Headers],[Locaux climatisés ou raffraichis]]))))))</f>
        <v/>
      </c>
    </row>
    <row r="461" spans="1:16" ht="130.15" customHeight="1" x14ac:dyDescent="0.25">
      <c r="A461" s="3" t="e">
        <v>#VALUE!</v>
      </c>
      <c r="B461" s="79" t="str">
        <f ca="1">IF('PR-tampon'!$E424="","",IF('PR-tampon'!$E424=0,"",IF(INDIRECT(NOM_FR&amp;ADDRESS('PR-tampon'!$E424,COLUMN(REFERENCEMENT_ISOLANT[[#Headers],[DATE REFERENCEMENT]])))=0,"",INDIRECT(NOM_FR&amp;ADDRESS('PR-tampon'!$E424,COLUMN(REFERENCEMENT_ISOLANT[[#Headers],[DATE REFERENCEMENT]]))))))</f>
        <v/>
      </c>
      <c r="C461" s="79" t="str">
        <f ca="1">IF('PR-tampon'!$E424="","",IF('PR-tampon'!$E424=0,"",IF(INDIRECT(NOM_FR&amp;ADDRESS('PR-tampon'!$E424,COLUMN(REFERENCEMENT_ISOLANT[[#Headers],[TYPE DE PROCEDE]])))=0,"",INDIRECT(NOM_FR&amp;ADDRESS('PR-tampon'!$E424,COLUMN(REFERENCEMENT_ISOLANT[[#Headers],[TYPE DE PROCEDE]]))))))</f>
        <v/>
      </c>
      <c r="D461" s="79" t="str">
        <f ca="1">IF('PR-tampon'!$E424="","",IF('PR-tampon'!$E424=0,"",IF(INDIRECT(NOM_FR&amp;ADDRESS('PR-tampon'!$E424,COLUMN(REFERENCEMENT_ISOLANT[[#Headers],[MATIERE]])))=0,"",INDIRECT(NOM_FR&amp;ADDRESS('PR-tampon'!$E424,COLUMN(REFERENCEMENT_ISOLANT[[#Headers],[MATIERE]]))))))</f>
        <v/>
      </c>
      <c r="E461" s="3" t="str">
        <f ca="1">IF('PR-tampon'!$E424="","",IF('PR-tampon'!$E424=0,"",IF(INDIRECT(NOM_FR&amp;ADDRESS('PR-tampon'!$E424,COLUMN(REFERENCEMENT_ISOLANT[[#Headers],[NOM COMMERCIAL DU PROCEDE]])))=0,"",INDIRECT(NOM_FR&amp;ADDRESS('PR-tampon'!$E424,COLUMN(REFERENCEMENT_ISOLANT[[#Headers],[NOM COMMERCIAL DU PROCEDE]]))))))</f>
        <v/>
      </c>
      <c r="F461" s="3" t="str">
        <f ca="1">IF('PR-tampon'!$E424="","",IF('PR-tampon'!$E424=0,"",IF(INDIRECT(NOM_FR&amp;ADDRESS('PR-tampon'!$E424,COLUMN(REFERENCEMENT_ISOLANT[[#Headers],[FABRICANT / TITULAIRE / DISTRIBUTEUR]])))=0,"",INDIRECT(NOM_FR&amp;ADDRESS('PR-tampon'!$E424,COLUMN(REFERENCEMENT_ISOLANT[[#Headers],[FABRICANT / TITULAIRE / DISTRIBUTEUR]]))))))</f>
        <v/>
      </c>
      <c r="G461" s="3" t="str">
        <f ca="1">IF('PR-tampon'!$E424="","",IF('PR-tampon'!$E424=0,"",IF(INDIRECT(NOM_FR&amp;ADDRESS('PR-tampon'!$E424,COLUMN(REFERENCEMENT_ISOLANT[[#Headers],[TYPE DE DOCUMENT DE REFERENCE]])))=0,"",INDIRECT(NOM_FR&amp;ADDRESS('PR-tampon'!$E424,COLUMN(REFERENCEMENT_ISOLANT[[#Headers],[TYPE DE DOCUMENT DE REFERENCE]]))))))</f>
        <v/>
      </c>
      <c r="H461" s="3" t="str">
        <f ca="1">IF('PR-tampon'!$E424="","",IF('PR-tampon'!$E424=0,"",IF(INDIRECT(NOM_FR&amp;ADDRESS('PR-tampon'!$E424,COLUMN(REFERENCEMENT_ISOLANT[[#Headers],[REF]])))=0,"",INDIRECT(NOM_FR&amp;ADDRESS('PR-tampon'!$E424,COLUMN(REFERENCEMENT_ISOLANT[[#Headers],[REF]]))))))</f>
        <v/>
      </c>
      <c r="I461" s="73" t="str">
        <f ca="1">IF('PR-tampon'!$E424="","",IF('PR-tampon'!$E424=0,"",IF(INDIRECT(NOM_FR&amp;ADDRESS('PR-tampon'!$E424,COLUMN(REFERENCEMENT_ISOLANT[[#Headers],[AVIS LIMITE AU / VALIDITE]])))=0,"",INDIRECT(NOM_FR&amp;ADDRESS('PR-tampon'!$E424,COLUMN(REFERENCEMENT_ISOLANT[[#Headers],[AVIS LIMITE AU / VALIDITE]]))))))</f>
        <v/>
      </c>
      <c r="J461" s="3" t="str">
        <f ca="1">IF('PR-tampon'!$E424="","",IF('PR-tampon'!$E424=0,"",IF(INDIRECT(NOM_FR&amp;ADDRESS('PR-tampon'!$E424,COLUMN(REFERENCEMENT_ISOLANT[[#Headers],[TC/TNC
dans le domaine d''emploi visé]])))=0,"",INDIRECT(NOM_FR&amp;ADDRESS('PR-tampon'!$E424,COLUMN(REFERENCEMENT_ISOLANT[[#Headers],[TC/TNC
dans le domaine d''emploi visé]]))))))</f>
        <v/>
      </c>
      <c r="K461" s="102" t="str">
        <f ca="1">IF('PR-tampon'!$E424="","",IF('PR-tampon'!$E424=0,"",IF(INDIRECT(NOM_FR&amp;ADDRESS('PR-tampon'!$E424,COLUMN(REFERENCEMENT_ISOLANT[[#Headers],[SYNTHESE DES APPLICATIONS VISEES]])))=0,"",INDIRECT(NOM_FR&amp;ADDRESS('PR-tampon'!$E424,COLUMN(REFERENCEMENT_ISOLANT[[#Headers],[SYNTHESE DES APPLICATIONS VISEES]]))))))</f>
        <v/>
      </c>
      <c r="L461" s="75" t="str">
        <f ca="1">IF('PR-tampon'!$E424="","",IF('PR-tampon'!$E424=0,"",IF(INDIRECT(NOM_FR&amp;ADDRESS('PR-tampon'!$E424,COLUMN(REFERENCEMENT_ISOLANT[[#Headers],[CONCATENATION DES OBSERVATIONS]])))=0,"",INDIRECT(NOM_FR&amp;ADDRESS('PR-tampon'!$E424,COLUMN(REFERENCEMENT_ISOLANT[[#Headers],[CONCATENATION DES OBSERVATIONS]]))))))</f>
        <v/>
      </c>
      <c r="M461" s="3" t="str">
        <f ca="1">IF('PR-tampon'!$E424="","",IF('PR-tampon'!$E424=0,"",IF(INDIRECT(NOM_FR&amp;ADDRESS('PR-tampon'!$E424,COLUMN(REFERENCEMENT_ISOLANT[[#Headers],[Hygrométrie des locaux]])))=0,"",INDIRECT(NOM_FR&amp;ADDRESS('PR-tampon'!$E424,COLUMN(REFERENCEMENT_ISOLANT[[#Headers],[Hygrométrie des locaux]]))))))</f>
        <v/>
      </c>
      <c r="N461" s="3" t="str">
        <f ca="1">IF('PR-tampon'!$E424="","",IF('PR-tampon'!$E424=0,"",IF(INDIRECT(NOM_FR&amp;ADDRESS('PR-tampon'!$E424,COLUMN(REFERENCEMENT_ISOLANT[[#Headers],[classement locaux au sens 20.1 P3]])))=0,"",INDIRECT(NOM_FR&amp;ADDRESS('PR-tampon'!$E424,COLUMN(REFERENCEMENT_ISOLANT[[#Headers],[classement locaux au sens 20.1 P3]]))))))</f>
        <v/>
      </c>
      <c r="O461" s="3" t="str">
        <f ca="1">IF('PR-tampon'!$E424="","",IF('PR-tampon'!$E424=0,"",IF(INDIRECT(NOM_FR&amp;ADDRESS('PR-tampon'!$E424,COLUMN(REFERENCEMENT_ISOLANT[[#Headers],[Climat max]])))=0,"",INDIRECT(NOM_FR&amp;ADDRESS('PR-tampon'!$E424,COLUMN(REFERENCEMENT_ISOLANT[[#Headers],[Climat max]]))))))</f>
        <v/>
      </c>
      <c r="P461" s="3" t="str">
        <f ca="1">IF('PR-tampon'!$E424="","",IF('PR-tampon'!$E424=0,"",IF(INDIRECT(NOM_FR&amp;ADDRESS('PR-tampon'!$E424,COLUMN(REFERENCEMENT_ISOLANT[[#Headers],[Locaux climatisés ou raffraichis]])))=0,"",INDIRECT(NOM_FR&amp;ADDRESS('PR-tampon'!$E424,COLUMN(REFERENCEMENT_ISOLANT[[#Headers],[Locaux climatisés ou raffraichis]]))))))</f>
        <v/>
      </c>
    </row>
    <row r="462" spans="1:16" ht="130.15" customHeight="1" x14ac:dyDescent="0.25">
      <c r="A462" s="3" t="e">
        <v>#VALUE!</v>
      </c>
      <c r="B462" s="79" t="str">
        <f ca="1">IF('PR-tampon'!$E425="","",IF('PR-tampon'!$E425=0,"",IF(INDIRECT(NOM_FR&amp;ADDRESS('PR-tampon'!$E425,COLUMN(REFERENCEMENT_ISOLANT[[#Headers],[DATE REFERENCEMENT]])))=0,"",INDIRECT(NOM_FR&amp;ADDRESS('PR-tampon'!$E425,COLUMN(REFERENCEMENT_ISOLANT[[#Headers],[DATE REFERENCEMENT]]))))))</f>
        <v/>
      </c>
      <c r="C462" s="79" t="str">
        <f ca="1">IF('PR-tampon'!$E425="","",IF('PR-tampon'!$E425=0,"",IF(INDIRECT(NOM_FR&amp;ADDRESS('PR-tampon'!$E425,COLUMN(REFERENCEMENT_ISOLANT[[#Headers],[TYPE DE PROCEDE]])))=0,"",INDIRECT(NOM_FR&amp;ADDRESS('PR-tampon'!$E425,COLUMN(REFERENCEMENT_ISOLANT[[#Headers],[TYPE DE PROCEDE]]))))))</f>
        <v/>
      </c>
      <c r="D462" s="79" t="str">
        <f ca="1">IF('PR-tampon'!$E425="","",IF('PR-tampon'!$E425=0,"",IF(INDIRECT(NOM_FR&amp;ADDRESS('PR-tampon'!$E425,COLUMN(REFERENCEMENT_ISOLANT[[#Headers],[MATIERE]])))=0,"",INDIRECT(NOM_FR&amp;ADDRESS('PR-tampon'!$E425,COLUMN(REFERENCEMENT_ISOLANT[[#Headers],[MATIERE]]))))))</f>
        <v/>
      </c>
      <c r="E462" s="3" t="str">
        <f ca="1">IF('PR-tampon'!$E425="","",IF('PR-tampon'!$E425=0,"",IF(INDIRECT(NOM_FR&amp;ADDRESS('PR-tampon'!$E425,COLUMN(REFERENCEMENT_ISOLANT[[#Headers],[NOM COMMERCIAL DU PROCEDE]])))=0,"",INDIRECT(NOM_FR&amp;ADDRESS('PR-tampon'!$E425,COLUMN(REFERENCEMENT_ISOLANT[[#Headers],[NOM COMMERCIAL DU PROCEDE]]))))))</f>
        <v/>
      </c>
      <c r="F462" s="3" t="str">
        <f ca="1">IF('PR-tampon'!$E425="","",IF('PR-tampon'!$E425=0,"",IF(INDIRECT(NOM_FR&amp;ADDRESS('PR-tampon'!$E425,COLUMN(REFERENCEMENT_ISOLANT[[#Headers],[FABRICANT / TITULAIRE / DISTRIBUTEUR]])))=0,"",INDIRECT(NOM_FR&amp;ADDRESS('PR-tampon'!$E425,COLUMN(REFERENCEMENT_ISOLANT[[#Headers],[FABRICANT / TITULAIRE / DISTRIBUTEUR]]))))))</f>
        <v/>
      </c>
      <c r="G462" s="3" t="str">
        <f ca="1">IF('PR-tampon'!$E425="","",IF('PR-tampon'!$E425=0,"",IF(INDIRECT(NOM_FR&amp;ADDRESS('PR-tampon'!$E425,COLUMN(REFERENCEMENT_ISOLANT[[#Headers],[TYPE DE DOCUMENT DE REFERENCE]])))=0,"",INDIRECT(NOM_FR&amp;ADDRESS('PR-tampon'!$E425,COLUMN(REFERENCEMENT_ISOLANT[[#Headers],[TYPE DE DOCUMENT DE REFERENCE]]))))))</f>
        <v/>
      </c>
      <c r="H462" s="3" t="str">
        <f ca="1">IF('PR-tampon'!$E425="","",IF('PR-tampon'!$E425=0,"",IF(INDIRECT(NOM_FR&amp;ADDRESS('PR-tampon'!$E425,COLUMN(REFERENCEMENT_ISOLANT[[#Headers],[REF]])))=0,"",INDIRECT(NOM_FR&amp;ADDRESS('PR-tampon'!$E425,COLUMN(REFERENCEMENT_ISOLANT[[#Headers],[REF]]))))))</f>
        <v/>
      </c>
      <c r="I462" s="73" t="str">
        <f ca="1">IF('PR-tampon'!$E425="","",IF('PR-tampon'!$E425=0,"",IF(INDIRECT(NOM_FR&amp;ADDRESS('PR-tampon'!$E425,COLUMN(REFERENCEMENT_ISOLANT[[#Headers],[AVIS LIMITE AU / VALIDITE]])))=0,"",INDIRECT(NOM_FR&amp;ADDRESS('PR-tampon'!$E425,COLUMN(REFERENCEMENT_ISOLANT[[#Headers],[AVIS LIMITE AU / VALIDITE]]))))))</f>
        <v/>
      </c>
      <c r="J462" s="3" t="str">
        <f ca="1">IF('PR-tampon'!$E425="","",IF('PR-tampon'!$E425=0,"",IF(INDIRECT(NOM_FR&amp;ADDRESS('PR-tampon'!$E425,COLUMN(REFERENCEMENT_ISOLANT[[#Headers],[TC/TNC
dans le domaine d''emploi visé]])))=0,"",INDIRECT(NOM_FR&amp;ADDRESS('PR-tampon'!$E425,COLUMN(REFERENCEMENT_ISOLANT[[#Headers],[TC/TNC
dans le domaine d''emploi visé]]))))))</f>
        <v/>
      </c>
      <c r="K462" s="102" t="str">
        <f ca="1">IF('PR-tampon'!$E425="","",IF('PR-tampon'!$E425=0,"",IF(INDIRECT(NOM_FR&amp;ADDRESS('PR-tampon'!$E425,COLUMN(REFERENCEMENT_ISOLANT[[#Headers],[SYNTHESE DES APPLICATIONS VISEES]])))=0,"",INDIRECT(NOM_FR&amp;ADDRESS('PR-tampon'!$E425,COLUMN(REFERENCEMENT_ISOLANT[[#Headers],[SYNTHESE DES APPLICATIONS VISEES]]))))))</f>
        <v/>
      </c>
      <c r="L462" s="75" t="str">
        <f ca="1">IF('PR-tampon'!$E425="","",IF('PR-tampon'!$E425=0,"",IF(INDIRECT(NOM_FR&amp;ADDRESS('PR-tampon'!$E425,COLUMN(REFERENCEMENT_ISOLANT[[#Headers],[CONCATENATION DES OBSERVATIONS]])))=0,"",INDIRECT(NOM_FR&amp;ADDRESS('PR-tampon'!$E425,COLUMN(REFERENCEMENT_ISOLANT[[#Headers],[CONCATENATION DES OBSERVATIONS]]))))))</f>
        <v/>
      </c>
      <c r="M462" s="3" t="str">
        <f ca="1">IF('PR-tampon'!$E425="","",IF('PR-tampon'!$E425=0,"",IF(INDIRECT(NOM_FR&amp;ADDRESS('PR-tampon'!$E425,COLUMN(REFERENCEMENT_ISOLANT[[#Headers],[Hygrométrie des locaux]])))=0,"",INDIRECT(NOM_FR&amp;ADDRESS('PR-tampon'!$E425,COLUMN(REFERENCEMENT_ISOLANT[[#Headers],[Hygrométrie des locaux]]))))))</f>
        <v/>
      </c>
      <c r="N462" s="3" t="str">
        <f ca="1">IF('PR-tampon'!$E425="","",IF('PR-tampon'!$E425=0,"",IF(INDIRECT(NOM_FR&amp;ADDRESS('PR-tampon'!$E425,COLUMN(REFERENCEMENT_ISOLANT[[#Headers],[classement locaux au sens 20.1 P3]])))=0,"",INDIRECT(NOM_FR&amp;ADDRESS('PR-tampon'!$E425,COLUMN(REFERENCEMENT_ISOLANT[[#Headers],[classement locaux au sens 20.1 P3]]))))))</f>
        <v/>
      </c>
      <c r="O462" s="3" t="str">
        <f ca="1">IF('PR-tampon'!$E425="","",IF('PR-tampon'!$E425=0,"",IF(INDIRECT(NOM_FR&amp;ADDRESS('PR-tampon'!$E425,COLUMN(REFERENCEMENT_ISOLANT[[#Headers],[Climat max]])))=0,"",INDIRECT(NOM_FR&amp;ADDRESS('PR-tampon'!$E425,COLUMN(REFERENCEMENT_ISOLANT[[#Headers],[Climat max]]))))))</f>
        <v/>
      </c>
      <c r="P462" s="3" t="str">
        <f ca="1">IF('PR-tampon'!$E425="","",IF('PR-tampon'!$E425=0,"",IF(INDIRECT(NOM_FR&amp;ADDRESS('PR-tampon'!$E425,COLUMN(REFERENCEMENT_ISOLANT[[#Headers],[Locaux climatisés ou raffraichis]])))=0,"",INDIRECT(NOM_FR&amp;ADDRESS('PR-tampon'!$E425,COLUMN(REFERENCEMENT_ISOLANT[[#Headers],[Locaux climatisés ou raffraichis]]))))))</f>
        <v/>
      </c>
    </row>
    <row r="463" spans="1:16" ht="130.15" customHeight="1" x14ac:dyDescent="0.25">
      <c r="A463" s="3" t="e">
        <v>#VALUE!</v>
      </c>
      <c r="B463" s="79" t="str">
        <f ca="1">IF('PR-tampon'!$E426="","",IF('PR-tampon'!$E426=0,"",IF(INDIRECT(NOM_FR&amp;ADDRESS('PR-tampon'!$E426,COLUMN(REFERENCEMENT_ISOLANT[[#Headers],[DATE REFERENCEMENT]])))=0,"",INDIRECT(NOM_FR&amp;ADDRESS('PR-tampon'!$E426,COLUMN(REFERENCEMENT_ISOLANT[[#Headers],[DATE REFERENCEMENT]]))))))</f>
        <v/>
      </c>
      <c r="C463" s="79" t="str">
        <f ca="1">IF('PR-tampon'!$E426="","",IF('PR-tampon'!$E426=0,"",IF(INDIRECT(NOM_FR&amp;ADDRESS('PR-tampon'!$E426,COLUMN(REFERENCEMENT_ISOLANT[[#Headers],[TYPE DE PROCEDE]])))=0,"",INDIRECT(NOM_FR&amp;ADDRESS('PR-tampon'!$E426,COLUMN(REFERENCEMENT_ISOLANT[[#Headers],[TYPE DE PROCEDE]]))))))</f>
        <v/>
      </c>
      <c r="D463" s="79" t="str">
        <f ca="1">IF('PR-tampon'!$E426="","",IF('PR-tampon'!$E426=0,"",IF(INDIRECT(NOM_FR&amp;ADDRESS('PR-tampon'!$E426,COLUMN(REFERENCEMENT_ISOLANT[[#Headers],[MATIERE]])))=0,"",INDIRECT(NOM_FR&amp;ADDRESS('PR-tampon'!$E426,COLUMN(REFERENCEMENT_ISOLANT[[#Headers],[MATIERE]]))))))</f>
        <v/>
      </c>
      <c r="E463" s="3" t="str">
        <f ca="1">IF('PR-tampon'!$E426="","",IF('PR-tampon'!$E426=0,"",IF(INDIRECT(NOM_FR&amp;ADDRESS('PR-tampon'!$E426,COLUMN(REFERENCEMENT_ISOLANT[[#Headers],[NOM COMMERCIAL DU PROCEDE]])))=0,"",INDIRECT(NOM_FR&amp;ADDRESS('PR-tampon'!$E426,COLUMN(REFERENCEMENT_ISOLANT[[#Headers],[NOM COMMERCIAL DU PROCEDE]]))))))</f>
        <v/>
      </c>
      <c r="F463" s="3" t="str">
        <f ca="1">IF('PR-tampon'!$E426="","",IF('PR-tampon'!$E426=0,"",IF(INDIRECT(NOM_FR&amp;ADDRESS('PR-tampon'!$E426,COLUMN(REFERENCEMENT_ISOLANT[[#Headers],[FABRICANT / TITULAIRE / DISTRIBUTEUR]])))=0,"",INDIRECT(NOM_FR&amp;ADDRESS('PR-tampon'!$E426,COLUMN(REFERENCEMENT_ISOLANT[[#Headers],[FABRICANT / TITULAIRE / DISTRIBUTEUR]]))))))</f>
        <v/>
      </c>
      <c r="G463" s="3" t="str">
        <f ca="1">IF('PR-tampon'!$E426="","",IF('PR-tampon'!$E426=0,"",IF(INDIRECT(NOM_FR&amp;ADDRESS('PR-tampon'!$E426,COLUMN(REFERENCEMENT_ISOLANT[[#Headers],[TYPE DE DOCUMENT DE REFERENCE]])))=0,"",INDIRECT(NOM_FR&amp;ADDRESS('PR-tampon'!$E426,COLUMN(REFERENCEMENT_ISOLANT[[#Headers],[TYPE DE DOCUMENT DE REFERENCE]]))))))</f>
        <v/>
      </c>
      <c r="H463" s="3" t="str">
        <f ca="1">IF('PR-tampon'!$E426="","",IF('PR-tampon'!$E426=0,"",IF(INDIRECT(NOM_FR&amp;ADDRESS('PR-tampon'!$E426,COLUMN(REFERENCEMENT_ISOLANT[[#Headers],[REF]])))=0,"",INDIRECT(NOM_FR&amp;ADDRESS('PR-tampon'!$E426,COLUMN(REFERENCEMENT_ISOLANT[[#Headers],[REF]]))))))</f>
        <v/>
      </c>
      <c r="I463" s="73" t="str">
        <f ca="1">IF('PR-tampon'!$E426="","",IF('PR-tampon'!$E426=0,"",IF(INDIRECT(NOM_FR&amp;ADDRESS('PR-tampon'!$E426,COLUMN(REFERENCEMENT_ISOLANT[[#Headers],[AVIS LIMITE AU / VALIDITE]])))=0,"",INDIRECT(NOM_FR&amp;ADDRESS('PR-tampon'!$E426,COLUMN(REFERENCEMENT_ISOLANT[[#Headers],[AVIS LIMITE AU / VALIDITE]]))))))</f>
        <v/>
      </c>
      <c r="J463" s="3" t="str">
        <f ca="1">IF('PR-tampon'!$E426="","",IF('PR-tampon'!$E426=0,"",IF(INDIRECT(NOM_FR&amp;ADDRESS('PR-tampon'!$E426,COLUMN(REFERENCEMENT_ISOLANT[[#Headers],[TC/TNC
dans le domaine d''emploi visé]])))=0,"",INDIRECT(NOM_FR&amp;ADDRESS('PR-tampon'!$E426,COLUMN(REFERENCEMENT_ISOLANT[[#Headers],[TC/TNC
dans le domaine d''emploi visé]]))))))</f>
        <v/>
      </c>
      <c r="K463" s="102" t="str">
        <f ca="1">IF('PR-tampon'!$E426="","",IF('PR-tampon'!$E426=0,"",IF(INDIRECT(NOM_FR&amp;ADDRESS('PR-tampon'!$E426,COLUMN(REFERENCEMENT_ISOLANT[[#Headers],[SYNTHESE DES APPLICATIONS VISEES]])))=0,"",INDIRECT(NOM_FR&amp;ADDRESS('PR-tampon'!$E426,COLUMN(REFERENCEMENT_ISOLANT[[#Headers],[SYNTHESE DES APPLICATIONS VISEES]]))))))</f>
        <v/>
      </c>
      <c r="L463" s="75" t="str">
        <f ca="1">IF('PR-tampon'!$E426="","",IF('PR-tampon'!$E426=0,"",IF(INDIRECT(NOM_FR&amp;ADDRESS('PR-tampon'!$E426,COLUMN(REFERENCEMENT_ISOLANT[[#Headers],[CONCATENATION DES OBSERVATIONS]])))=0,"",INDIRECT(NOM_FR&amp;ADDRESS('PR-tampon'!$E426,COLUMN(REFERENCEMENT_ISOLANT[[#Headers],[CONCATENATION DES OBSERVATIONS]]))))))</f>
        <v/>
      </c>
      <c r="M463" s="3" t="str">
        <f ca="1">IF('PR-tampon'!$E426="","",IF('PR-tampon'!$E426=0,"",IF(INDIRECT(NOM_FR&amp;ADDRESS('PR-tampon'!$E426,COLUMN(REFERENCEMENT_ISOLANT[[#Headers],[Hygrométrie des locaux]])))=0,"",INDIRECT(NOM_FR&amp;ADDRESS('PR-tampon'!$E426,COLUMN(REFERENCEMENT_ISOLANT[[#Headers],[Hygrométrie des locaux]]))))))</f>
        <v/>
      </c>
      <c r="N463" s="3" t="str">
        <f ca="1">IF('PR-tampon'!$E426="","",IF('PR-tampon'!$E426=0,"",IF(INDIRECT(NOM_FR&amp;ADDRESS('PR-tampon'!$E426,COLUMN(REFERENCEMENT_ISOLANT[[#Headers],[classement locaux au sens 20.1 P3]])))=0,"",INDIRECT(NOM_FR&amp;ADDRESS('PR-tampon'!$E426,COLUMN(REFERENCEMENT_ISOLANT[[#Headers],[classement locaux au sens 20.1 P3]]))))))</f>
        <v/>
      </c>
      <c r="O463" s="3" t="str">
        <f ca="1">IF('PR-tampon'!$E426="","",IF('PR-tampon'!$E426=0,"",IF(INDIRECT(NOM_FR&amp;ADDRESS('PR-tampon'!$E426,COLUMN(REFERENCEMENT_ISOLANT[[#Headers],[Climat max]])))=0,"",INDIRECT(NOM_FR&amp;ADDRESS('PR-tampon'!$E426,COLUMN(REFERENCEMENT_ISOLANT[[#Headers],[Climat max]]))))))</f>
        <v/>
      </c>
      <c r="P463" s="3" t="str">
        <f ca="1">IF('PR-tampon'!$E426="","",IF('PR-tampon'!$E426=0,"",IF(INDIRECT(NOM_FR&amp;ADDRESS('PR-tampon'!$E426,COLUMN(REFERENCEMENT_ISOLANT[[#Headers],[Locaux climatisés ou raffraichis]])))=0,"",INDIRECT(NOM_FR&amp;ADDRESS('PR-tampon'!$E426,COLUMN(REFERENCEMENT_ISOLANT[[#Headers],[Locaux climatisés ou raffraichis]]))))))</f>
        <v/>
      </c>
    </row>
    <row r="464" spans="1:16" ht="130.15" customHeight="1" x14ac:dyDescent="0.25">
      <c r="A464" s="3" t="e">
        <v>#VALUE!</v>
      </c>
      <c r="B464" s="79" t="str">
        <f ca="1">IF('PR-tampon'!$E427="","",IF('PR-tampon'!$E427=0,"",IF(INDIRECT(NOM_FR&amp;ADDRESS('PR-tampon'!$E427,COLUMN(REFERENCEMENT_ISOLANT[[#Headers],[DATE REFERENCEMENT]])))=0,"",INDIRECT(NOM_FR&amp;ADDRESS('PR-tampon'!$E427,COLUMN(REFERENCEMENT_ISOLANT[[#Headers],[DATE REFERENCEMENT]]))))))</f>
        <v/>
      </c>
      <c r="C464" s="79" t="str">
        <f ca="1">IF('PR-tampon'!$E427="","",IF('PR-tampon'!$E427=0,"",IF(INDIRECT(NOM_FR&amp;ADDRESS('PR-tampon'!$E427,COLUMN(REFERENCEMENT_ISOLANT[[#Headers],[TYPE DE PROCEDE]])))=0,"",INDIRECT(NOM_FR&amp;ADDRESS('PR-tampon'!$E427,COLUMN(REFERENCEMENT_ISOLANT[[#Headers],[TYPE DE PROCEDE]]))))))</f>
        <v/>
      </c>
      <c r="D464" s="79" t="str">
        <f ca="1">IF('PR-tampon'!$E427="","",IF('PR-tampon'!$E427=0,"",IF(INDIRECT(NOM_FR&amp;ADDRESS('PR-tampon'!$E427,COLUMN(REFERENCEMENT_ISOLANT[[#Headers],[MATIERE]])))=0,"",INDIRECT(NOM_FR&amp;ADDRESS('PR-tampon'!$E427,COLUMN(REFERENCEMENT_ISOLANT[[#Headers],[MATIERE]]))))))</f>
        <v/>
      </c>
      <c r="E464" s="3" t="str">
        <f ca="1">IF('PR-tampon'!$E427="","",IF('PR-tampon'!$E427=0,"",IF(INDIRECT(NOM_FR&amp;ADDRESS('PR-tampon'!$E427,COLUMN(REFERENCEMENT_ISOLANT[[#Headers],[NOM COMMERCIAL DU PROCEDE]])))=0,"",INDIRECT(NOM_FR&amp;ADDRESS('PR-tampon'!$E427,COLUMN(REFERENCEMENT_ISOLANT[[#Headers],[NOM COMMERCIAL DU PROCEDE]]))))))</f>
        <v/>
      </c>
      <c r="F464" s="3" t="str">
        <f ca="1">IF('PR-tampon'!$E427="","",IF('PR-tampon'!$E427=0,"",IF(INDIRECT(NOM_FR&amp;ADDRESS('PR-tampon'!$E427,COLUMN(REFERENCEMENT_ISOLANT[[#Headers],[FABRICANT / TITULAIRE / DISTRIBUTEUR]])))=0,"",INDIRECT(NOM_FR&amp;ADDRESS('PR-tampon'!$E427,COLUMN(REFERENCEMENT_ISOLANT[[#Headers],[FABRICANT / TITULAIRE / DISTRIBUTEUR]]))))))</f>
        <v/>
      </c>
      <c r="G464" s="3" t="str">
        <f ca="1">IF('PR-tampon'!$E427="","",IF('PR-tampon'!$E427=0,"",IF(INDIRECT(NOM_FR&amp;ADDRESS('PR-tampon'!$E427,COLUMN(REFERENCEMENT_ISOLANT[[#Headers],[TYPE DE DOCUMENT DE REFERENCE]])))=0,"",INDIRECT(NOM_FR&amp;ADDRESS('PR-tampon'!$E427,COLUMN(REFERENCEMENT_ISOLANT[[#Headers],[TYPE DE DOCUMENT DE REFERENCE]]))))))</f>
        <v/>
      </c>
      <c r="H464" s="3" t="str">
        <f ca="1">IF('PR-tampon'!$E427="","",IF('PR-tampon'!$E427=0,"",IF(INDIRECT(NOM_FR&amp;ADDRESS('PR-tampon'!$E427,COLUMN(REFERENCEMENT_ISOLANT[[#Headers],[REF]])))=0,"",INDIRECT(NOM_FR&amp;ADDRESS('PR-tampon'!$E427,COLUMN(REFERENCEMENT_ISOLANT[[#Headers],[REF]]))))))</f>
        <v/>
      </c>
      <c r="I464" s="73" t="str">
        <f ca="1">IF('PR-tampon'!$E427="","",IF('PR-tampon'!$E427=0,"",IF(INDIRECT(NOM_FR&amp;ADDRESS('PR-tampon'!$E427,COLUMN(REFERENCEMENT_ISOLANT[[#Headers],[AVIS LIMITE AU / VALIDITE]])))=0,"",INDIRECT(NOM_FR&amp;ADDRESS('PR-tampon'!$E427,COLUMN(REFERENCEMENT_ISOLANT[[#Headers],[AVIS LIMITE AU / VALIDITE]]))))))</f>
        <v/>
      </c>
      <c r="J464" s="3" t="str">
        <f ca="1">IF('PR-tampon'!$E427="","",IF('PR-tampon'!$E427=0,"",IF(INDIRECT(NOM_FR&amp;ADDRESS('PR-tampon'!$E427,COLUMN(REFERENCEMENT_ISOLANT[[#Headers],[TC/TNC
dans le domaine d''emploi visé]])))=0,"",INDIRECT(NOM_FR&amp;ADDRESS('PR-tampon'!$E427,COLUMN(REFERENCEMENT_ISOLANT[[#Headers],[TC/TNC
dans le domaine d''emploi visé]]))))))</f>
        <v/>
      </c>
      <c r="K464" s="102" t="str">
        <f ca="1">IF('PR-tampon'!$E427="","",IF('PR-tampon'!$E427=0,"",IF(INDIRECT(NOM_FR&amp;ADDRESS('PR-tampon'!$E427,COLUMN(REFERENCEMENT_ISOLANT[[#Headers],[SYNTHESE DES APPLICATIONS VISEES]])))=0,"",INDIRECT(NOM_FR&amp;ADDRESS('PR-tampon'!$E427,COLUMN(REFERENCEMENT_ISOLANT[[#Headers],[SYNTHESE DES APPLICATIONS VISEES]]))))))</f>
        <v/>
      </c>
      <c r="L464" s="75" t="str">
        <f ca="1">IF('PR-tampon'!$E427="","",IF('PR-tampon'!$E427=0,"",IF(INDIRECT(NOM_FR&amp;ADDRESS('PR-tampon'!$E427,COLUMN(REFERENCEMENT_ISOLANT[[#Headers],[CONCATENATION DES OBSERVATIONS]])))=0,"",INDIRECT(NOM_FR&amp;ADDRESS('PR-tampon'!$E427,COLUMN(REFERENCEMENT_ISOLANT[[#Headers],[CONCATENATION DES OBSERVATIONS]]))))))</f>
        <v/>
      </c>
      <c r="M464" s="3" t="str">
        <f ca="1">IF('PR-tampon'!$E427="","",IF('PR-tampon'!$E427=0,"",IF(INDIRECT(NOM_FR&amp;ADDRESS('PR-tampon'!$E427,COLUMN(REFERENCEMENT_ISOLANT[[#Headers],[Hygrométrie des locaux]])))=0,"",INDIRECT(NOM_FR&amp;ADDRESS('PR-tampon'!$E427,COLUMN(REFERENCEMENT_ISOLANT[[#Headers],[Hygrométrie des locaux]]))))))</f>
        <v/>
      </c>
      <c r="N464" s="3" t="str">
        <f ca="1">IF('PR-tampon'!$E427="","",IF('PR-tampon'!$E427=0,"",IF(INDIRECT(NOM_FR&amp;ADDRESS('PR-tampon'!$E427,COLUMN(REFERENCEMENT_ISOLANT[[#Headers],[classement locaux au sens 20.1 P3]])))=0,"",INDIRECT(NOM_FR&amp;ADDRESS('PR-tampon'!$E427,COLUMN(REFERENCEMENT_ISOLANT[[#Headers],[classement locaux au sens 20.1 P3]]))))))</f>
        <v/>
      </c>
      <c r="O464" s="3" t="str">
        <f ca="1">IF('PR-tampon'!$E427="","",IF('PR-tampon'!$E427=0,"",IF(INDIRECT(NOM_FR&amp;ADDRESS('PR-tampon'!$E427,COLUMN(REFERENCEMENT_ISOLANT[[#Headers],[Climat max]])))=0,"",INDIRECT(NOM_FR&amp;ADDRESS('PR-tampon'!$E427,COLUMN(REFERENCEMENT_ISOLANT[[#Headers],[Climat max]]))))))</f>
        <v/>
      </c>
      <c r="P464" s="3" t="str">
        <f ca="1">IF('PR-tampon'!$E427="","",IF('PR-tampon'!$E427=0,"",IF(INDIRECT(NOM_FR&amp;ADDRESS('PR-tampon'!$E427,COLUMN(REFERENCEMENT_ISOLANT[[#Headers],[Locaux climatisés ou raffraichis]])))=0,"",INDIRECT(NOM_FR&amp;ADDRESS('PR-tampon'!$E427,COLUMN(REFERENCEMENT_ISOLANT[[#Headers],[Locaux climatisés ou raffraichis]]))))))</f>
        <v/>
      </c>
    </row>
    <row r="465" spans="1:16" ht="130.15" customHeight="1" x14ac:dyDescent="0.25">
      <c r="A465" s="3" t="e">
        <v>#VALUE!</v>
      </c>
      <c r="B465" s="79" t="str">
        <f ca="1">IF('PR-tampon'!$E428="","",IF('PR-tampon'!$E428=0,"",IF(INDIRECT(NOM_FR&amp;ADDRESS('PR-tampon'!$E428,COLUMN(REFERENCEMENT_ISOLANT[[#Headers],[DATE REFERENCEMENT]])))=0,"",INDIRECT(NOM_FR&amp;ADDRESS('PR-tampon'!$E428,COLUMN(REFERENCEMENT_ISOLANT[[#Headers],[DATE REFERENCEMENT]]))))))</f>
        <v/>
      </c>
      <c r="C465" s="79" t="str">
        <f ca="1">IF('PR-tampon'!$E428="","",IF('PR-tampon'!$E428=0,"",IF(INDIRECT(NOM_FR&amp;ADDRESS('PR-tampon'!$E428,COLUMN(REFERENCEMENT_ISOLANT[[#Headers],[TYPE DE PROCEDE]])))=0,"",INDIRECT(NOM_FR&amp;ADDRESS('PR-tampon'!$E428,COLUMN(REFERENCEMENT_ISOLANT[[#Headers],[TYPE DE PROCEDE]]))))))</f>
        <v/>
      </c>
      <c r="D465" s="79" t="str">
        <f ca="1">IF('PR-tampon'!$E428="","",IF('PR-tampon'!$E428=0,"",IF(INDIRECT(NOM_FR&amp;ADDRESS('PR-tampon'!$E428,COLUMN(REFERENCEMENT_ISOLANT[[#Headers],[MATIERE]])))=0,"",INDIRECT(NOM_FR&amp;ADDRESS('PR-tampon'!$E428,COLUMN(REFERENCEMENT_ISOLANT[[#Headers],[MATIERE]]))))))</f>
        <v/>
      </c>
      <c r="E465" s="3" t="str">
        <f ca="1">IF('PR-tampon'!$E428="","",IF('PR-tampon'!$E428=0,"",IF(INDIRECT(NOM_FR&amp;ADDRESS('PR-tampon'!$E428,COLUMN(REFERENCEMENT_ISOLANT[[#Headers],[NOM COMMERCIAL DU PROCEDE]])))=0,"",INDIRECT(NOM_FR&amp;ADDRESS('PR-tampon'!$E428,COLUMN(REFERENCEMENT_ISOLANT[[#Headers],[NOM COMMERCIAL DU PROCEDE]]))))))</f>
        <v/>
      </c>
      <c r="F465" s="3" t="str">
        <f ca="1">IF('PR-tampon'!$E428="","",IF('PR-tampon'!$E428=0,"",IF(INDIRECT(NOM_FR&amp;ADDRESS('PR-tampon'!$E428,COLUMN(REFERENCEMENT_ISOLANT[[#Headers],[FABRICANT / TITULAIRE / DISTRIBUTEUR]])))=0,"",INDIRECT(NOM_FR&amp;ADDRESS('PR-tampon'!$E428,COLUMN(REFERENCEMENT_ISOLANT[[#Headers],[FABRICANT / TITULAIRE / DISTRIBUTEUR]]))))))</f>
        <v/>
      </c>
      <c r="G465" s="3" t="str">
        <f ca="1">IF('PR-tampon'!$E428="","",IF('PR-tampon'!$E428=0,"",IF(INDIRECT(NOM_FR&amp;ADDRESS('PR-tampon'!$E428,COLUMN(REFERENCEMENT_ISOLANT[[#Headers],[TYPE DE DOCUMENT DE REFERENCE]])))=0,"",INDIRECT(NOM_FR&amp;ADDRESS('PR-tampon'!$E428,COLUMN(REFERENCEMENT_ISOLANT[[#Headers],[TYPE DE DOCUMENT DE REFERENCE]]))))))</f>
        <v/>
      </c>
      <c r="H465" s="3" t="str">
        <f ca="1">IF('PR-tampon'!$E428="","",IF('PR-tampon'!$E428=0,"",IF(INDIRECT(NOM_FR&amp;ADDRESS('PR-tampon'!$E428,COLUMN(REFERENCEMENT_ISOLANT[[#Headers],[REF]])))=0,"",INDIRECT(NOM_FR&amp;ADDRESS('PR-tampon'!$E428,COLUMN(REFERENCEMENT_ISOLANT[[#Headers],[REF]]))))))</f>
        <v/>
      </c>
      <c r="I465" s="73" t="str">
        <f ca="1">IF('PR-tampon'!$E428="","",IF('PR-tampon'!$E428=0,"",IF(INDIRECT(NOM_FR&amp;ADDRESS('PR-tampon'!$E428,COLUMN(REFERENCEMENT_ISOLANT[[#Headers],[AVIS LIMITE AU / VALIDITE]])))=0,"",INDIRECT(NOM_FR&amp;ADDRESS('PR-tampon'!$E428,COLUMN(REFERENCEMENT_ISOLANT[[#Headers],[AVIS LIMITE AU / VALIDITE]]))))))</f>
        <v/>
      </c>
      <c r="J465" s="3" t="str">
        <f ca="1">IF('PR-tampon'!$E428="","",IF('PR-tampon'!$E428=0,"",IF(INDIRECT(NOM_FR&amp;ADDRESS('PR-tampon'!$E428,COLUMN(REFERENCEMENT_ISOLANT[[#Headers],[TC/TNC
dans le domaine d''emploi visé]])))=0,"",INDIRECT(NOM_FR&amp;ADDRESS('PR-tampon'!$E428,COLUMN(REFERENCEMENT_ISOLANT[[#Headers],[TC/TNC
dans le domaine d''emploi visé]]))))))</f>
        <v/>
      </c>
      <c r="K465" s="102" t="str">
        <f ca="1">IF('PR-tampon'!$E428="","",IF('PR-tampon'!$E428=0,"",IF(INDIRECT(NOM_FR&amp;ADDRESS('PR-tampon'!$E428,COLUMN(REFERENCEMENT_ISOLANT[[#Headers],[SYNTHESE DES APPLICATIONS VISEES]])))=0,"",INDIRECT(NOM_FR&amp;ADDRESS('PR-tampon'!$E428,COLUMN(REFERENCEMENT_ISOLANT[[#Headers],[SYNTHESE DES APPLICATIONS VISEES]]))))))</f>
        <v/>
      </c>
      <c r="L465" s="75" t="str">
        <f ca="1">IF('PR-tampon'!$E428="","",IF('PR-tampon'!$E428=0,"",IF(INDIRECT(NOM_FR&amp;ADDRESS('PR-tampon'!$E428,COLUMN(REFERENCEMENT_ISOLANT[[#Headers],[CONCATENATION DES OBSERVATIONS]])))=0,"",INDIRECT(NOM_FR&amp;ADDRESS('PR-tampon'!$E428,COLUMN(REFERENCEMENT_ISOLANT[[#Headers],[CONCATENATION DES OBSERVATIONS]]))))))</f>
        <v/>
      </c>
      <c r="M465" s="3" t="str">
        <f ca="1">IF('PR-tampon'!$E428="","",IF('PR-tampon'!$E428=0,"",IF(INDIRECT(NOM_FR&amp;ADDRESS('PR-tampon'!$E428,COLUMN(REFERENCEMENT_ISOLANT[[#Headers],[Hygrométrie des locaux]])))=0,"",INDIRECT(NOM_FR&amp;ADDRESS('PR-tampon'!$E428,COLUMN(REFERENCEMENT_ISOLANT[[#Headers],[Hygrométrie des locaux]]))))))</f>
        <v/>
      </c>
      <c r="N465" s="3" t="str">
        <f ca="1">IF('PR-tampon'!$E428="","",IF('PR-tampon'!$E428=0,"",IF(INDIRECT(NOM_FR&amp;ADDRESS('PR-tampon'!$E428,COLUMN(REFERENCEMENT_ISOLANT[[#Headers],[classement locaux au sens 20.1 P3]])))=0,"",INDIRECT(NOM_FR&amp;ADDRESS('PR-tampon'!$E428,COLUMN(REFERENCEMENT_ISOLANT[[#Headers],[classement locaux au sens 20.1 P3]]))))))</f>
        <v/>
      </c>
      <c r="O465" s="3" t="str">
        <f ca="1">IF('PR-tampon'!$E428="","",IF('PR-tampon'!$E428=0,"",IF(INDIRECT(NOM_FR&amp;ADDRESS('PR-tampon'!$E428,COLUMN(REFERENCEMENT_ISOLANT[[#Headers],[Climat max]])))=0,"",INDIRECT(NOM_FR&amp;ADDRESS('PR-tampon'!$E428,COLUMN(REFERENCEMENT_ISOLANT[[#Headers],[Climat max]]))))))</f>
        <v/>
      </c>
      <c r="P465" s="3" t="str">
        <f ca="1">IF('PR-tampon'!$E428="","",IF('PR-tampon'!$E428=0,"",IF(INDIRECT(NOM_FR&amp;ADDRESS('PR-tampon'!$E428,COLUMN(REFERENCEMENT_ISOLANT[[#Headers],[Locaux climatisés ou raffraichis]])))=0,"",INDIRECT(NOM_FR&amp;ADDRESS('PR-tampon'!$E428,COLUMN(REFERENCEMENT_ISOLANT[[#Headers],[Locaux climatisés ou raffraichis]]))))))</f>
        <v/>
      </c>
    </row>
    <row r="466" spans="1:16" ht="130.15" customHeight="1" x14ac:dyDescent="0.25">
      <c r="A466" s="3" t="e">
        <v>#VALUE!</v>
      </c>
      <c r="B466" s="79" t="str">
        <f ca="1">IF('PR-tampon'!$E429="","",IF('PR-tampon'!$E429=0,"",IF(INDIRECT(NOM_FR&amp;ADDRESS('PR-tampon'!$E429,COLUMN(REFERENCEMENT_ISOLANT[[#Headers],[DATE REFERENCEMENT]])))=0,"",INDIRECT(NOM_FR&amp;ADDRESS('PR-tampon'!$E429,COLUMN(REFERENCEMENT_ISOLANT[[#Headers],[DATE REFERENCEMENT]]))))))</f>
        <v/>
      </c>
      <c r="C466" s="79" t="str">
        <f ca="1">IF('PR-tampon'!$E429="","",IF('PR-tampon'!$E429=0,"",IF(INDIRECT(NOM_FR&amp;ADDRESS('PR-tampon'!$E429,COLUMN(REFERENCEMENT_ISOLANT[[#Headers],[TYPE DE PROCEDE]])))=0,"",INDIRECT(NOM_FR&amp;ADDRESS('PR-tampon'!$E429,COLUMN(REFERENCEMENT_ISOLANT[[#Headers],[TYPE DE PROCEDE]]))))))</f>
        <v/>
      </c>
      <c r="D466" s="79" t="str">
        <f ca="1">IF('PR-tampon'!$E429="","",IF('PR-tampon'!$E429=0,"",IF(INDIRECT(NOM_FR&amp;ADDRESS('PR-tampon'!$E429,COLUMN(REFERENCEMENT_ISOLANT[[#Headers],[MATIERE]])))=0,"",INDIRECT(NOM_FR&amp;ADDRESS('PR-tampon'!$E429,COLUMN(REFERENCEMENT_ISOLANT[[#Headers],[MATIERE]]))))))</f>
        <v/>
      </c>
      <c r="E466" s="3" t="str">
        <f ca="1">IF('PR-tampon'!$E429="","",IF('PR-tampon'!$E429=0,"",IF(INDIRECT(NOM_FR&amp;ADDRESS('PR-tampon'!$E429,COLUMN(REFERENCEMENT_ISOLANT[[#Headers],[NOM COMMERCIAL DU PROCEDE]])))=0,"",INDIRECT(NOM_FR&amp;ADDRESS('PR-tampon'!$E429,COLUMN(REFERENCEMENT_ISOLANT[[#Headers],[NOM COMMERCIAL DU PROCEDE]]))))))</f>
        <v/>
      </c>
      <c r="F466" s="3" t="str">
        <f ca="1">IF('PR-tampon'!$E429="","",IF('PR-tampon'!$E429=0,"",IF(INDIRECT(NOM_FR&amp;ADDRESS('PR-tampon'!$E429,COLUMN(REFERENCEMENT_ISOLANT[[#Headers],[FABRICANT / TITULAIRE / DISTRIBUTEUR]])))=0,"",INDIRECT(NOM_FR&amp;ADDRESS('PR-tampon'!$E429,COLUMN(REFERENCEMENT_ISOLANT[[#Headers],[FABRICANT / TITULAIRE / DISTRIBUTEUR]]))))))</f>
        <v/>
      </c>
      <c r="G466" s="3" t="str">
        <f ca="1">IF('PR-tampon'!$E429="","",IF('PR-tampon'!$E429=0,"",IF(INDIRECT(NOM_FR&amp;ADDRESS('PR-tampon'!$E429,COLUMN(REFERENCEMENT_ISOLANT[[#Headers],[TYPE DE DOCUMENT DE REFERENCE]])))=0,"",INDIRECT(NOM_FR&amp;ADDRESS('PR-tampon'!$E429,COLUMN(REFERENCEMENT_ISOLANT[[#Headers],[TYPE DE DOCUMENT DE REFERENCE]]))))))</f>
        <v/>
      </c>
      <c r="H466" s="3" t="str">
        <f ca="1">IF('PR-tampon'!$E429="","",IF('PR-tampon'!$E429=0,"",IF(INDIRECT(NOM_FR&amp;ADDRESS('PR-tampon'!$E429,COLUMN(REFERENCEMENT_ISOLANT[[#Headers],[REF]])))=0,"",INDIRECT(NOM_FR&amp;ADDRESS('PR-tampon'!$E429,COLUMN(REFERENCEMENT_ISOLANT[[#Headers],[REF]]))))))</f>
        <v/>
      </c>
      <c r="I466" s="73" t="str">
        <f ca="1">IF('PR-tampon'!$E429="","",IF('PR-tampon'!$E429=0,"",IF(INDIRECT(NOM_FR&amp;ADDRESS('PR-tampon'!$E429,COLUMN(REFERENCEMENT_ISOLANT[[#Headers],[AVIS LIMITE AU / VALIDITE]])))=0,"",INDIRECT(NOM_FR&amp;ADDRESS('PR-tampon'!$E429,COLUMN(REFERENCEMENT_ISOLANT[[#Headers],[AVIS LIMITE AU / VALIDITE]]))))))</f>
        <v/>
      </c>
      <c r="J466" s="3" t="str">
        <f ca="1">IF('PR-tampon'!$E429="","",IF('PR-tampon'!$E429=0,"",IF(INDIRECT(NOM_FR&amp;ADDRESS('PR-tampon'!$E429,COLUMN(REFERENCEMENT_ISOLANT[[#Headers],[TC/TNC
dans le domaine d''emploi visé]])))=0,"",INDIRECT(NOM_FR&amp;ADDRESS('PR-tampon'!$E429,COLUMN(REFERENCEMENT_ISOLANT[[#Headers],[TC/TNC
dans le domaine d''emploi visé]]))))))</f>
        <v/>
      </c>
      <c r="K466" s="102" t="str">
        <f ca="1">IF('PR-tampon'!$E429="","",IF('PR-tampon'!$E429=0,"",IF(INDIRECT(NOM_FR&amp;ADDRESS('PR-tampon'!$E429,COLUMN(REFERENCEMENT_ISOLANT[[#Headers],[SYNTHESE DES APPLICATIONS VISEES]])))=0,"",INDIRECT(NOM_FR&amp;ADDRESS('PR-tampon'!$E429,COLUMN(REFERENCEMENT_ISOLANT[[#Headers],[SYNTHESE DES APPLICATIONS VISEES]]))))))</f>
        <v/>
      </c>
      <c r="L466" s="75" t="str">
        <f ca="1">IF('PR-tampon'!$E429="","",IF('PR-tampon'!$E429=0,"",IF(INDIRECT(NOM_FR&amp;ADDRESS('PR-tampon'!$E429,COLUMN(REFERENCEMENT_ISOLANT[[#Headers],[CONCATENATION DES OBSERVATIONS]])))=0,"",INDIRECT(NOM_FR&amp;ADDRESS('PR-tampon'!$E429,COLUMN(REFERENCEMENT_ISOLANT[[#Headers],[CONCATENATION DES OBSERVATIONS]]))))))</f>
        <v/>
      </c>
      <c r="M466" s="3" t="str">
        <f ca="1">IF('PR-tampon'!$E429="","",IF('PR-tampon'!$E429=0,"",IF(INDIRECT(NOM_FR&amp;ADDRESS('PR-tampon'!$E429,COLUMN(REFERENCEMENT_ISOLANT[[#Headers],[Hygrométrie des locaux]])))=0,"",INDIRECT(NOM_FR&amp;ADDRESS('PR-tampon'!$E429,COLUMN(REFERENCEMENT_ISOLANT[[#Headers],[Hygrométrie des locaux]]))))))</f>
        <v/>
      </c>
      <c r="N466" s="3" t="str">
        <f ca="1">IF('PR-tampon'!$E429="","",IF('PR-tampon'!$E429=0,"",IF(INDIRECT(NOM_FR&amp;ADDRESS('PR-tampon'!$E429,COLUMN(REFERENCEMENT_ISOLANT[[#Headers],[classement locaux au sens 20.1 P3]])))=0,"",INDIRECT(NOM_FR&amp;ADDRESS('PR-tampon'!$E429,COLUMN(REFERENCEMENT_ISOLANT[[#Headers],[classement locaux au sens 20.1 P3]]))))))</f>
        <v/>
      </c>
      <c r="O466" s="3" t="str">
        <f ca="1">IF('PR-tampon'!$E429="","",IF('PR-tampon'!$E429=0,"",IF(INDIRECT(NOM_FR&amp;ADDRESS('PR-tampon'!$E429,COLUMN(REFERENCEMENT_ISOLANT[[#Headers],[Climat max]])))=0,"",INDIRECT(NOM_FR&amp;ADDRESS('PR-tampon'!$E429,COLUMN(REFERENCEMENT_ISOLANT[[#Headers],[Climat max]]))))))</f>
        <v/>
      </c>
      <c r="P466" s="3" t="str">
        <f ca="1">IF('PR-tampon'!$E429="","",IF('PR-tampon'!$E429=0,"",IF(INDIRECT(NOM_FR&amp;ADDRESS('PR-tampon'!$E429,COLUMN(REFERENCEMENT_ISOLANT[[#Headers],[Locaux climatisés ou raffraichis]])))=0,"",INDIRECT(NOM_FR&amp;ADDRESS('PR-tampon'!$E429,COLUMN(REFERENCEMENT_ISOLANT[[#Headers],[Locaux climatisés ou raffraichis]]))))))</f>
        <v/>
      </c>
    </row>
    <row r="467" spans="1:16" ht="130.15" customHeight="1" x14ac:dyDescent="0.25">
      <c r="A467" s="3" t="e">
        <v>#VALUE!</v>
      </c>
      <c r="B467" s="79" t="str">
        <f ca="1">IF('PR-tampon'!$E430="","",IF('PR-tampon'!$E430=0,"",IF(INDIRECT(NOM_FR&amp;ADDRESS('PR-tampon'!$E430,COLUMN(REFERENCEMENT_ISOLANT[[#Headers],[DATE REFERENCEMENT]])))=0,"",INDIRECT(NOM_FR&amp;ADDRESS('PR-tampon'!$E430,COLUMN(REFERENCEMENT_ISOLANT[[#Headers],[DATE REFERENCEMENT]]))))))</f>
        <v/>
      </c>
      <c r="C467" s="79" t="str">
        <f ca="1">IF('PR-tampon'!$E430="","",IF('PR-tampon'!$E430=0,"",IF(INDIRECT(NOM_FR&amp;ADDRESS('PR-tampon'!$E430,COLUMN(REFERENCEMENT_ISOLANT[[#Headers],[TYPE DE PROCEDE]])))=0,"",INDIRECT(NOM_FR&amp;ADDRESS('PR-tampon'!$E430,COLUMN(REFERENCEMENT_ISOLANT[[#Headers],[TYPE DE PROCEDE]]))))))</f>
        <v/>
      </c>
      <c r="D467" s="79" t="str">
        <f ca="1">IF('PR-tampon'!$E430="","",IF('PR-tampon'!$E430=0,"",IF(INDIRECT(NOM_FR&amp;ADDRESS('PR-tampon'!$E430,COLUMN(REFERENCEMENT_ISOLANT[[#Headers],[MATIERE]])))=0,"",INDIRECT(NOM_FR&amp;ADDRESS('PR-tampon'!$E430,COLUMN(REFERENCEMENT_ISOLANT[[#Headers],[MATIERE]]))))))</f>
        <v/>
      </c>
      <c r="E467" s="3" t="str">
        <f ca="1">IF('PR-tampon'!$E430="","",IF('PR-tampon'!$E430=0,"",IF(INDIRECT(NOM_FR&amp;ADDRESS('PR-tampon'!$E430,COLUMN(REFERENCEMENT_ISOLANT[[#Headers],[NOM COMMERCIAL DU PROCEDE]])))=0,"",INDIRECT(NOM_FR&amp;ADDRESS('PR-tampon'!$E430,COLUMN(REFERENCEMENT_ISOLANT[[#Headers],[NOM COMMERCIAL DU PROCEDE]]))))))</f>
        <v/>
      </c>
      <c r="F467" s="3" t="str">
        <f ca="1">IF('PR-tampon'!$E430="","",IF('PR-tampon'!$E430=0,"",IF(INDIRECT(NOM_FR&amp;ADDRESS('PR-tampon'!$E430,COLUMN(REFERENCEMENT_ISOLANT[[#Headers],[FABRICANT / TITULAIRE / DISTRIBUTEUR]])))=0,"",INDIRECT(NOM_FR&amp;ADDRESS('PR-tampon'!$E430,COLUMN(REFERENCEMENT_ISOLANT[[#Headers],[FABRICANT / TITULAIRE / DISTRIBUTEUR]]))))))</f>
        <v/>
      </c>
      <c r="G467" s="3" t="str">
        <f ca="1">IF('PR-tampon'!$E430="","",IF('PR-tampon'!$E430=0,"",IF(INDIRECT(NOM_FR&amp;ADDRESS('PR-tampon'!$E430,COLUMN(REFERENCEMENT_ISOLANT[[#Headers],[TYPE DE DOCUMENT DE REFERENCE]])))=0,"",INDIRECT(NOM_FR&amp;ADDRESS('PR-tampon'!$E430,COLUMN(REFERENCEMENT_ISOLANT[[#Headers],[TYPE DE DOCUMENT DE REFERENCE]]))))))</f>
        <v/>
      </c>
      <c r="H467" s="3" t="str">
        <f ca="1">IF('PR-tampon'!$E430="","",IF('PR-tampon'!$E430=0,"",IF(INDIRECT(NOM_FR&amp;ADDRESS('PR-tampon'!$E430,COLUMN(REFERENCEMENT_ISOLANT[[#Headers],[REF]])))=0,"",INDIRECT(NOM_FR&amp;ADDRESS('PR-tampon'!$E430,COLUMN(REFERENCEMENT_ISOLANT[[#Headers],[REF]]))))))</f>
        <v/>
      </c>
      <c r="I467" s="73" t="str">
        <f ca="1">IF('PR-tampon'!$E430="","",IF('PR-tampon'!$E430=0,"",IF(INDIRECT(NOM_FR&amp;ADDRESS('PR-tampon'!$E430,COLUMN(REFERENCEMENT_ISOLANT[[#Headers],[AVIS LIMITE AU / VALIDITE]])))=0,"",INDIRECT(NOM_FR&amp;ADDRESS('PR-tampon'!$E430,COLUMN(REFERENCEMENT_ISOLANT[[#Headers],[AVIS LIMITE AU / VALIDITE]]))))))</f>
        <v/>
      </c>
      <c r="J467" s="3" t="str">
        <f ca="1">IF('PR-tampon'!$E430="","",IF('PR-tampon'!$E430=0,"",IF(INDIRECT(NOM_FR&amp;ADDRESS('PR-tampon'!$E430,COLUMN(REFERENCEMENT_ISOLANT[[#Headers],[TC/TNC
dans le domaine d''emploi visé]])))=0,"",INDIRECT(NOM_FR&amp;ADDRESS('PR-tampon'!$E430,COLUMN(REFERENCEMENT_ISOLANT[[#Headers],[TC/TNC
dans le domaine d''emploi visé]]))))))</f>
        <v/>
      </c>
      <c r="K467" s="102" t="str">
        <f ca="1">IF('PR-tampon'!$E430="","",IF('PR-tampon'!$E430=0,"",IF(INDIRECT(NOM_FR&amp;ADDRESS('PR-tampon'!$E430,COLUMN(REFERENCEMENT_ISOLANT[[#Headers],[SYNTHESE DES APPLICATIONS VISEES]])))=0,"",INDIRECT(NOM_FR&amp;ADDRESS('PR-tampon'!$E430,COLUMN(REFERENCEMENT_ISOLANT[[#Headers],[SYNTHESE DES APPLICATIONS VISEES]]))))))</f>
        <v/>
      </c>
      <c r="L467" s="75" t="str">
        <f ca="1">IF('PR-tampon'!$E430="","",IF('PR-tampon'!$E430=0,"",IF(INDIRECT(NOM_FR&amp;ADDRESS('PR-tampon'!$E430,COLUMN(REFERENCEMENT_ISOLANT[[#Headers],[CONCATENATION DES OBSERVATIONS]])))=0,"",INDIRECT(NOM_FR&amp;ADDRESS('PR-tampon'!$E430,COLUMN(REFERENCEMENT_ISOLANT[[#Headers],[CONCATENATION DES OBSERVATIONS]]))))))</f>
        <v/>
      </c>
      <c r="M467" s="3" t="str">
        <f ca="1">IF('PR-tampon'!$E430="","",IF('PR-tampon'!$E430=0,"",IF(INDIRECT(NOM_FR&amp;ADDRESS('PR-tampon'!$E430,COLUMN(REFERENCEMENT_ISOLANT[[#Headers],[Hygrométrie des locaux]])))=0,"",INDIRECT(NOM_FR&amp;ADDRESS('PR-tampon'!$E430,COLUMN(REFERENCEMENT_ISOLANT[[#Headers],[Hygrométrie des locaux]]))))))</f>
        <v/>
      </c>
      <c r="N467" s="3" t="str">
        <f ca="1">IF('PR-tampon'!$E430="","",IF('PR-tampon'!$E430=0,"",IF(INDIRECT(NOM_FR&amp;ADDRESS('PR-tampon'!$E430,COLUMN(REFERENCEMENT_ISOLANT[[#Headers],[classement locaux au sens 20.1 P3]])))=0,"",INDIRECT(NOM_FR&amp;ADDRESS('PR-tampon'!$E430,COLUMN(REFERENCEMENT_ISOLANT[[#Headers],[classement locaux au sens 20.1 P3]]))))))</f>
        <v/>
      </c>
      <c r="O467" s="3" t="str">
        <f ca="1">IF('PR-tampon'!$E430="","",IF('PR-tampon'!$E430=0,"",IF(INDIRECT(NOM_FR&amp;ADDRESS('PR-tampon'!$E430,COLUMN(REFERENCEMENT_ISOLANT[[#Headers],[Climat max]])))=0,"",INDIRECT(NOM_FR&amp;ADDRESS('PR-tampon'!$E430,COLUMN(REFERENCEMENT_ISOLANT[[#Headers],[Climat max]]))))))</f>
        <v/>
      </c>
      <c r="P467" s="3" t="str">
        <f ca="1">IF('PR-tampon'!$E430="","",IF('PR-tampon'!$E430=0,"",IF(INDIRECT(NOM_FR&amp;ADDRESS('PR-tampon'!$E430,COLUMN(REFERENCEMENT_ISOLANT[[#Headers],[Locaux climatisés ou raffraichis]])))=0,"",INDIRECT(NOM_FR&amp;ADDRESS('PR-tampon'!$E430,COLUMN(REFERENCEMENT_ISOLANT[[#Headers],[Locaux climatisés ou raffraichis]]))))))</f>
        <v/>
      </c>
    </row>
    <row r="468" spans="1:16" ht="130.15" customHeight="1" x14ac:dyDescent="0.25">
      <c r="A468" s="3" t="e">
        <v>#VALUE!</v>
      </c>
      <c r="B468" s="79" t="str">
        <f ca="1">IF('PR-tampon'!$E431="","",IF('PR-tampon'!$E431=0,"",IF(INDIRECT(NOM_FR&amp;ADDRESS('PR-tampon'!$E431,COLUMN(REFERENCEMENT_ISOLANT[[#Headers],[DATE REFERENCEMENT]])))=0,"",INDIRECT(NOM_FR&amp;ADDRESS('PR-tampon'!$E431,COLUMN(REFERENCEMENT_ISOLANT[[#Headers],[DATE REFERENCEMENT]]))))))</f>
        <v/>
      </c>
      <c r="C468" s="79" t="str">
        <f ca="1">IF('PR-tampon'!$E431="","",IF('PR-tampon'!$E431=0,"",IF(INDIRECT(NOM_FR&amp;ADDRESS('PR-tampon'!$E431,COLUMN(REFERENCEMENT_ISOLANT[[#Headers],[TYPE DE PROCEDE]])))=0,"",INDIRECT(NOM_FR&amp;ADDRESS('PR-tampon'!$E431,COLUMN(REFERENCEMENT_ISOLANT[[#Headers],[TYPE DE PROCEDE]]))))))</f>
        <v/>
      </c>
      <c r="D468" s="79" t="str">
        <f ca="1">IF('PR-tampon'!$E431="","",IF('PR-tampon'!$E431=0,"",IF(INDIRECT(NOM_FR&amp;ADDRESS('PR-tampon'!$E431,COLUMN(REFERENCEMENT_ISOLANT[[#Headers],[MATIERE]])))=0,"",INDIRECT(NOM_FR&amp;ADDRESS('PR-tampon'!$E431,COLUMN(REFERENCEMENT_ISOLANT[[#Headers],[MATIERE]]))))))</f>
        <v/>
      </c>
      <c r="E468" s="3" t="str">
        <f ca="1">IF('PR-tampon'!$E431="","",IF('PR-tampon'!$E431=0,"",IF(INDIRECT(NOM_FR&amp;ADDRESS('PR-tampon'!$E431,COLUMN(REFERENCEMENT_ISOLANT[[#Headers],[NOM COMMERCIAL DU PROCEDE]])))=0,"",INDIRECT(NOM_FR&amp;ADDRESS('PR-tampon'!$E431,COLUMN(REFERENCEMENT_ISOLANT[[#Headers],[NOM COMMERCIAL DU PROCEDE]]))))))</f>
        <v/>
      </c>
      <c r="F468" s="3" t="str">
        <f ca="1">IF('PR-tampon'!$E431="","",IF('PR-tampon'!$E431=0,"",IF(INDIRECT(NOM_FR&amp;ADDRESS('PR-tampon'!$E431,COLUMN(REFERENCEMENT_ISOLANT[[#Headers],[FABRICANT / TITULAIRE / DISTRIBUTEUR]])))=0,"",INDIRECT(NOM_FR&amp;ADDRESS('PR-tampon'!$E431,COLUMN(REFERENCEMENT_ISOLANT[[#Headers],[FABRICANT / TITULAIRE / DISTRIBUTEUR]]))))))</f>
        <v/>
      </c>
      <c r="G468" s="3" t="str">
        <f ca="1">IF('PR-tampon'!$E431="","",IF('PR-tampon'!$E431=0,"",IF(INDIRECT(NOM_FR&amp;ADDRESS('PR-tampon'!$E431,COLUMN(REFERENCEMENT_ISOLANT[[#Headers],[TYPE DE DOCUMENT DE REFERENCE]])))=0,"",INDIRECT(NOM_FR&amp;ADDRESS('PR-tampon'!$E431,COLUMN(REFERENCEMENT_ISOLANT[[#Headers],[TYPE DE DOCUMENT DE REFERENCE]]))))))</f>
        <v/>
      </c>
      <c r="H468" s="3" t="str">
        <f ca="1">IF('PR-tampon'!$E431="","",IF('PR-tampon'!$E431=0,"",IF(INDIRECT(NOM_FR&amp;ADDRESS('PR-tampon'!$E431,COLUMN(REFERENCEMENT_ISOLANT[[#Headers],[REF]])))=0,"",INDIRECT(NOM_FR&amp;ADDRESS('PR-tampon'!$E431,COLUMN(REFERENCEMENT_ISOLANT[[#Headers],[REF]]))))))</f>
        <v/>
      </c>
      <c r="I468" s="73" t="str">
        <f ca="1">IF('PR-tampon'!$E431="","",IF('PR-tampon'!$E431=0,"",IF(INDIRECT(NOM_FR&amp;ADDRESS('PR-tampon'!$E431,COLUMN(REFERENCEMENT_ISOLANT[[#Headers],[AVIS LIMITE AU / VALIDITE]])))=0,"",INDIRECT(NOM_FR&amp;ADDRESS('PR-tampon'!$E431,COLUMN(REFERENCEMENT_ISOLANT[[#Headers],[AVIS LIMITE AU / VALIDITE]]))))))</f>
        <v/>
      </c>
      <c r="J468" s="3" t="str">
        <f ca="1">IF('PR-tampon'!$E431="","",IF('PR-tampon'!$E431=0,"",IF(INDIRECT(NOM_FR&amp;ADDRESS('PR-tampon'!$E431,COLUMN(REFERENCEMENT_ISOLANT[[#Headers],[TC/TNC
dans le domaine d''emploi visé]])))=0,"",INDIRECT(NOM_FR&amp;ADDRESS('PR-tampon'!$E431,COLUMN(REFERENCEMENT_ISOLANT[[#Headers],[TC/TNC
dans le domaine d''emploi visé]]))))))</f>
        <v/>
      </c>
      <c r="K468" s="102" t="str">
        <f ca="1">IF('PR-tampon'!$E431="","",IF('PR-tampon'!$E431=0,"",IF(INDIRECT(NOM_FR&amp;ADDRESS('PR-tampon'!$E431,COLUMN(REFERENCEMENT_ISOLANT[[#Headers],[SYNTHESE DES APPLICATIONS VISEES]])))=0,"",INDIRECT(NOM_FR&amp;ADDRESS('PR-tampon'!$E431,COLUMN(REFERENCEMENT_ISOLANT[[#Headers],[SYNTHESE DES APPLICATIONS VISEES]]))))))</f>
        <v/>
      </c>
      <c r="L468" s="75" t="str">
        <f ca="1">IF('PR-tampon'!$E431="","",IF('PR-tampon'!$E431=0,"",IF(INDIRECT(NOM_FR&amp;ADDRESS('PR-tampon'!$E431,COLUMN(REFERENCEMENT_ISOLANT[[#Headers],[CONCATENATION DES OBSERVATIONS]])))=0,"",INDIRECT(NOM_FR&amp;ADDRESS('PR-tampon'!$E431,COLUMN(REFERENCEMENT_ISOLANT[[#Headers],[CONCATENATION DES OBSERVATIONS]]))))))</f>
        <v/>
      </c>
      <c r="M468" s="3" t="str">
        <f ca="1">IF('PR-tampon'!$E431="","",IF('PR-tampon'!$E431=0,"",IF(INDIRECT(NOM_FR&amp;ADDRESS('PR-tampon'!$E431,COLUMN(REFERENCEMENT_ISOLANT[[#Headers],[Hygrométrie des locaux]])))=0,"",INDIRECT(NOM_FR&amp;ADDRESS('PR-tampon'!$E431,COLUMN(REFERENCEMENT_ISOLANT[[#Headers],[Hygrométrie des locaux]]))))))</f>
        <v/>
      </c>
      <c r="N468" s="3" t="str">
        <f ca="1">IF('PR-tampon'!$E431="","",IF('PR-tampon'!$E431=0,"",IF(INDIRECT(NOM_FR&amp;ADDRESS('PR-tampon'!$E431,COLUMN(REFERENCEMENT_ISOLANT[[#Headers],[classement locaux au sens 20.1 P3]])))=0,"",INDIRECT(NOM_FR&amp;ADDRESS('PR-tampon'!$E431,COLUMN(REFERENCEMENT_ISOLANT[[#Headers],[classement locaux au sens 20.1 P3]]))))))</f>
        <v/>
      </c>
      <c r="O468" s="3" t="str">
        <f ca="1">IF('PR-tampon'!$E431="","",IF('PR-tampon'!$E431=0,"",IF(INDIRECT(NOM_FR&amp;ADDRESS('PR-tampon'!$E431,COLUMN(REFERENCEMENT_ISOLANT[[#Headers],[Climat max]])))=0,"",INDIRECT(NOM_FR&amp;ADDRESS('PR-tampon'!$E431,COLUMN(REFERENCEMENT_ISOLANT[[#Headers],[Climat max]]))))))</f>
        <v/>
      </c>
      <c r="P468" s="3" t="str">
        <f ca="1">IF('PR-tampon'!$E431="","",IF('PR-tampon'!$E431=0,"",IF(INDIRECT(NOM_FR&amp;ADDRESS('PR-tampon'!$E431,COLUMN(REFERENCEMENT_ISOLANT[[#Headers],[Locaux climatisés ou raffraichis]])))=0,"",INDIRECT(NOM_FR&amp;ADDRESS('PR-tampon'!$E431,COLUMN(REFERENCEMENT_ISOLANT[[#Headers],[Locaux climatisés ou raffraichis]]))))))</f>
        <v/>
      </c>
    </row>
    <row r="469" spans="1:16" ht="130.15" customHeight="1" x14ac:dyDescent="0.25">
      <c r="A469" s="3" t="e">
        <v>#VALUE!</v>
      </c>
      <c r="B469" s="79" t="str">
        <f ca="1">IF('PR-tampon'!$E432="","",IF('PR-tampon'!$E432=0,"",IF(INDIRECT(NOM_FR&amp;ADDRESS('PR-tampon'!$E432,COLUMN(REFERENCEMENT_ISOLANT[[#Headers],[DATE REFERENCEMENT]])))=0,"",INDIRECT(NOM_FR&amp;ADDRESS('PR-tampon'!$E432,COLUMN(REFERENCEMENT_ISOLANT[[#Headers],[DATE REFERENCEMENT]]))))))</f>
        <v/>
      </c>
      <c r="C469" s="79" t="str">
        <f ca="1">IF('PR-tampon'!$E432="","",IF('PR-tampon'!$E432=0,"",IF(INDIRECT(NOM_FR&amp;ADDRESS('PR-tampon'!$E432,COLUMN(REFERENCEMENT_ISOLANT[[#Headers],[TYPE DE PROCEDE]])))=0,"",INDIRECT(NOM_FR&amp;ADDRESS('PR-tampon'!$E432,COLUMN(REFERENCEMENT_ISOLANT[[#Headers],[TYPE DE PROCEDE]]))))))</f>
        <v/>
      </c>
      <c r="D469" s="79" t="str">
        <f ca="1">IF('PR-tampon'!$E432="","",IF('PR-tampon'!$E432=0,"",IF(INDIRECT(NOM_FR&amp;ADDRESS('PR-tampon'!$E432,COLUMN(REFERENCEMENT_ISOLANT[[#Headers],[MATIERE]])))=0,"",INDIRECT(NOM_FR&amp;ADDRESS('PR-tampon'!$E432,COLUMN(REFERENCEMENT_ISOLANT[[#Headers],[MATIERE]]))))))</f>
        <v/>
      </c>
      <c r="E469" s="3" t="str">
        <f ca="1">IF('PR-tampon'!$E432="","",IF('PR-tampon'!$E432=0,"",IF(INDIRECT(NOM_FR&amp;ADDRESS('PR-tampon'!$E432,COLUMN(REFERENCEMENT_ISOLANT[[#Headers],[NOM COMMERCIAL DU PROCEDE]])))=0,"",INDIRECT(NOM_FR&amp;ADDRESS('PR-tampon'!$E432,COLUMN(REFERENCEMENT_ISOLANT[[#Headers],[NOM COMMERCIAL DU PROCEDE]]))))))</f>
        <v/>
      </c>
      <c r="F469" s="3" t="str">
        <f ca="1">IF('PR-tampon'!$E432="","",IF('PR-tampon'!$E432=0,"",IF(INDIRECT(NOM_FR&amp;ADDRESS('PR-tampon'!$E432,COLUMN(REFERENCEMENT_ISOLANT[[#Headers],[FABRICANT / TITULAIRE / DISTRIBUTEUR]])))=0,"",INDIRECT(NOM_FR&amp;ADDRESS('PR-tampon'!$E432,COLUMN(REFERENCEMENT_ISOLANT[[#Headers],[FABRICANT / TITULAIRE / DISTRIBUTEUR]]))))))</f>
        <v/>
      </c>
      <c r="G469" s="3" t="str">
        <f ca="1">IF('PR-tampon'!$E432="","",IF('PR-tampon'!$E432=0,"",IF(INDIRECT(NOM_FR&amp;ADDRESS('PR-tampon'!$E432,COLUMN(REFERENCEMENT_ISOLANT[[#Headers],[TYPE DE DOCUMENT DE REFERENCE]])))=0,"",INDIRECT(NOM_FR&amp;ADDRESS('PR-tampon'!$E432,COLUMN(REFERENCEMENT_ISOLANT[[#Headers],[TYPE DE DOCUMENT DE REFERENCE]]))))))</f>
        <v/>
      </c>
      <c r="H469" s="3" t="str">
        <f ca="1">IF('PR-tampon'!$E432="","",IF('PR-tampon'!$E432=0,"",IF(INDIRECT(NOM_FR&amp;ADDRESS('PR-tampon'!$E432,COLUMN(REFERENCEMENT_ISOLANT[[#Headers],[REF]])))=0,"",INDIRECT(NOM_FR&amp;ADDRESS('PR-tampon'!$E432,COLUMN(REFERENCEMENT_ISOLANT[[#Headers],[REF]]))))))</f>
        <v/>
      </c>
      <c r="I469" s="73" t="str">
        <f ca="1">IF('PR-tampon'!$E432="","",IF('PR-tampon'!$E432=0,"",IF(INDIRECT(NOM_FR&amp;ADDRESS('PR-tampon'!$E432,COLUMN(REFERENCEMENT_ISOLANT[[#Headers],[AVIS LIMITE AU / VALIDITE]])))=0,"",INDIRECT(NOM_FR&amp;ADDRESS('PR-tampon'!$E432,COLUMN(REFERENCEMENT_ISOLANT[[#Headers],[AVIS LIMITE AU / VALIDITE]]))))))</f>
        <v/>
      </c>
      <c r="J469" s="3" t="str">
        <f ca="1">IF('PR-tampon'!$E432="","",IF('PR-tampon'!$E432=0,"",IF(INDIRECT(NOM_FR&amp;ADDRESS('PR-tampon'!$E432,COLUMN(REFERENCEMENT_ISOLANT[[#Headers],[TC/TNC
dans le domaine d''emploi visé]])))=0,"",INDIRECT(NOM_FR&amp;ADDRESS('PR-tampon'!$E432,COLUMN(REFERENCEMENT_ISOLANT[[#Headers],[TC/TNC
dans le domaine d''emploi visé]]))))))</f>
        <v/>
      </c>
      <c r="K469" s="102" t="str">
        <f ca="1">IF('PR-tampon'!$E432="","",IF('PR-tampon'!$E432=0,"",IF(INDIRECT(NOM_FR&amp;ADDRESS('PR-tampon'!$E432,COLUMN(REFERENCEMENT_ISOLANT[[#Headers],[SYNTHESE DES APPLICATIONS VISEES]])))=0,"",INDIRECT(NOM_FR&amp;ADDRESS('PR-tampon'!$E432,COLUMN(REFERENCEMENT_ISOLANT[[#Headers],[SYNTHESE DES APPLICATIONS VISEES]]))))))</f>
        <v/>
      </c>
      <c r="L469" s="75" t="str">
        <f ca="1">IF('PR-tampon'!$E432="","",IF('PR-tampon'!$E432=0,"",IF(INDIRECT(NOM_FR&amp;ADDRESS('PR-tampon'!$E432,COLUMN(REFERENCEMENT_ISOLANT[[#Headers],[CONCATENATION DES OBSERVATIONS]])))=0,"",INDIRECT(NOM_FR&amp;ADDRESS('PR-tampon'!$E432,COLUMN(REFERENCEMENT_ISOLANT[[#Headers],[CONCATENATION DES OBSERVATIONS]]))))))</f>
        <v/>
      </c>
      <c r="M469" s="3" t="str">
        <f ca="1">IF('PR-tampon'!$E432="","",IF('PR-tampon'!$E432=0,"",IF(INDIRECT(NOM_FR&amp;ADDRESS('PR-tampon'!$E432,COLUMN(REFERENCEMENT_ISOLANT[[#Headers],[Hygrométrie des locaux]])))=0,"",INDIRECT(NOM_FR&amp;ADDRESS('PR-tampon'!$E432,COLUMN(REFERENCEMENT_ISOLANT[[#Headers],[Hygrométrie des locaux]]))))))</f>
        <v/>
      </c>
      <c r="N469" s="3" t="str">
        <f ca="1">IF('PR-tampon'!$E432="","",IF('PR-tampon'!$E432=0,"",IF(INDIRECT(NOM_FR&amp;ADDRESS('PR-tampon'!$E432,COLUMN(REFERENCEMENT_ISOLANT[[#Headers],[classement locaux au sens 20.1 P3]])))=0,"",INDIRECT(NOM_FR&amp;ADDRESS('PR-tampon'!$E432,COLUMN(REFERENCEMENT_ISOLANT[[#Headers],[classement locaux au sens 20.1 P3]]))))))</f>
        <v/>
      </c>
      <c r="O469" s="3" t="str">
        <f ca="1">IF('PR-tampon'!$E432="","",IF('PR-tampon'!$E432=0,"",IF(INDIRECT(NOM_FR&amp;ADDRESS('PR-tampon'!$E432,COLUMN(REFERENCEMENT_ISOLANT[[#Headers],[Climat max]])))=0,"",INDIRECT(NOM_FR&amp;ADDRESS('PR-tampon'!$E432,COLUMN(REFERENCEMENT_ISOLANT[[#Headers],[Climat max]]))))))</f>
        <v/>
      </c>
      <c r="P469" s="3" t="str">
        <f ca="1">IF('PR-tampon'!$E432="","",IF('PR-tampon'!$E432=0,"",IF(INDIRECT(NOM_FR&amp;ADDRESS('PR-tampon'!$E432,COLUMN(REFERENCEMENT_ISOLANT[[#Headers],[Locaux climatisés ou raffraichis]])))=0,"",INDIRECT(NOM_FR&amp;ADDRESS('PR-tampon'!$E432,COLUMN(REFERENCEMENT_ISOLANT[[#Headers],[Locaux climatisés ou raffraichis]]))))))</f>
        <v/>
      </c>
    </row>
    <row r="470" spans="1:16" ht="130.15" customHeight="1" x14ac:dyDescent="0.25">
      <c r="A470" s="3" t="e">
        <v>#VALUE!</v>
      </c>
      <c r="B470" s="79" t="str">
        <f ca="1">IF('PR-tampon'!$E433="","",IF('PR-tampon'!$E433=0,"",IF(INDIRECT(NOM_FR&amp;ADDRESS('PR-tampon'!$E433,COLUMN(REFERENCEMENT_ISOLANT[[#Headers],[DATE REFERENCEMENT]])))=0,"",INDIRECT(NOM_FR&amp;ADDRESS('PR-tampon'!$E433,COLUMN(REFERENCEMENT_ISOLANT[[#Headers],[DATE REFERENCEMENT]]))))))</f>
        <v/>
      </c>
      <c r="C470" s="79" t="str">
        <f ca="1">IF('PR-tampon'!$E433="","",IF('PR-tampon'!$E433=0,"",IF(INDIRECT(NOM_FR&amp;ADDRESS('PR-tampon'!$E433,COLUMN(REFERENCEMENT_ISOLANT[[#Headers],[TYPE DE PROCEDE]])))=0,"",INDIRECT(NOM_FR&amp;ADDRESS('PR-tampon'!$E433,COLUMN(REFERENCEMENT_ISOLANT[[#Headers],[TYPE DE PROCEDE]]))))))</f>
        <v/>
      </c>
      <c r="D470" s="79" t="str">
        <f ca="1">IF('PR-tampon'!$E433="","",IF('PR-tampon'!$E433=0,"",IF(INDIRECT(NOM_FR&amp;ADDRESS('PR-tampon'!$E433,COLUMN(REFERENCEMENT_ISOLANT[[#Headers],[MATIERE]])))=0,"",INDIRECT(NOM_FR&amp;ADDRESS('PR-tampon'!$E433,COLUMN(REFERENCEMENT_ISOLANT[[#Headers],[MATIERE]]))))))</f>
        <v/>
      </c>
      <c r="E470" s="3" t="str">
        <f ca="1">IF('PR-tampon'!$E433="","",IF('PR-tampon'!$E433=0,"",IF(INDIRECT(NOM_FR&amp;ADDRESS('PR-tampon'!$E433,COLUMN(REFERENCEMENT_ISOLANT[[#Headers],[NOM COMMERCIAL DU PROCEDE]])))=0,"",INDIRECT(NOM_FR&amp;ADDRESS('PR-tampon'!$E433,COLUMN(REFERENCEMENT_ISOLANT[[#Headers],[NOM COMMERCIAL DU PROCEDE]]))))))</f>
        <v/>
      </c>
      <c r="F470" s="3" t="str">
        <f ca="1">IF('PR-tampon'!$E433="","",IF('PR-tampon'!$E433=0,"",IF(INDIRECT(NOM_FR&amp;ADDRESS('PR-tampon'!$E433,COLUMN(REFERENCEMENT_ISOLANT[[#Headers],[FABRICANT / TITULAIRE / DISTRIBUTEUR]])))=0,"",INDIRECT(NOM_FR&amp;ADDRESS('PR-tampon'!$E433,COLUMN(REFERENCEMENT_ISOLANT[[#Headers],[FABRICANT / TITULAIRE / DISTRIBUTEUR]]))))))</f>
        <v/>
      </c>
      <c r="G470" s="3" t="str">
        <f ca="1">IF('PR-tampon'!$E433="","",IF('PR-tampon'!$E433=0,"",IF(INDIRECT(NOM_FR&amp;ADDRESS('PR-tampon'!$E433,COLUMN(REFERENCEMENT_ISOLANT[[#Headers],[TYPE DE DOCUMENT DE REFERENCE]])))=0,"",INDIRECT(NOM_FR&amp;ADDRESS('PR-tampon'!$E433,COLUMN(REFERENCEMENT_ISOLANT[[#Headers],[TYPE DE DOCUMENT DE REFERENCE]]))))))</f>
        <v/>
      </c>
      <c r="H470" s="3" t="str">
        <f ca="1">IF('PR-tampon'!$E433="","",IF('PR-tampon'!$E433=0,"",IF(INDIRECT(NOM_FR&amp;ADDRESS('PR-tampon'!$E433,COLUMN(REFERENCEMENT_ISOLANT[[#Headers],[REF]])))=0,"",INDIRECT(NOM_FR&amp;ADDRESS('PR-tampon'!$E433,COLUMN(REFERENCEMENT_ISOLANT[[#Headers],[REF]]))))))</f>
        <v/>
      </c>
      <c r="I470" s="73" t="str">
        <f ca="1">IF('PR-tampon'!$E433="","",IF('PR-tampon'!$E433=0,"",IF(INDIRECT(NOM_FR&amp;ADDRESS('PR-tampon'!$E433,COLUMN(REFERENCEMENT_ISOLANT[[#Headers],[AVIS LIMITE AU / VALIDITE]])))=0,"",INDIRECT(NOM_FR&amp;ADDRESS('PR-tampon'!$E433,COLUMN(REFERENCEMENT_ISOLANT[[#Headers],[AVIS LIMITE AU / VALIDITE]]))))))</f>
        <v/>
      </c>
      <c r="J470" s="3" t="str">
        <f ca="1">IF('PR-tampon'!$E433="","",IF('PR-tampon'!$E433=0,"",IF(INDIRECT(NOM_FR&amp;ADDRESS('PR-tampon'!$E433,COLUMN(REFERENCEMENT_ISOLANT[[#Headers],[TC/TNC
dans le domaine d''emploi visé]])))=0,"",INDIRECT(NOM_FR&amp;ADDRESS('PR-tampon'!$E433,COLUMN(REFERENCEMENT_ISOLANT[[#Headers],[TC/TNC
dans le domaine d''emploi visé]]))))))</f>
        <v/>
      </c>
      <c r="K470" s="102" t="str">
        <f ca="1">IF('PR-tampon'!$E433="","",IF('PR-tampon'!$E433=0,"",IF(INDIRECT(NOM_FR&amp;ADDRESS('PR-tampon'!$E433,COLUMN(REFERENCEMENT_ISOLANT[[#Headers],[SYNTHESE DES APPLICATIONS VISEES]])))=0,"",INDIRECT(NOM_FR&amp;ADDRESS('PR-tampon'!$E433,COLUMN(REFERENCEMENT_ISOLANT[[#Headers],[SYNTHESE DES APPLICATIONS VISEES]]))))))</f>
        <v/>
      </c>
      <c r="L470" s="75" t="str">
        <f ca="1">IF('PR-tampon'!$E433="","",IF('PR-tampon'!$E433=0,"",IF(INDIRECT(NOM_FR&amp;ADDRESS('PR-tampon'!$E433,COLUMN(REFERENCEMENT_ISOLANT[[#Headers],[CONCATENATION DES OBSERVATIONS]])))=0,"",INDIRECT(NOM_FR&amp;ADDRESS('PR-tampon'!$E433,COLUMN(REFERENCEMENT_ISOLANT[[#Headers],[CONCATENATION DES OBSERVATIONS]]))))))</f>
        <v/>
      </c>
      <c r="M470" s="3" t="str">
        <f ca="1">IF('PR-tampon'!$E433="","",IF('PR-tampon'!$E433=0,"",IF(INDIRECT(NOM_FR&amp;ADDRESS('PR-tampon'!$E433,COLUMN(REFERENCEMENT_ISOLANT[[#Headers],[Hygrométrie des locaux]])))=0,"",INDIRECT(NOM_FR&amp;ADDRESS('PR-tampon'!$E433,COLUMN(REFERENCEMENT_ISOLANT[[#Headers],[Hygrométrie des locaux]]))))))</f>
        <v/>
      </c>
      <c r="N470" s="3" t="str">
        <f ca="1">IF('PR-tampon'!$E433="","",IF('PR-tampon'!$E433=0,"",IF(INDIRECT(NOM_FR&amp;ADDRESS('PR-tampon'!$E433,COLUMN(REFERENCEMENT_ISOLANT[[#Headers],[classement locaux au sens 20.1 P3]])))=0,"",INDIRECT(NOM_FR&amp;ADDRESS('PR-tampon'!$E433,COLUMN(REFERENCEMENT_ISOLANT[[#Headers],[classement locaux au sens 20.1 P3]]))))))</f>
        <v/>
      </c>
      <c r="O470" s="3" t="str">
        <f ca="1">IF('PR-tampon'!$E433="","",IF('PR-tampon'!$E433=0,"",IF(INDIRECT(NOM_FR&amp;ADDRESS('PR-tampon'!$E433,COLUMN(REFERENCEMENT_ISOLANT[[#Headers],[Climat max]])))=0,"",INDIRECT(NOM_FR&amp;ADDRESS('PR-tampon'!$E433,COLUMN(REFERENCEMENT_ISOLANT[[#Headers],[Climat max]]))))))</f>
        <v/>
      </c>
      <c r="P470" s="3" t="str">
        <f ca="1">IF('PR-tampon'!$E433="","",IF('PR-tampon'!$E433=0,"",IF(INDIRECT(NOM_FR&amp;ADDRESS('PR-tampon'!$E433,COLUMN(REFERENCEMENT_ISOLANT[[#Headers],[Locaux climatisés ou raffraichis]])))=0,"",INDIRECT(NOM_FR&amp;ADDRESS('PR-tampon'!$E433,COLUMN(REFERENCEMENT_ISOLANT[[#Headers],[Locaux climatisés ou raffraichis]]))))))</f>
        <v/>
      </c>
    </row>
    <row r="471" spans="1:16" ht="130.15" customHeight="1" x14ac:dyDescent="0.25">
      <c r="A471" s="3" t="e">
        <v>#VALUE!</v>
      </c>
      <c r="B471" s="79" t="str">
        <f ca="1">IF('PR-tampon'!$E434="","",IF('PR-tampon'!$E434=0,"",IF(INDIRECT(NOM_FR&amp;ADDRESS('PR-tampon'!$E434,COLUMN(REFERENCEMENT_ISOLANT[[#Headers],[DATE REFERENCEMENT]])))=0,"",INDIRECT(NOM_FR&amp;ADDRESS('PR-tampon'!$E434,COLUMN(REFERENCEMENT_ISOLANT[[#Headers],[DATE REFERENCEMENT]]))))))</f>
        <v/>
      </c>
      <c r="C471" s="79" t="str">
        <f ca="1">IF('PR-tampon'!$E434="","",IF('PR-tampon'!$E434=0,"",IF(INDIRECT(NOM_FR&amp;ADDRESS('PR-tampon'!$E434,COLUMN(REFERENCEMENT_ISOLANT[[#Headers],[TYPE DE PROCEDE]])))=0,"",INDIRECT(NOM_FR&amp;ADDRESS('PR-tampon'!$E434,COLUMN(REFERENCEMENT_ISOLANT[[#Headers],[TYPE DE PROCEDE]]))))))</f>
        <v/>
      </c>
      <c r="D471" s="79" t="str">
        <f ca="1">IF('PR-tampon'!$E434="","",IF('PR-tampon'!$E434=0,"",IF(INDIRECT(NOM_FR&amp;ADDRESS('PR-tampon'!$E434,COLUMN(REFERENCEMENT_ISOLANT[[#Headers],[MATIERE]])))=0,"",INDIRECT(NOM_FR&amp;ADDRESS('PR-tampon'!$E434,COLUMN(REFERENCEMENT_ISOLANT[[#Headers],[MATIERE]]))))))</f>
        <v/>
      </c>
      <c r="E471" s="3" t="str">
        <f ca="1">IF('PR-tampon'!$E434="","",IF('PR-tampon'!$E434=0,"",IF(INDIRECT(NOM_FR&amp;ADDRESS('PR-tampon'!$E434,COLUMN(REFERENCEMENT_ISOLANT[[#Headers],[NOM COMMERCIAL DU PROCEDE]])))=0,"",INDIRECT(NOM_FR&amp;ADDRESS('PR-tampon'!$E434,COLUMN(REFERENCEMENT_ISOLANT[[#Headers],[NOM COMMERCIAL DU PROCEDE]]))))))</f>
        <v/>
      </c>
      <c r="F471" s="3" t="str">
        <f ca="1">IF('PR-tampon'!$E434="","",IF('PR-tampon'!$E434=0,"",IF(INDIRECT(NOM_FR&amp;ADDRESS('PR-tampon'!$E434,COLUMN(REFERENCEMENT_ISOLANT[[#Headers],[FABRICANT / TITULAIRE / DISTRIBUTEUR]])))=0,"",INDIRECT(NOM_FR&amp;ADDRESS('PR-tampon'!$E434,COLUMN(REFERENCEMENT_ISOLANT[[#Headers],[FABRICANT / TITULAIRE / DISTRIBUTEUR]]))))))</f>
        <v/>
      </c>
      <c r="G471" s="3" t="str">
        <f ca="1">IF('PR-tampon'!$E434="","",IF('PR-tampon'!$E434=0,"",IF(INDIRECT(NOM_FR&amp;ADDRESS('PR-tampon'!$E434,COLUMN(REFERENCEMENT_ISOLANT[[#Headers],[TYPE DE DOCUMENT DE REFERENCE]])))=0,"",INDIRECT(NOM_FR&amp;ADDRESS('PR-tampon'!$E434,COLUMN(REFERENCEMENT_ISOLANT[[#Headers],[TYPE DE DOCUMENT DE REFERENCE]]))))))</f>
        <v/>
      </c>
      <c r="H471" s="3" t="str">
        <f ca="1">IF('PR-tampon'!$E434="","",IF('PR-tampon'!$E434=0,"",IF(INDIRECT(NOM_FR&amp;ADDRESS('PR-tampon'!$E434,COLUMN(REFERENCEMENT_ISOLANT[[#Headers],[REF]])))=0,"",INDIRECT(NOM_FR&amp;ADDRESS('PR-tampon'!$E434,COLUMN(REFERENCEMENT_ISOLANT[[#Headers],[REF]]))))))</f>
        <v/>
      </c>
      <c r="I471" s="73" t="str">
        <f ca="1">IF('PR-tampon'!$E434="","",IF('PR-tampon'!$E434=0,"",IF(INDIRECT(NOM_FR&amp;ADDRESS('PR-tampon'!$E434,COLUMN(REFERENCEMENT_ISOLANT[[#Headers],[AVIS LIMITE AU / VALIDITE]])))=0,"",INDIRECT(NOM_FR&amp;ADDRESS('PR-tampon'!$E434,COLUMN(REFERENCEMENT_ISOLANT[[#Headers],[AVIS LIMITE AU / VALIDITE]]))))))</f>
        <v/>
      </c>
      <c r="J471" s="3" t="str">
        <f ca="1">IF('PR-tampon'!$E434="","",IF('PR-tampon'!$E434=0,"",IF(INDIRECT(NOM_FR&amp;ADDRESS('PR-tampon'!$E434,COLUMN(REFERENCEMENT_ISOLANT[[#Headers],[TC/TNC
dans le domaine d''emploi visé]])))=0,"",INDIRECT(NOM_FR&amp;ADDRESS('PR-tampon'!$E434,COLUMN(REFERENCEMENT_ISOLANT[[#Headers],[TC/TNC
dans le domaine d''emploi visé]]))))))</f>
        <v/>
      </c>
      <c r="K471" s="102" t="str">
        <f ca="1">IF('PR-tampon'!$E434="","",IF('PR-tampon'!$E434=0,"",IF(INDIRECT(NOM_FR&amp;ADDRESS('PR-tampon'!$E434,COLUMN(REFERENCEMENT_ISOLANT[[#Headers],[SYNTHESE DES APPLICATIONS VISEES]])))=0,"",INDIRECT(NOM_FR&amp;ADDRESS('PR-tampon'!$E434,COLUMN(REFERENCEMENT_ISOLANT[[#Headers],[SYNTHESE DES APPLICATIONS VISEES]]))))))</f>
        <v/>
      </c>
      <c r="L471" s="75" t="str">
        <f ca="1">IF('PR-tampon'!$E434="","",IF('PR-tampon'!$E434=0,"",IF(INDIRECT(NOM_FR&amp;ADDRESS('PR-tampon'!$E434,COLUMN(REFERENCEMENT_ISOLANT[[#Headers],[CONCATENATION DES OBSERVATIONS]])))=0,"",INDIRECT(NOM_FR&amp;ADDRESS('PR-tampon'!$E434,COLUMN(REFERENCEMENT_ISOLANT[[#Headers],[CONCATENATION DES OBSERVATIONS]]))))))</f>
        <v/>
      </c>
      <c r="M471" s="3" t="str">
        <f ca="1">IF('PR-tampon'!$E434="","",IF('PR-tampon'!$E434=0,"",IF(INDIRECT(NOM_FR&amp;ADDRESS('PR-tampon'!$E434,COLUMN(REFERENCEMENT_ISOLANT[[#Headers],[Hygrométrie des locaux]])))=0,"",INDIRECT(NOM_FR&amp;ADDRESS('PR-tampon'!$E434,COLUMN(REFERENCEMENT_ISOLANT[[#Headers],[Hygrométrie des locaux]]))))))</f>
        <v/>
      </c>
      <c r="N471" s="3" t="str">
        <f ca="1">IF('PR-tampon'!$E434="","",IF('PR-tampon'!$E434=0,"",IF(INDIRECT(NOM_FR&amp;ADDRESS('PR-tampon'!$E434,COLUMN(REFERENCEMENT_ISOLANT[[#Headers],[classement locaux au sens 20.1 P3]])))=0,"",INDIRECT(NOM_FR&amp;ADDRESS('PR-tampon'!$E434,COLUMN(REFERENCEMENT_ISOLANT[[#Headers],[classement locaux au sens 20.1 P3]]))))))</f>
        <v/>
      </c>
      <c r="O471" s="3" t="str">
        <f ca="1">IF('PR-tampon'!$E434="","",IF('PR-tampon'!$E434=0,"",IF(INDIRECT(NOM_FR&amp;ADDRESS('PR-tampon'!$E434,COLUMN(REFERENCEMENT_ISOLANT[[#Headers],[Climat max]])))=0,"",INDIRECT(NOM_FR&amp;ADDRESS('PR-tampon'!$E434,COLUMN(REFERENCEMENT_ISOLANT[[#Headers],[Climat max]]))))))</f>
        <v/>
      </c>
      <c r="P471" s="3" t="str">
        <f ca="1">IF('PR-tampon'!$E434="","",IF('PR-tampon'!$E434=0,"",IF(INDIRECT(NOM_FR&amp;ADDRESS('PR-tampon'!$E434,COLUMN(REFERENCEMENT_ISOLANT[[#Headers],[Locaux climatisés ou raffraichis]])))=0,"",INDIRECT(NOM_FR&amp;ADDRESS('PR-tampon'!$E434,COLUMN(REFERENCEMENT_ISOLANT[[#Headers],[Locaux climatisés ou raffraichis]]))))))</f>
        <v/>
      </c>
    </row>
    <row r="472" spans="1:16" ht="130.15" customHeight="1" x14ac:dyDescent="0.25">
      <c r="A472" s="3" t="e">
        <v>#VALUE!</v>
      </c>
      <c r="B472" s="79" t="str">
        <f ca="1">IF('PR-tampon'!$E435="","",IF('PR-tampon'!$E435=0,"",IF(INDIRECT(NOM_FR&amp;ADDRESS('PR-tampon'!$E435,COLUMN(REFERENCEMENT_ISOLANT[[#Headers],[DATE REFERENCEMENT]])))=0,"",INDIRECT(NOM_FR&amp;ADDRESS('PR-tampon'!$E435,COLUMN(REFERENCEMENT_ISOLANT[[#Headers],[DATE REFERENCEMENT]]))))))</f>
        <v/>
      </c>
      <c r="C472" s="79" t="str">
        <f ca="1">IF('PR-tampon'!$E435="","",IF('PR-tampon'!$E435=0,"",IF(INDIRECT(NOM_FR&amp;ADDRESS('PR-tampon'!$E435,COLUMN(REFERENCEMENT_ISOLANT[[#Headers],[TYPE DE PROCEDE]])))=0,"",INDIRECT(NOM_FR&amp;ADDRESS('PR-tampon'!$E435,COLUMN(REFERENCEMENT_ISOLANT[[#Headers],[TYPE DE PROCEDE]]))))))</f>
        <v/>
      </c>
      <c r="D472" s="79" t="str">
        <f ca="1">IF('PR-tampon'!$E435="","",IF('PR-tampon'!$E435=0,"",IF(INDIRECT(NOM_FR&amp;ADDRESS('PR-tampon'!$E435,COLUMN(REFERENCEMENT_ISOLANT[[#Headers],[MATIERE]])))=0,"",INDIRECT(NOM_FR&amp;ADDRESS('PR-tampon'!$E435,COLUMN(REFERENCEMENT_ISOLANT[[#Headers],[MATIERE]]))))))</f>
        <v/>
      </c>
      <c r="E472" s="3" t="str">
        <f ca="1">IF('PR-tampon'!$E435="","",IF('PR-tampon'!$E435=0,"",IF(INDIRECT(NOM_FR&amp;ADDRESS('PR-tampon'!$E435,COLUMN(REFERENCEMENT_ISOLANT[[#Headers],[NOM COMMERCIAL DU PROCEDE]])))=0,"",INDIRECT(NOM_FR&amp;ADDRESS('PR-tampon'!$E435,COLUMN(REFERENCEMENT_ISOLANT[[#Headers],[NOM COMMERCIAL DU PROCEDE]]))))))</f>
        <v/>
      </c>
      <c r="F472" s="3" t="str">
        <f ca="1">IF('PR-tampon'!$E435="","",IF('PR-tampon'!$E435=0,"",IF(INDIRECT(NOM_FR&amp;ADDRESS('PR-tampon'!$E435,COLUMN(REFERENCEMENT_ISOLANT[[#Headers],[FABRICANT / TITULAIRE / DISTRIBUTEUR]])))=0,"",INDIRECT(NOM_FR&amp;ADDRESS('PR-tampon'!$E435,COLUMN(REFERENCEMENT_ISOLANT[[#Headers],[FABRICANT / TITULAIRE / DISTRIBUTEUR]]))))))</f>
        <v/>
      </c>
      <c r="G472" s="3" t="str">
        <f ca="1">IF('PR-tampon'!$E435="","",IF('PR-tampon'!$E435=0,"",IF(INDIRECT(NOM_FR&amp;ADDRESS('PR-tampon'!$E435,COLUMN(REFERENCEMENT_ISOLANT[[#Headers],[TYPE DE DOCUMENT DE REFERENCE]])))=0,"",INDIRECT(NOM_FR&amp;ADDRESS('PR-tampon'!$E435,COLUMN(REFERENCEMENT_ISOLANT[[#Headers],[TYPE DE DOCUMENT DE REFERENCE]]))))))</f>
        <v/>
      </c>
      <c r="H472" s="3" t="str">
        <f ca="1">IF('PR-tampon'!$E435="","",IF('PR-tampon'!$E435=0,"",IF(INDIRECT(NOM_FR&amp;ADDRESS('PR-tampon'!$E435,COLUMN(REFERENCEMENT_ISOLANT[[#Headers],[REF]])))=0,"",INDIRECT(NOM_FR&amp;ADDRESS('PR-tampon'!$E435,COLUMN(REFERENCEMENT_ISOLANT[[#Headers],[REF]]))))))</f>
        <v/>
      </c>
      <c r="I472" s="73" t="str">
        <f ca="1">IF('PR-tampon'!$E435="","",IF('PR-tampon'!$E435=0,"",IF(INDIRECT(NOM_FR&amp;ADDRESS('PR-tampon'!$E435,COLUMN(REFERENCEMENT_ISOLANT[[#Headers],[AVIS LIMITE AU / VALIDITE]])))=0,"",INDIRECT(NOM_FR&amp;ADDRESS('PR-tampon'!$E435,COLUMN(REFERENCEMENT_ISOLANT[[#Headers],[AVIS LIMITE AU / VALIDITE]]))))))</f>
        <v/>
      </c>
      <c r="J472" s="3" t="str">
        <f ca="1">IF('PR-tampon'!$E435="","",IF('PR-tampon'!$E435=0,"",IF(INDIRECT(NOM_FR&amp;ADDRESS('PR-tampon'!$E435,COLUMN(REFERENCEMENT_ISOLANT[[#Headers],[TC/TNC
dans le domaine d''emploi visé]])))=0,"",INDIRECT(NOM_FR&amp;ADDRESS('PR-tampon'!$E435,COLUMN(REFERENCEMENT_ISOLANT[[#Headers],[TC/TNC
dans le domaine d''emploi visé]]))))))</f>
        <v/>
      </c>
      <c r="K472" s="102" t="str">
        <f ca="1">IF('PR-tampon'!$E435="","",IF('PR-tampon'!$E435=0,"",IF(INDIRECT(NOM_FR&amp;ADDRESS('PR-tampon'!$E435,COLUMN(REFERENCEMENT_ISOLANT[[#Headers],[SYNTHESE DES APPLICATIONS VISEES]])))=0,"",INDIRECT(NOM_FR&amp;ADDRESS('PR-tampon'!$E435,COLUMN(REFERENCEMENT_ISOLANT[[#Headers],[SYNTHESE DES APPLICATIONS VISEES]]))))))</f>
        <v/>
      </c>
      <c r="L472" s="75" t="str">
        <f ca="1">IF('PR-tampon'!$E435="","",IF('PR-tampon'!$E435=0,"",IF(INDIRECT(NOM_FR&amp;ADDRESS('PR-tampon'!$E435,COLUMN(REFERENCEMENT_ISOLANT[[#Headers],[CONCATENATION DES OBSERVATIONS]])))=0,"",INDIRECT(NOM_FR&amp;ADDRESS('PR-tampon'!$E435,COLUMN(REFERENCEMENT_ISOLANT[[#Headers],[CONCATENATION DES OBSERVATIONS]]))))))</f>
        <v/>
      </c>
      <c r="M472" s="3" t="str">
        <f ca="1">IF('PR-tampon'!$E435="","",IF('PR-tampon'!$E435=0,"",IF(INDIRECT(NOM_FR&amp;ADDRESS('PR-tampon'!$E435,COLUMN(REFERENCEMENT_ISOLANT[[#Headers],[Hygrométrie des locaux]])))=0,"",INDIRECT(NOM_FR&amp;ADDRESS('PR-tampon'!$E435,COLUMN(REFERENCEMENT_ISOLANT[[#Headers],[Hygrométrie des locaux]]))))))</f>
        <v/>
      </c>
      <c r="N472" s="3" t="str">
        <f ca="1">IF('PR-tampon'!$E435="","",IF('PR-tampon'!$E435=0,"",IF(INDIRECT(NOM_FR&amp;ADDRESS('PR-tampon'!$E435,COLUMN(REFERENCEMENT_ISOLANT[[#Headers],[classement locaux au sens 20.1 P3]])))=0,"",INDIRECT(NOM_FR&amp;ADDRESS('PR-tampon'!$E435,COLUMN(REFERENCEMENT_ISOLANT[[#Headers],[classement locaux au sens 20.1 P3]]))))))</f>
        <v/>
      </c>
      <c r="O472" s="3" t="str">
        <f ca="1">IF('PR-tampon'!$E435="","",IF('PR-tampon'!$E435=0,"",IF(INDIRECT(NOM_FR&amp;ADDRESS('PR-tampon'!$E435,COLUMN(REFERENCEMENT_ISOLANT[[#Headers],[Climat max]])))=0,"",INDIRECT(NOM_FR&amp;ADDRESS('PR-tampon'!$E435,COLUMN(REFERENCEMENT_ISOLANT[[#Headers],[Climat max]]))))))</f>
        <v/>
      </c>
      <c r="P472" s="3" t="str">
        <f ca="1">IF('PR-tampon'!$E435="","",IF('PR-tampon'!$E435=0,"",IF(INDIRECT(NOM_FR&amp;ADDRESS('PR-tampon'!$E435,COLUMN(REFERENCEMENT_ISOLANT[[#Headers],[Locaux climatisés ou raffraichis]])))=0,"",INDIRECT(NOM_FR&amp;ADDRESS('PR-tampon'!$E435,COLUMN(REFERENCEMENT_ISOLANT[[#Headers],[Locaux climatisés ou raffraichis]]))))))</f>
        <v/>
      </c>
    </row>
    <row r="473" spans="1:16" ht="130.15" customHeight="1" x14ac:dyDescent="0.25">
      <c r="A473" s="3" t="e">
        <v>#VALUE!</v>
      </c>
      <c r="B473" s="79" t="str">
        <f ca="1">IF('PR-tampon'!$E436="","",IF('PR-tampon'!$E436=0,"",IF(INDIRECT(NOM_FR&amp;ADDRESS('PR-tampon'!$E436,COLUMN(REFERENCEMENT_ISOLANT[[#Headers],[DATE REFERENCEMENT]])))=0,"",INDIRECT(NOM_FR&amp;ADDRESS('PR-tampon'!$E436,COLUMN(REFERENCEMENT_ISOLANT[[#Headers],[DATE REFERENCEMENT]]))))))</f>
        <v/>
      </c>
      <c r="C473" s="79" t="str">
        <f ca="1">IF('PR-tampon'!$E436="","",IF('PR-tampon'!$E436=0,"",IF(INDIRECT(NOM_FR&amp;ADDRESS('PR-tampon'!$E436,COLUMN(REFERENCEMENT_ISOLANT[[#Headers],[TYPE DE PROCEDE]])))=0,"",INDIRECT(NOM_FR&amp;ADDRESS('PR-tampon'!$E436,COLUMN(REFERENCEMENT_ISOLANT[[#Headers],[TYPE DE PROCEDE]]))))))</f>
        <v/>
      </c>
      <c r="D473" s="79" t="str">
        <f ca="1">IF('PR-tampon'!$E436="","",IF('PR-tampon'!$E436=0,"",IF(INDIRECT(NOM_FR&amp;ADDRESS('PR-tampon'!$E436,COLUMN(REFERENCEMENT_ISOLANT[[#Headers],[MATIERE]])))=0,"",INDIRECT(NOM_FR&amp;ADDRESS('PR-tampon'!$E436,COLUMN(REFERENCEMENT_ISOLANT[[#Headers],[MATIERE]]))))))</f>
        <v/>
      </c>
      <c r="E473" s="3" t="str">
        <f ca="1">IF('PR-tampon'!$E436="","",IF('PR-tampon'!$E436=0,"",IF(INDIRECT(NOM_FR&amp;ADDRESS('PR-tampon'!$E436,COLUMN(REFERENCEMENT_ISOLANT[[#Headers],[NOM COMMERCIAL DU PROCEDE]])))=0,"",INDIRECT(NOM_FR&amp;ADDRESS('PR-tampon'!$E436,COLUMN(REFERENCEMENT_ISOLANT[[#Headers],[NOM COMMERCIAL DU PROCEDE]]))))))</f>
        <v/>
      </c>
      <c r="F473" s="3" t="str">
        <f ca="1">IF('PR-tampon'!$E436="","",IF('PR-tampon'!$E436=0,"",IF(INDIRECT(NOM_FR&amp;ADDRESS('PR-tampon'!$E436,COLUMN(REFERENCEMENT_ISOLANT[[#Headers],[FABRICANT / TITULAIRE / DISTRIBUTEUR]])))=0,"",INDIRECT(NOM_FR&amp;ADDRESS('PR-tampon'!$E436,COLUMN(REFERENCEMENT_ISOLANT[[#Headers],[FABRICANT / TITULAIRE / DISTRIBUTEUR]]))))))</f>
        <v/>
      </c>
      <c r="G473" s="3" t="str">
        <f ca="1">IF('PR-tampon'!$E436="","",IF('PR-tampon'!$E436=0,"",IF(INDIRECT(NOM_FR&amp;ADDRESS('PR-tampon'!$E436,COLUMN(REFERENCEMENT_ISOLANT[[#Headers],[TYPE DE DOCUMENT DE REFERENCE]])))=0,"",INDIRECT(NOM_FR&amp;ADDRESS('PR-tampon'!$E436,COLUMN(REFERENCEMENT_ISOLANT[[#Headers],[TYPE DE DOCUMENT DE REFERENCE]]))))))</f>
        <v/>
      </c>
      <c r="H473" s="3" t="str">
        <f ca="1">IF('PR-tampon'!$E436="","",IF('PR-tampon'!$E436=0,"",IF(INDIRECT(NOM_FR&amp;ADDRESS('PR-tampon'!$E436,COLUMN(REFERENCEMENT_ISOLANT[[#Headers],[REF]])))=0,"",INDIRECT(NOM_FR&amp;ADDRESS('PR-tampon'!$E436,COLUMN(REFERENCEMENT_ISOLANT[[#Headers],[REF]]))))))</f>
        <v/>
      </c>
      <c r="I473" s="73" t="str">
        <f ca="1">IF('PR-tampon'!$E436="","",IF('PR-tampon'!$E436=0,"",IF(INDIRECT(NOM_FR&amp;ADDRESS('PR-tampon'!$E436,COLUMN(REFERENCEMENT_ISOLANT[[#Headers],[AVIS LIMITE AU / VALIDITE]])))=0,"",INDIRECT(NOM_FR&amp;ADDRESS('PR-tampon'!$E436,COLUMN(REFERENCEMENT_ISOLANT[[#Headers],[AVIS LIMITE AU / VALIDITE]]))))))</f>
        <v/>
      </c>
      <c r="J473" s="3" t="str">
        <f ca="1">IF('PR-tampon'!$E436="","",IF('PR-tampon'!$E436=0,"",IF(INDIRECT(NOM_FR&amp;ADDRESS('PR-tampon'!$E436,COLUMN(REFERENCEMENT_ISOLANT[[#Headers],[TC/TNC
dans le domaine d''emploi visé]])))=0,"",INDIRECT(NOM_FR&amp;ADDRESS('PR-tampon'!$E436,COLUMN(REFERENCEMENT_ISOLANT[[#Headers],[TC/TNC
dans le domaine d''emploi visé]]))))))</f>
        <v/>
      </c>
      <c r="K473" s="102" t="str">
        <f ca="1">IF('PR-tampon'!$E436="","",IF('PR-tampon'!$E436=0,"",IF(INDIRECT(NOM_FR&amp;ADDRESS('PR-tampon'!$E436,COLUMN(REFERENCEMENT_ISOLANT[[#Headers],[SYNTHESE DES APPLICATIONS VISEES]])))=0,"",INDIRECT(NOM_FR&amp;ADDRESS('PR-tampon'!$E436,COLUMN(REFERENCEMENT_ISOLANT[[#Headers],[SYNTHESE DES APPLICATIONS VISEES]]))))))</f>
        <v/>
      </c>
      <c r="L473" s="75" t="str">
        <f ca="1">IF('PR-tampon'!$E436="","",IF('PR-tampon'!$E436=0,"",IF(INDIRECT(NOM_FR&amp;ADDRESS('PR-tampon'!$E436,COLUMN(REFERENCEMENT_ISOLANT[[#Headers],[CONCATENATION DES OBSERVATIONS]])))=0,"",INDIRECT(NOM_FR&amp;ADDRESS('PR-tampon'!$E436,COLUMN(REFERENCEMENT_ISOLANT[[#Headers],[CONCATENATION DES OBSERVATIONS]]))))))</f>
        <v/>
      </c>
      <c r="M473" s="3" t="str">
        <f ca="1">IF('PR-tampon'!$E436="","",IF('PR-tampon'!$E436=0,"",IF(INDIRECT(NOM_FR&amp;ADDRESS('PR-tampon'!$E436,COLUMN(REFERENCEMENT_ISOLANT[[#Headers],[Hygrométrie des locaux]])))=0,"",INDIRECT(NOM_FR&amp;ADDRESS('PR-tampon'!$E436,COLUMN(REFERENCEMENT_ISOLANT[[#Headers],[Hygrométrie des locaux]]))))))</f>
        <v/>
      </c>
      <c r="N473" s="3" t="str">
        <f ca="1">IF('PR-tampon'!$E436="","",IF('PR-tampon'!$E436=0,"",IF(INDIRECT(NOM_FR&amp;ADDRESS('PR-tampon'!$E436,COLUMN(REFERENCEMENT_ISOLANT[[#Headers],[classement locaux au sens 20.1 P3]])))=0,"",INDIRECT(NOM_FR&amp;ADDRESS('PR-tampon'!$E436,COLUMN(REFERENCEMENT_ISOLANT[[#Headers],[classement locaux au sens 20.1 P3]]))))))</f>
        <v/>
      </c>
      <c r="O473" s="3" t="str">
        <f ca="1">IF('PR-tampon'!$E436="","",IF('PR-tampon'!$E436=0,"",IF(INDIRECT(NOM_FR&amp;ADDRESS('PR-tampon'!$E436,COLUMN(REFERENCEMENT_ISOLANT[[#Headers],[Climat max]])))=0,"",INDIRECT(NOM_FR&amp;ADDRESS('PR-tampon'!$E436,COLUMN(REFERENCEMENT_ISOLANT[[#Headers],[Climat max]]))))))</f>
        <v/>
      </c>
      <c r="P473" s="3" t="str">
        <f ca="1">IF('PR-tampon'!$E436="","",IF('PR-tampon'!$E436=0,"",IF(INDIRECT(NOM_FR&amp;ADDRESS('PR-tampon'!$E436,COLUMN(REFERENCEMENT_ISOLANT[[#Headers],[Locaux climatisés ou raffraichis]])))=0,"",INDIRECT(NOM_FR&amp;ADDRESS('PR-tampon'!$E436,COLUMN(REFERENCEMENT_ISOLANT[[#Headers],[Locaux climatisés ou raffraichis]]))))))</f>
        <v/>
      </c>
    </row>
    <row r="474" spans="1:16" ht="130.15" customHeight="1" x14ac:dyDescent="0.25">
      <c r="A474" s="3" t="e">
        <v>#VALUE!</v>
      </c>
      <c r="B474" s="79" t="str">
        <f ca="1">IF('PR-tampon'!$E437="","",IF('PR-tampon'!$E437=0,"",IF(INDIRECT(NOM_FR&amp;ADDRESS('PR-tampon'!$E437,COLUMN(REFERENCEMENT_ISOLANT[[#Headers],[DATE REFERENCEMENT]])))=0,"",INDIRECT(NOM_FR&amp;ADDRESS('PR-tampon'!$E437,COLUMN(REFERENCEMENT_ISOLANT[[#Headers],[DATE REFERENCEMENT]]))))))</f>
        <v/>
      </c>
      <c r="C474" s="79" t="str">
        <f ca="1">IF('PR-tampon'!$E437="","",IF('PR-tampon'!$E437=0,"",IF(INDIRECT(NOM_FR&amp;ADDRESS('PR-tampon'!$E437,COLUMN(REFERENCEMENT_ISOLANT[[#Headers],[TYPE DE PROCEDE]])))=0,"",INDIRECT(NOM_FR&amp;ADDRESS('PR-tampon'!$E437,COLUMN(REFERENCEMENT_ISOLANT[[#Headers],[TYPE DE PROCEDE]]))))))</f>
        <v/>
      </c>
      <c r="D474" s="79" t="str">
        <f ca="1">IF('PR-tampon'!$E437="","",IF('PR-tampon'!$E437=0,"",IF(INDIRECT(NOM_FR&amp;ADDRESS('PR-tampon'!$E437,COLUMN(REFERENCEMENT_ISOLANT[[#Headers],[MATIERE]])))=0,"",INDIRECT(NOM_FR&amp;ADDRESS('PR-tampon'!$E437,COLUMN(REFERENCEMENT_ISOLANT[[#Headers],[MATIERE]]))))))</f>
        <v/>
      </c>
      <c r="E474" s="3" t="str">
        <f ca="1">IF('PR-tampon'!$E437="","",IF('PR-tampon'!$E437=0,"",IF(INDIRECT(NOM_FR&amp;ADDRESS('PR-tampon'!$E437,COLUMN(REFERENCEMENT_ISOLANT[[#Headers],[NOM COMMERCIAL DU PROCEDE]])))=0,"",INDIRECT(NOM_FR&amp;ADDRESS('PR-tampon'!$E437,COLUMN(REFERENCEMENT_ISOLANT[[#Headers],[NOM COMMERCIAL DU PROCEDE]]))))))</f>
        <v/>
      </c>
      <c r="F474" s="3" t="str">
        <f ca="1">IF('PR-tampon'!$E437="","",IF('PR-tampon'!$E437=0,"",IF(INDIRECT(NOM_FR&amp;ADDRESS('PR-tampon'!$E437,COLUMN(REFERENCEMENT_ISOLANT[[#Headers],[FABRICANT / TITULAIRE / DISTRIBUTEUR]])))=0,"",INDIRECT(NOM_FR&amp;ADDRESS('PR-tampon'!$E437,COLUMN(REFERENCEMENT_ISOLANT[[#Headers],[FABRICANT / TITULAIRE / DISTRIBUTEUR]]))))))</f>
        <v/>
      </c>
      <c r="G474" s="3" t="str">
        <f ca="1">IF('PR-tampon'!$E437="","",IF('PR-tampon'!$E437=0,"",IF(INDIRECT(NOM_FR&amp;ADDRESS('PR-tampon'!$E437,COLUMN(REFERENCEMENT_ISOLANT[[#Headers],[TYPE DE DOCUMENT DE REFERENCE]])))=0,"",INDIRECT(NOM_FR&amp;ADDRESS('PR-tampon'!$E437,COLUMN(REFERENCEMENT_ISOLANT[[#Headers],[TYPE DE DOCUMENT DE REFERENCE]]))))))</f>
        <v/>
      </c>
      <c r="H474" s="3" t="str">
        <f ca="1">IF('PR-tampon'!$E437="","",IF('PR-tampon'!$E437=0,"",IF(INDIRECT(NOM_FR&amp;ADDRESS('PR-tampon'!$E437,COLUMN(REFERENCEMENT_ISOLANT[[#Headers],[REF]])))=0,"",INDIRECT(NOM_FR&amp;ADDRESS('PR-tampon'!$E437,COLUMN(REFERENCEMENT_ISOLANT[[#Headers],[REF]]))))))</f>
        <v/>
      </c>
      <c r="I474" s="73" t="str">
        <f ca="1">IF('PR-tampon'!$E437="","",IF('PR-tampon'!$E437=0,"",IF(INDIRECT(NOM_FR&amp;ADDRESS('PR-tampon'!$E437,COLUMN(REFERENCEMENT_ISOLANT[[#Headers],[AVIS LIMITE AU / VALIDITE]])))=0,"",INDIRECT(NOM_FR&amp;ADDRESS('PR-tampon'!$E437,COLUMN(REFERENCEMENT_ISOLANT[[#Headers],[AVIS LIMITE AU / VALIDITE]]))))))</f>
        <v/>
      </c>
      <c r="J474" s="3" t="str">
        <f ca="1">IF('PR-tampon'!$E437="","",IF('PR-tampon'!$E437=0,"",IF(INDIRECT(NOM_FR&amp;ADDRESS('PR-tampon'!$E437,COLUMN(REFERENCEMENT_ISOLANT[[#Headers],[TC/TNC
dans le domaine d''emploi visé]])))=0,"",INDIRECT(NOM_FR&amp;ADDRESS('PR-tampon'!$E437,COLUMN(REFERENCEMENT_ISOLANT[[#Headers],[TC/TNC
dans le domaine d''emploi visé]]))))))</f>
        <v/>
      </c>
      <c r="K474" s="102" t="str">
        <f ca="1">IF('PR-tampon'!$E437="","",IF('PR-tampon'!$E437=0,"",IF(INDIRECT(NOM_FR&amp;ADDRESS('PR-tampon'!$E437,COLUMN(REFERENCEMENT_ISOLANT[[#Headers],[SYNTHESE DES APPLICATIONS VISEES]])))=0,"",INDIRECT(NOM_FR&amp;ADDRESS('PR-tampon'!$E437,COLUMN(REFERENCEMENT_ISOLANT[[#Headers],[SYNTHESE DES APPLICATIONS VISEES]]))))))</f>
        <v/>
      </c>
      <c r="L474" s="75" t="str">
        <f ca="1">IF('PR-tampon'!$E437="","",IF('PR-tampon'!$E437=0,"",IF(INDIRECT(NOM_FR&amp;ADDRESS('PR-tampon'!$E437,COLUMN(REFERENCEMENT_ISOLANT[[#Headers],[CONCATENATION DES OBSERVATIONS]])))=0,"",INDIRECT(NOM_FR&amp;ADDRESS('PR-tampon'!$E437,COLUMN(REFERENCEMENT_ISOLANT[[#Headers],[CONCATENATION DES OBSERVATIONS]]))))))</f>
        <v/>
      </c>
      <c r="M474" s="3" t="str">
        <f ca="1">IF('PR-tampon'!$E437="","",IF('PR-tampon'!$E437=0,"",IF(INDIRECT(NOM_FR&amp;ADDRESS('PR-tampon'!$E437,COLUMN(REFERENCEMENT_ISOLANT[[#Headers],[Hygrométrie des locaux]])))=0,"",INDIRECT(NOM_FR&amp;ADDRESS('PR-tampon'!$E437,COLUMN(REFERENCEMENT_ISOLANT[[#Headers],[Hygrométrie des locaux]]))))))</f>
        <v/>
      </c>
      <c r="N474" s="3" t="str">
        <f ca="1">IF('PR-tampon'!$E437="","",IF('PR-tampon'!$E437=0,"",IF(INDIRECT(NOM_FR&amp;ADDRESS('PR-tampon'!$E437,COLUMN(REFERENCEMENT_ISOLANT[[#Headers],[classement locaux au sens 20.1 P3]])))=0,"",INDIRECT(NOM_FR&amp;ADDRESS('PR-tampon'!$E437,COLUMN(REFERENCEMENT_ISOLANT[[#Headers],[classement locaux au sens 20.1 P3]]))))))</f>
        <v/>
      </c>
      <c r="O474" s="3" t="str">
        <f ca="1">IF('PR-tampon'!$E437="","",IF('PR-tampon'!$E437=0,"",IF(INDIRECT(NOM_FR&amp;ADDRESS('PR-tampon'!$E437,COLUMN(REFERENCEMENT_ISOLANT[[#Headers],[Climat max]])))=0,"",INDIRECT(NOM_FR&amp;ADDRESS('PR-tampon'!$E437,COLUMN(REFERENCEMENT_ISOLANT[[#Headers],[Climat max]]))))))</f>
        <v/>
      </c>
      <c r="P474" s="3" t="str">
        <f ca="1">IF('PR-tampon'!$E437="","",IF('PR-tampon'!$E437=0,"",IF(INDIRECT(NOM_FR&amp;ADDRESS('PR-tampon'!$E437,COLUMN(REFERENCEMENT_ISOLANT[[#Headers],[Locaux climatisés ou raffraichis]])))=0,"",INDIRECT(NOM_FR&amp;ADDRESS('PR-tampon'!$E437,COLUMN(REFERENCEMENT_ISOLANT[[#Headers],[Locaux climatisés ou raffraichis]]))))))</f>
        <v/>
      </c>
    </row>
    <row r="475" spans="1:16" ht="130.15" customHeight="1" x14ac:dyDescent="0.25">
      <c r="A475" s="3" t="e">
        <v>#VALUE!</v>
      </c>
      <c r="B475" s="79" t="str">
        <f ca="1">IF('PR-tampon'!$E438="","",IF('PR-tampon'!$E438=0,"",IF(INDIRECT(NOM_FR&amp;ADDRESS('PR-tampon'!$E438,COLUMN(REFERENCEMENT_ISOLANT[[#Headers],[DATE REFERENCEMENT]])))=0,"",INDIRECT(NOM_FR&amp;ADDRESS('PR-tampon'!$E438,COLUMN(REFERENCEMENT_ISOLANT[[#Headers],[DATE REFERENCEMENT]]))))))</f>
        <v/>
      </c>
      <c r="C475" s="79" t="str">
        <f ca="1">IF('PR-tampon'!$E438="","",IF('PR-tampon'!$E438=0,"",IF(INDIRECT(NOM_FR&amp;ADDRESS('PR-tampon'!$E438,COLUMN(REFERENCEMENT_ISOLANT[[#Headers],[TYPE DE PROCEDE]])))=0,"",INDIRECT(NOM_FR&amp;ADDRESS('PR-tampon'!$E438,COLUMN(REFERENCEMENT_ISOLANT[[#Headers],[TYPE DE PROCEDE]]))))))</f>
        <v/>
      </c>
      <c r="D475" s="79" t="str">
        <f ca="1">IF('PR-tampon'!$E438="","",IF('PR-tampon'!$E438=0,"",IF(INDIRECT(NOM_FR&amp;ADDRESS('PR-tampon'!$E438,COLUMN(REFERENCEMENT_ISOLANT[[#Headers],[MATIERE]])))=0,"",INDIRECT(NOM_FR&amp;ADDRESS('PR-tampon'!$E438,COLUMN(REFERENCEMENT_ISOLANT[[#Headers],[MATIERE]]))))))</f>
        <v/>
      </c>
      <c r="E475" s="3" t="str">
        <f ca="1">IF('PR-tampon'!$E438="","",IF('PR-tampon'!$E438=0,"",IF(INDIRECT(NOM_FR&amp;ADDRESS('PR-tampon'!$E438,COLUMN(REFERENCEMENT_ISOLANT[[#Headers],[NOM COMMERCIAL DU PROCEDE]])))=0,"",INDIRECT(NOM_FR&amp;ADDRESS('PR-tampon'!$E438,COLUMN(REFERENCEMENT_ISOLANT[[#Headers],[NOM COMMERCIAL DU PROCEDE]]))))))</f>
        <v/>
      </c>
      <c r="F475" s="3" t="str">
        <f ca="1">IF('PR-tampon'!$E438="","",IF('PR-tampon'!$E438=0,"",IF(INDIRECT(NOM_FR&amp;ADDRESS('PR-tampon'!$E438,COLUMN(REFERENCEMENT_ISOLANT[[#Headers],[FABRICANT / TITULAIRE / DISTRIBUTEUR]])))=0,"",INDIRECT(NOM_FR&amp;ADDRESS('PR-tampon'!$E438,COLUMN(REFERENCEMENT_ISOLANT[[#Headers],[FABRICANT / TITULAIRE / DISTRIBUTEUR]]))))))</f>
        <v/>
      </c>
      <c r="G475" s="3" t="str">
        <f ca="1">IF('PR-tampon'!$E438="","",IF('PR-tampon'!$E438=0,"",IF(INDIRECT(NOM_FR&amp;ADDRESS('PR-tampon'!$E438,COLUMN(REFERENCEMENT_ISOLANT[[#Headers],[TYPE DE DOCUMENT DE REFERENCE]])))=0,"",INDIRECT(NOM_FR&amp;ADDRESS('PR-tampon'!$E438,COLUMN(REFERENCEMENT_ISOLANT[[#Headers],[TYPE DE DOCUMENT DE REFERENCE]]))))))</f>
        <v/>
      </c>
      <c r="H475" s="3" t="str">
        <f ca="1">IF('PR-tampon'!$E438="","",IF('PR-tampon'!$E438=0,"",IF(INDIRECT(NOM_FR&amp;ADDRESS('PR-tampon'!$E438,COLUMN(REFERENCEMENT_ISOLANT[[#Headers],[REF]])))=0,"",INDIRECT(NOM_FR&amp;ADDRESS('PR-tampon'!$E438,COLUMN(REFERENCEMENT_ISOLANT[[#Headers],[REF]]))))))</f>
        <v/>
      </c>
      <c r="I475" s="73" t="str">
        <f ca="1">IF('PR-tampon'!$E438="","",IF('PR-tampon'!$E438=0,"",IF(INDIRECT(NOM_FR&amp;ADDRESS('PR-tampon'!$E438,COLUMN(REFERENCEMENT_ISOLANT[[#Headers],[AVIS LIMITE AU / VALIDITE]])))=0,"",INDIRECT(NOM_FR&amp;ADDRESS('PR-tampon'!$E438,COLUMN(REFERENCEMENT_ISOLANT[[#Headers],[AVIS LIMITE AU / VALIDITE]]))))))</f>
        <v/>
      </c>
      <c r="J475" s="3" t="str">
        <f ca="1">IF('PR-tampon'!$E438="","",IF('PR-tampon'!$E438=0,"",IF(INDIRECT(NOM_FR&amp;ADDRESS('PR-tampon'!$E438,COLUMN(REFERENCEMENT_ISOLANT[[#Headers],[TC/TNC
dans le domaine d''emploi visé]])))=0,"",INDIRECT(NOM_FR&amp;ADDRESS('PR-tampon'!$E438,COLUMN(REFERENCEMENT_ISOLANT[[#Headers],[TC/TNC
dans le domaine d''emploi visé]]))))))</f>
        <v/>
      </c>
      <c r="K475" s="102" t="str">
        <f ca="1">IF('PR-tampon'!$E438="","",IF('PR-tampon'!$E438=0,"",IF(INDIRECT(NOM_FR&amp;ADDRESS('PR-tampon'!$E438,COLUMN(REFERENCEMENT_ISOLANT[[#Headers],[SYNTHESE DES APPLICATIONS VISEES]])))=0,"",INDIRECT(NOM_FR&amp;ADDRESS('PR-tampon'!$E438,COLUMN(REFERENCEMENT_ISOLANT[[#Headers],[SYNTHESE DES APPLICATIONS VISEES]]))))))</f>
        <v/>
      </c>
      <c r="L475" s="75" t="str">
        <f ca="1">IF('PR-tampon'!$E438="","",IF('PR-tampon'!$E438=0,"",IF(INDIRECT(NOM_FR&amp;ADDRESS('PR-tampon'!$E438,COLUMN(REFERENCEMENT_ISOLANT[[#Headers],[CONCATENATION DES OBSERVATIONS]])))=0,"",INDIRECT(NOM_FR&amp;ADDRESS('PR-tampon'!$E438,COLUMN(REFERENCEMENT_ISOLANT[[#Headers],[CONCATENATION DES OBSERVATIONS]]))))))</f>
        <v/>
      </c>
      <c r="M475" s="3" t="str">
        <f ca="1">IF('PR-tampon'!$E438="","",IF('PR-tampon'!$E438=0,"",IF(INDIRECT(NOM_FR&amp;ADDRESS('PR-tampon'!$E438,COLUMN(REFERENCEMENT_ISOLANT[[#Headers],[Hygrométrie des locaux]])))=0,"",INDIRECT(NOM_FR&amp;ADDRESS('PR-tampon'!$E438,COLUMN(REFERENCEMENT_ISOLANT[[#Headers],[Hygrométrie des locaux]]))))))</f>
        <v/>
      </c>
      <c r="N475" s="3" t="str">
        <f ca="1">IF('PR-tampon'!$E438="","",IF('PR-tampon'!$E438=0,"",IF(INDIRECT(NOM_FR&amp;ADDRESS('PR-tampon'!$E438,COLUMN(REFERENCEMENT_ISOLANT[[#Headers],[classement locaux au sens 20.1 P3]])))=0,"",INDIRECT(NOM_FR&amp;ADDRESS('PR-tampon'!$E438,COLUMN(REFERENCEMENT_ISOLANT[[#Headers],[classement locaux au sens 20.1 P3]]))))))</f>
        <v/>
      </c>
      <c r="O475" s="3" t="str">
        <f ca="1">IF('PR-tampon'!$E438="","",IF('PR-tampon'!$E438=0,"",IF(INDIRECT(NOM_FR&amp;ADDRESS('PR-tampon'!$E438,COLUMN(REFERENCEMENT_ISOLANT[[#Headers],[Climat max]])))=0,"",INDIRECT(NOM_FR&amp;ADDRESS('PR-tampon'!$E438,COLUMN(REFERENCEMENT_ISOLANT[[#Headers],[Climat max]]))))))</f>
        <v/>
      </c>
      <c r="P475" s="3" t="str">
        <f ca="1">IF('PR-tampon'!$E438="","",IF('PR-tampon'!$E438=0,"",IF(INDIRECT(NOM_FR&amp;ADDRESS('PR-tampon'!$E438,COLUMN(REFERENCEMENT_ISOLANT[[#Headers],[Locaux climatisés ou raffraichis]])))=0,"",INDIRECT(NOM_FR&amp;ADDRESS('PR-tampon'!$E438,COLUMN(REFERENCEMENT_ISOLANT[[#Headers],[Locaux climatisés ou raffraichis]]))))))</f>
        <v/>
      </c>
    </row>
    <row r="476" spans="1:16" ht="130.15" customHeight="1" x14ac:dyDescent="0.25">
      <c r="A476" s="3" t="e">
        <v>#VALUE!</v>
      </c>
      <c r="B476" s="79" t="str">
        <f ca="1">IF('PR-tampon'!$E439="","",IF('PR-tampon'!$E439=0,"",IF(INDIRECT(NOM_FR&amp;ADDRESS('PR-tampon'!$E439,COLUMN(REFERENCEMENT_ISOLANT[[#Headers],[DATE REFERENCEMENT]])))=0,"",INDIRECT(NOM_FR&amp;ADDRESS('PR-tampon'!$E439,COLUMN(REFERENCEMENT_ISOLANT[[#Headers],[DATE REFERENCEMENT]]))))))</f>
        <v/>
      </c>
      <c r="C476" s="79" t="str">
        <f ca="1">IF('PR-tampon'!$E439="","",IF('PR-tampon'!$E439=0,"",IF(INDIRECT(NOM_FR&amp;ADDRESS('PR-tampon'!$E439,COLUMN(REFERENCEMENT_ISOLANT[[#Headers],[TYPE DE PROCEDE]])))=0,"",INDIRECT(NOM_FR&amp;ADDRESS('PR-tampon'!$E439,COLUMN(REFERENCEMENT_ISOLANT[[#Headers],[TYPE DE PROCEDE]]))))))</f>
        <v/>
      </c>
      <c r="D476" s="79" t="str">
        <f ca="1">IF('PR-tampon'!$E439="","",IF('PR-tampon'!$E439=0,"",IF(INDIRECT(NOM_FR&amp;ADDRESS('PR-tampon'!$E439,COLUMN(REFERENCEMENT_ISOLANT[[#Headers],[MATIERE]])))=0,"",INDIRECT(NOM_FR&amp;ADDRESS('PR-tampon'!$E439,COLUMN(REFERENCEMENT_ISOLANT[[#Headers],[MATIERE]]))))))</f>
        <v/>
      </c>
      <c r="E476" s="3" t="str">
        <f ca="1">IF('PR-tampon'!$E439="","",IF('PR-tampon'!$E439=0,"",IF(INDIRECT(NOM_FR&amp;ADDRESS('PR-tampon'!$E439,COLUMN(REFERENCEMENT_ISOLANT[[#Headers],[NOM COMMERCIAL DU PROCEDE]])))=0,"",INDIRECT(NOM_FR&amp;ADDRESS('PR-tampon'!$E439,COLUMN(REFERENCEMENT_ISOLANT[[#Headers],[NOM COMMERCIAL DU PROCEDE]]))))))</f>
        <v/>
      </c>
      <c r="F476" s="3" t="str">
        <f ca="1">IF('PR-tampon'!$E439="","",IF('PR-tampon'!$E439=0,"",IF(INDIRECT(NOM_FR&amp;ADDRESS('PR-tampon'!$E439,COLUMN(REFERENCEMENT_ISOLANT[[#Headers],[FABRICANT / TITULAIRE / DISTRIBUTEUR]])))=0,"",INDIRECT(NOM_FR&amp;ADDRESS('PR-tampon'!$E439,COLUMN(REFERENCEMENT_ISOLANT[[#Headers],[FABRICANT / TITULAIRE / DISTRIBUTEUR]]))))))</f>
        <v/>
      </c>
      <c r="G476" s="3" t="str">
        <f ca="1">IF('PR-tampon'!$E439="","",IF('PR-tampon'!$E439=0,"",IF(INDIRECT(NOM_FR&amp;ADDRESS('PR-tampon'!$E439,COLUMN(REFERENCEMENT_ISOLANT[[#Headers],[TYPE DE DOCUMENT DE REFERENCE]])))=0,"",INDIRECT(NOM_FR&amp;ADDRESS('PR-tampon'!$E439,COLUMN(REFERENCEMENT_ISOLANT[[#Headers],[TYPE DE DOCUMENT DE REFERENCE]]))))))</f>
        <v/>
      </c>
      <c r="H476" s="3" t="str">
        <f ca="1">IF('PR-tampon'!$E439="","",IF('PR-tampon'!$E439=0,"",IF(INDIRECT(NOM_FR&amp;ADDRESS('PR-tampon'!$E439,COLUMN(REFERENCEMENT_ISOLANT[[#Headers],[REF]])))=0,"",INDIRECT(NOM_FR&amp;ADDRESS('PR-tampon'!$E439,COLUMN(REFERENCEMENT_ISOLANT[[#Headers],[REF]]))))))</f>
        <v/>
      </c>
      <c r="I476" s="73" t="str">
        <f ca="1">IF('PR-tampon'!$E439="","",IF('PR-tampon'!$E439=0,"",IF(INDIRECT(NOM_FR&amp;ADDRESS('PR-tampon'!$E439,COLUMN(REFERENCEMENT_ISOLANT[[#Headers],[AVIS LIMITE AU / VALIDITE]])))=0,"",INDIRECT(NOM_FR&amp;ADDRESS('PR-tampon'!$E439,COLUMN(REFERENCEMENT_ISOLANT[[#Headers],[AVIS LIMITE AU / VALIDITE]]))))))</f>
        <v/>
      </c>
      <c r="J476" s="3" t="str">
        <f ca="1">IF('PR-tampon'!$E439="","",IF('PR-tampon'!$E439=0,"",IF(INDIRECT(NOM_FR&amp;ADDRESS('PR-tampon'!$E439,COLUMN(REFERENCEMENT_ISOLANT[[#Headers],[TC/TNC
dans le domaine d''emploi visé]])))=0,"",INDIRECT(NOM_FR&amp;ADDRESS('PR-tampon'!$E439,COLUMN(REFERENCEMENT_ISOLANT[[#Headers],[TC/TNC
dans le domaine d''emploi visé]]))))))</f>
        <v/>
      </c>
      <c r="K476" s="102" t="str">
        <f ca="1">IF('PR-tampon'!$E439="","",IF('PR-tampon'!$E439=0,"",IF(INDIRECT(NOM_FR&amp;ADDRESS('PR-tampon'!$E439,COLUMN(REFERENCEMENT_ISOLANT[[#Headers],[SYNTHESE DES APPLICATIONS VISEES]])))=0,"",INDIRECT(NOM_FR&amp;ADDRESS('PR-tampon'!$E439,COLUMN(REFERENCEMENT_ISOLANT[[#Headers],[SYNTHESE DES APPLICATIONS VISEES]]))))))</f>
        <v/>
      </c>
      <c r="L476" s="75" t="str">
        <f ca="1">IF('PR-tampon'!$E439="","",IF('PR-tampon'!$E439=0,"",IF(INDIRECT(NOM_FR&amp;ADDRESS('PR-tampon'!$E439,COLUMN(REFERENCEMENT_ISOLANT[[#Headers],[CONCATENATION DES OBSERVATIONS]])))=0,"",INDIRECT(NOM_FR&amp;ADDRESS('PR-tampon'!$E439,COLUMN(REFERENCEMENT_ISOLANT[[#Headers],[CONCATENATION DES OBSERVATIONS]]))))))</f>
        <v/>
      </c>
      <c r="M476" s="3" t="str">
        <f ca="1">IF('PR-tampon'!$E439="","",IF('PR-tampon'!$E439=0,"",IF(INDIRECT(NOM_FR&amp;ADDRESS('PR-tampon'!$E439,COLUMN(REFERENCEMENT_ISOLANT[[#Headers],[Hygrométrie des locaux]])))=0,"",INDIRECT(NOM_FR&amp;ADDRESS('PR-tampon'!$E439,COLUMN(REFERENCEMENT_ISOLANT[[#Headers],[Hygrométrie des locaux]]))))))</f>
        <v/>
      </c>
      <c r="N476" s="3" t="str">
        <f ca="1">IF('PR-tampon'!$E439="","",IF('PR-tampon'!$E439=0,"",IF(INDIRECT(NOM_FR&amp;ADDRESS('PR-tampon'!$E439,COLUMN(REFERENCEMENT_ISOLANT[[#Headers],[classement locaux au sens 20.1 P3]])))=0,"",INDIRECT(NOM_FR&amp;ADDRESS('PR-tampon'!$E439,COLUMN(REFERENCEMENT_ISOLANT[[#Headers],[classement locaux au sens 20.1 P3]]))))))</f>
        <v/>
      </c>
      <c r="O476" s="3" t="str">
        <f ca="1">IF('PR-tampon'!$E439="","",IF('PR-tampon'!$E439=0,"",IF(INDIRECT(NOM_FR&amp;ADDRESS('PR-tampon'!$E439,COLUMN(REFERENCEMENT_ISOLANT[[#Headers],[Climat max]])))=0,"",INDIRECT(NOM_FR&amp;ADDRESS('PR-tampon'!$E439,COLUMN(REFERENCEMENT_ISOLANT[[#Headers],[Climat max]]))))))</f>
        <v/>
      </c>
      <c r="P476" s="3" t="str">
        <f ca="1">IF('PR-tampon'!$E439="","",IF('PR-tampon'!$E439=0,"",IF(INDIRECT(NOM_FR&amp;ADDRESS('PR-tampon'!$E439,COLUMN(REFERENCEMENT_ISOLANT[[#Headers],[Locaux climatisés ou raffraichis]])))=0,"",INDIRECT(NOM_FR&amp;ADDRESS('PR-tampon'!$E439,COLUMN(REFERENCEMENT_ISOLANT[[#Headers],[Locaux climatisés ou raffraichis]]))))))</f>
        <v/>
      </c>
    </row>
    <row r="477" spans="1:16" ht="130.15" customHeight="1" x14ac:dyDescent="0.25">
      <c r="A477" s="3" t="e">
        <v>#VALUE!</v>
      </c>
      <c r="B477" s="79" t="str">
        <f ca="1">IF('PR-tampon'!$E440="","",IF('PR-tampon'!$E440=0,"",IF(INDIRECT(NOM_FR&amp;ADDRESS('PR-tampon'!$E440,COLUMN(REFERENCEMENT_ISOLANT[[#Headers],[DATE REFERENCEMENT]])))=0,"",INDIRECT(NOM_FR&amp;ADDRESS('PR-tampon'!$E440,COLUMN(REFERENCEMENT_ISOLANT[[#Headers],[DATE REFERENCEMENT]]))))))</f>
        <v/>
      </c>
      <c r="C477" s="79" t="str">
        <f ca="1">IF('PR-tampon'!$E440="","",IF('PR-tampon'!$E440=0,"",IF(INDIRECT(NOM_FR&amp;ADDRESS('PR-tampon'!$E440,COLUMN(REFERENCEMENT_ISOLANT[[#Headers],[TYPE DE PROCEDE]])))=0,"",INDIRECT(NOM_FR&amp;ADDRESS('PR-tampon'!$E440,COLUMN(REFERENCEMENT_ISOLANT[[#Headers],[TYPE DE PROCEDE]]))))))</f>
        <v/>
      </c>
      <c r="D477" s="79" t="str">
        <f ca="1">IF('PR-tampon'!$E440="","",IF('PR-tampon'!$E440=0,"",IF(INDIRECT(NOM_FR&amp;ADDRESS('PR-tampon'!$E440,COLUMN(REFERENCEMENT_ISOLANT[[#Headers],[MATIERE]])))=0,"",INDIRECT(NOM_FR&amp;ADDRESS('PR-tampon'!$E440,COLUMN(REFERENCEMENT_ISOLANT[[#Headers],[MATIERE]]))))))</f>
        <v/>
      </c>
      <c r="E477" s="3" t="str">
        <f ca="1">IF('PR-tampon'!$E440="","",IF('PR-tampon'!$E440=0,"",IF(INDIRECT(NOM_FR&amp;ADDRESS('PR-tampon'!$E440,COLUMN(REFERENCEMENT_ISOLANT[[#Headers],[NOM COMMERCIAL DU PROCEDE]])))=0,"",INDIRECT(NOM_FR&amp;ADDRESS('PR-tampon'!$E440,COLUMN(REFERENCEMENT_ISOLANT[[#Headers],[NOM COMMERCIAL DU PROCEDE]]))))))</f>
        <v/>
      </c>
      <c r="F477" s="3" t="str">
        <f ca="1">IF('PR-tampon'!$E440="","",IF('PR-tampon'!$E440=0,"",IF(INDIRECT(NOM_FR&amp;ADDRESS('PR-tampon'!$E440,COLUMN(REFERENCEMENT_ISOLANT[[#Headers],[FABRICANT / TITULAIRE / DISTRIBUTEUR]])))=0,"",INDIRECT(NOM_FR&amp;ADDRESS('PR-tampon'!$E440,COLUMN(REFERENCEMENT_ISOLANT[[#Headers],[FABRICANT / TITULAIRE / DISTRIBUTEUR]]))))))</f>
        <v/>
      </c>
      <c r="G477" s="3" t="str">
        <f ca="1">IF('PR-tampon'!$E440="","",IF('PR-tampon'!$E440=0,"",IF(INDIRECT(NOM_FR&amp;ADDRESS('PR-tampon'!$E440,COLUMN(REFERENCEMENT_ISOLANT[[#Headers],[TYPE DE DOCUMENT DE REFERENCE]])))=0,"",INDIRECT(NOM_FR&amp;ADDRESS('PR-tampon'!$E440,COLUMN(REFERENCEMENT_ISOLANT[[#Headers],[TYPE DE DOCUMENT DE REFERENCE]]))))))</f>
        <v/>
      </c>
      <c r="H477" s="3" t="str">
        <f ca="1">IF('PR-tampon'!$E440="","",IF('PR-tampon'!$E440=0,"",IF(INDIRECT(NOM_FR&amp;ADDRESS('PR-tampon'!$E440,COLUMN(REFERENCEMENT_ISOLANT[[#Headers],[REF]])))=0,"",INDIRECT(NOM_FR&amp;ADDRESS('PR-tampon'!$E440,COLUMN(REFERENCEMENT_ISOLANT[[#Headers],[REF]]))))))</f>
        <v/>
      </c>
      <c r="I477" s="73" t="str">
        <f ca="1">IF('PR-tampon'!$E440="","",IF('PR-tampon'!$E440=0,"",IF(INDIRECT(NOM_FR&amp;ADDRESS('PR-tampon'!$E440,COLUMN(REFERENCEMENT_ISOLANT[[#Headers],[AVIS LIMITE AU / VALIDITE]])))=0,"",INDIRECT(NOM_FR&amp;ADDRESS('PR-tampon'!$E440,COLUMN(REFERENCEMENT_ISOLANT[[#Headers],[AVIS LIMITE AU / VALIDITE]]))))))</f>
        <v/>
      </c>
      <c r="J477" s="3" t="str">
        <f ca="1">IF('PR-tampon'!$E440="","",IF('PR-tampon'!$E440=0,"",IF(INDIRECT(NOM_FR&amp;ADDRESS('PR-tampon'!$E440,COLUMN(REFERENCEMENT_ISOLANT[[#Headers],[TC/TNC
dans le domaine d''emploi visé]])))=0,"",INDIRECT(NOM_FR&amp;ADDRESS('PR-tampon'!$E440,COLUMN(REFERENCEMENT_ISOLANT[[#Headers],[TC/TNC
dans le domaine d''emploi visé]]))))))</f>
        <v/>
      </c>
      <c r="K477" s="102" t="str">
        <f ca="1">IF('PR-tampon'!$E440="","",IF('PR-tampon'!$E440=0,"",IF(INDIRECT(NOM_FR&amp;ADDRESS('PR-tampon'!$E440,COLUMN(REFERENCEMENT_ISOLANT[[#Headers],[SYNTHESE DES APPLICATIONS VISEES]])))=0,"",INDIRECT(NOM_FR&amp;ADDRESS('PR-tampon'!$E440,COLUMN(REFERENCEMENT_ISOLANT[[#Headers],[SYNTHESE DES APPLICATIONS VISEES]]))))))</f>
        <v/>
      </c>
      <c r="L477" s="75" t="str">
        <f ca="1">IF('PR-tampon'!$E440="","",IF('PR-tampon'!$E440=0,"",IF(INDIRECT(NOM_FR&amp;ADDRESS('PR-tampon'!$E440,COLUMN(REFERENCEMENT_ISOLANT[[#Headers],[CONCATENATION DES OBSERVATIONS]])))=0,"",INDIRECT(NOM_FR&amp;ADDRESS('PR-tampon'!$E440,COLUMN(REFERENCEMENT_ISOLANT[[#Headers],[CONCATENATION DES OBSERVATIONS]]))))))</f>
        <v/>
      </c>
      <c r="M477" s="3" t="str">
        <f ca="1">IF('PR-tampon'!$E440="","",IF('PR-tampon'!$E440=0,"",IF(INDIRECT(NOM_FR&amp;ADDRESS('PR-tampon'!$E440,COLUMN(REFERENCEMENT_ISOLANT[[#Headers],[Hygrométrie des locaux]])))=0,"",INDIRECT(NOM_FR&amp;ADDRESS('PR-tampon'!$E440,COLUMN(REFERENCEMENT_ISOLANT[[#Headers],[Hygrométrie des locaux]]))))))</f>
        <v/>
      </c>
      <c r="N477" s="3" t="str">
        <f ca="1">IF('PR-tampon'!$E440="","",IF('PR-tampon'!$E440=0,"",IF(INDIRECT(NOM_FR&amp;ADDRESS('PR-tampon'!$E440,COLUMN(REFERENCEMENT_ISOLANT[[#Headers],[classement locaux au sens 20.1 P3]])))=0,"",INDIRECT(NOM_FR&amp;ADDRESS('PR-tampon'!$E440,COLUMN(REFERENCEMENT_ISOLANT[[#Headers],[classement locaux au sens 20.1 P3]]))))))</f>
        <v/>
      </c>
      <c r="O477" s="3" t="str">
        <f ca="1">IF('PR-tampon'!$E440="","",IF('PR-tampon'!$E440=0,"",IF(INDIRECT(NOM_FR&amp;ADDRESS('PR-tampon'!$E440,COLUMN(REFERENCEMENT_ISOLANT[[#Headers],[Climat max]])))=0,"",INDIRECT(NOM_FR&amp;ADDRESS('PR-tampon'!$E440,COLUMN(REFERENCEMENT_ISOLANT[[#Headers],[Climat max]]))))))</f>
        <v/>
      </c>
      <c r="P477" s="3" t="str">
        <f ca="1">IF('PR-tampon'!$E440="","",IF('PR-tampon'!$E440=0,"",IF(INDIRECT(NOM_FR&amp;ADDRESS('PR-tampon'!$E440,COLUMN(REFERENCEMENT_ISOLANT[[#Headers],[Locaux climatisés ou raffraichis]])))=0,"",INDIRECT(NOM_FR&amp;ADDRESS('PR-tampon'!$E440,COLUMN(REFERENCEMENT_ISOLANT[[#Headers],[Locaux climatisés ou raffraichis]]))))))</f>
        <v/>
      </c>
    </row>
    <row r="478" spans="1:16" ht="130.15" customHeight="1" x14ac:dyDescent="0.25">
      <c r="A478" s="3" t="e">
        <v>#VALUE!</v>
      </c>
      <c r="B478" s="79" t="str">
        <f ca="1">IF('PR-tampon'!$E441="","",IF('PR-tampon'!$E441=0,"",IF(INDIRECT(NOM_FR&amp;ADDRESS('PR-tampon'!$E441,COLUMN(REFERENCEMENT_ISOLANT[[#Headers],[DATE REFERENCEMENT]])))=0,"",INDIRECT(NOM_FR&amp;ADDRESS('PR-tampon'!$E441,COLUMN(REFERENCEMENT_ISOLANT[[#Headers],[DATE REFERENCEMENT]]))))))</f>
        <v/>
      </c>
      <c r="C478" s="79" t="str">
        <f ca="1">IF('PR-tampon'!$E441="","",IF('PR-tampon'!$E441=0,"",IF(INDIRECT(NOM_FR&amp;ADDRESS('PR-tampon'!$E441,COLUMN(REFERENCEMENT_ISOLANT[[#Headers],[TYPE DE PROCEDE]])))=0,"",INDIRECT(NOM_FR&amp;ADDRESS('PR-tampon'!$E441,COLUMN(REFERENCEMENT_ISOLANT[[#Headers],[TYPE DE PROCEDE]]))))))</f>
        <v/>
      </c>
      <c r="D478" s="79" t="str">
        <f ca="1">IF('PR-tampon'!$E441="","",IF('PR-tampon'!$E441=0,"",IF(INDIRECT(NOM_FR&amp;ADDRESS('PR-tampon'!$E441,COLUMN(REFERENCEMENT_ISOLANT[[#Headers],[MATIERE]])))=0,"",INDIRECT(NOM_FR&amp;ADDRESS('PR-tampon'!$E441,COLUMN(REFERENCEMENT_ISOLANT[[#Headers],[MATIERE]]))))))</f>
        <v/>
      </c>
      <c r="E478" s="3" t="str">
        <f ca="1">IF('PR-tampon'!$E441="","",IF('PR-tampon'!$E441=0,"",IF(INDIRECT(NOM_FR&amp;ADDRESS('PR-tampon'!$E441,COLUMN(REFERENCEMENT_ISOLANT[[#Headers],[NOM COMMERCIAL DU PROCEDE]])))=0,"",INDIRECT(NOM_FR&amp;ADDRESS('PR-tampon'!$E441,COLUMN(REFERENCEMENT_ISOLANT[[#Headers],[NOM COMMERCIAL DU PROCEDE]]))))))</f>
        <v/>
      </c>
      <c r="F478" s="3" t="str">
        <f ca="1">IF('PR-tampon'!$E441="","",IF('PR-tampon'!$E441=0,"",IF(INDIRECT(NOM_FR&amp;ADDRESS('PR-tampon'!$E441,COLUMN(REFERENCEMENT_ISOLANT[[#Headers],[FABRICANT / TITULAIRE / DISTRIBUTEUR]])))=0,"",INDIRECT(NOM_FR&amp;ADDRESS('PR-tampon'!$E441,COLUMN(REFERENCEMENT_ISOLANT[[#Headers],[FABRICANT / TITULAIRE / DISTRIBUTEUR]]))))))</f>
        <v/>
      </c>
      <c r="G478" s="3" t="str">
        <f ca="1">IF('PR-tampon'!$E441="","",IF('PR-tampon'!$E441=0,"",IF(INDIRECT(NOM_FR&amp;ADDRESS('PR-tampon'!$E441,COLUMN(REFERENCEMENT_ISOLANT[[#Headers],[TYPE DE DOCUMENT DE REFERENCE]])))=0,"",INDIRECT(NOM_FR&amp;ADDRESS('PR-tampon'!$E441,COLUMN(REFERENCEMENT_ISOLANT[[#Headers],[TYPE DE DOCUMENT DE REFERENCE]]))))))</f>
        <v/>
      </c>
      <c r="H478" s="3" t="str">
        <f ca="1">IF('PR-tampon'!$E441="","",IF('PR-tampon'!$E441=0,"",IF(INDIRECT(NOM_FR&amp;ADDRESS('PR-tampon'!$E441,COLUMN(REFERENCEMENT_ISOLANT[[#Headers],[REF]])))=0,"",INDIRECT(NOM_FR&amp;ADDRESS('PR-tampon'!$E441,COLUMN(REFERENCEMENT_ISOLANT[[#Headers],[REF]]))))))</f>
        <v/>
      </c>
      <c r="I478" s="73" t="str">
        <f ca="1">IF('PR-tampon'!$E441="","",IF('PR-tampon'!$E441=0,"",IF(INDIRECT(NOM_FR&amp;ADDRESS('PR-tampon'!$E441,COLUMN(REFERENCEMENT_ISOLANT[[#Headers],[AVIS LIMITE AU / VALIDITE]])))=0,"",INDIRECT(NOM_FR&amp;ADDRESS('PR-tampon'!$E441,COLUMN(REFERENCEMENT_ISOLANT[[#Headers],[AVIS LIMITE AU / VALIDITE]]))))))</f>
        <v/>
      </c>
      <c r="J478" s="3" t="str">
        <f ca="1">IF('PR-tampon'!$E441="","",IF('PR-tampon'!$E441=0,"",IF(INDIRECT(NOM_FR&amp;ADDRESS('PR-tampon'!$E441,COLUMN(REFERENCEMENT_ISOLANT[[#Headers],[TC/TNC
dans le domaine d''emploi visé]])))=0,"",INDIRECT(NOM_FR&amp;ADDRESS('PR-tampon'!$E441,COLUMN(REFERENCEMENT_ISOLANT[[#Headers],[TC/TNC
dans le domaine d''emploi visé]]))))))</f>
        <v/>
      </c>
      <c r="K478" s="102" t="str">
        <f ca="1">IF('PR-tampon'!$E441="","",IF('PR-tampon'!$E441=0,"",IF(INDIRECT(NOM_FR&amp;ADDRESS('PR-tampon'!$E441,COLUMN(REFERENCEMENT_ISOLANT[[#Headers],[SYNTHESE DES APPLICATIONS VISEES]])))=0,"",INDIRECT(NOM_FR&amp;ADDRESS('PR-tampon'!$E441,COLUMN(REFERENCEMENT_ISOLANT[[#Headers],[SYNTHESE DES APPLICATIONS VISEES]]))))))</f>
        <v/>
      </c>
      <c r="L478" s="75" t="str">
        <f ca="1">IF('PR-tampon'!$E441="","",IF('PR-tampon'!$E441=0,"",IF(INDIRECT(NOM_FR&amp;ADDRESS('PR-tampon'!$E441,COLUMN(REFERENCEMENT_ISOLANT[[#Headers],[CONCATENATION DES OBSERVATIONS]])))=0,"",INDIRECT(NOM_FR&amp;ADDRESS('PR-tampon'!$E441,COLUMN(REFERENCEMENT_ISOLANT[[#Headers],[CONCATENATION DES OBSERVATIONS]]))))))</f>
        <v/>
      </c>
      <c r="M478" s="3" t="str">
        <f ca="1">IF('PR-tampon'!$E441="","",IF('PR-tampon'!$E441=0,"",IF(INDIRECT(NOM_FR&amp;ADDRESS('PR-tampon'!$E441,COLUMN(REFERENCEMENT_ISOLANT[[#Headers],[Hygrométrie des locaux]])))=0,"",INDIRECT(NOM_FR&amp;ADDRESS('PR-tampon'!$E441,COLUMN(REFERENCEMENT_ISOLANT[[#Headers],[Hygrométrie des locaux]]))))))</f>
        <v/>
      </c>
      <c r="N478" s="3" t="str">
        <f ca="1">IF('PR-tampon'!$E441="","",IF('PR-tampon'!$E441=0,"",IF(INDIRECT(NOM_FR&amp;ADDRESS('PR-tampon'!$E441,COLUMN(REFERENCEMENT_ISOLANT[[#Headers],[classement locaux au sens 20.1 P3]])))=0,"",INDIRECT(NOM_FR&amp;ADDRESS('PR-tampon'!$E441,COLUMN(REFERENCEMENT_ISOLANT[[#Headers],[classement locaux au sens 20.1 P3]]))))))</f>
        <v/>
      </c>
      <c r="O478" s="3" t="str">
        <f ca="1">IF('PR-tampon'!$E441="","",IF('PR-tampon'!$E441=0,"",IF(INDIRECT(NOM_FR&amp;ADDRESS('PR-tampon'!$E441,COLUMN(REFERENCEMENT_ISOLANT[[#Headers],[Climat max]])))=0,"",INDIRECT(NOM_FR&amp;ADDRESS('PR-tampon'!$E441,COLUMN(REFERENCEMENT_ISOLANT[[#Headers],[Climat max]]))))))</f>
        <v/>
      </c>
      <c r="P478" s="3" t="str">
        <f ca="1">IF('PR-tampon'!$E441="","",IF('PR-tampon'!$E441=0,"",IF(INDIRECT(NOM_FR&amp;ADDRESS('PR-tampon'!$E441,COLUMN(REFERENCEMENT_ISOLANT[[#Headers],[Locaux climatisés ou raffraichis]])))=0,"",INDIRECT(NOM_FR&amp;ADDRESS('PR-tampon'!$E441,COLUMN(REFERENCEMENT_ISOLANT[[#Headers],[Locaux climatisés ou raffraichis]]))))))</f>
        <v/>
      </c>
    </row>
    <row r="479" spans="1:16" ht="130.15" customHeight="1" x14ac:dyDescent="0.25">
      <c r="A479" s="3" t="e">
        <v>#VALUE!</v>
      </c>
      <c r="B479" s="79" t="str">
        <f ca="1">IF('PR-tampon'!$E442="","",IF('PR-tampon'!$E442=0,"",IF(INDIRECT(NOM_FR&amp;ADDRESS('PR-tampon'!$E442,COLUMN(REFERENCEMENT_ISOLANT[[#Headers],[DATE REFERENCEMENT]])))=0,"",INDIRECT(NOM_FR&amp;ADDRESS('PR-tampon'!$E442,COLUMN(REFERENCEMENT_ISOLANT[[#Headers],[DATE REFERENCEMENT]]))))))</f>
        <v/>
      </c>
      <c r="C479" s="79" t="str">
        <f ca="1">IF('PR-tampon'!$E442="","",IF('PR-tampon'!$E442=0,"",IF(INDIRECT(NOM_FR&amp;ADDRESS('PR-tampon'!$E442,COLUMN(REFERENCEMENT_ISOLANT[[#Headers],[TYPE DE PROCEDE]])))=0,"",INDIRECT(NOM_FR&amp;ADDRESS('PR-tampon'!$E442,COLUMN(REFERENCEMENT_ISOLANT[[#Headers],[TYPE DE PROCEDE]]))))))</f>
        <v/>
      </c>
      <c r="D479" s="79" t="str">
        <f ca="1">IF('PR-tampon'!$E442="","",IF('PR-tampon'!$E442=0,"",IF(INDIRECT(NOM_FR&amp;ADDRESS('PR-tampon'!$E442,COLUMN(REFERENCEMENT_ISOLANT[[#Headers],[MATIERE]])))=0,"",INDIRECT(NOM_FR&amp;ADDRESS('PR-tampon'!$E442,COLUMN(REFERENCEMENT_ISOLANT[[#Headers],[MATIERE]]))))))</f>
        <v/>
      </c>
      <c r="E479" s="3" t="str">
        <f ca="1">IF('PR-tampon'!$E442="","",IF('PR-tampon'!$E442=0,"",IF(INDIRECT(NOM_FR&amp;ADDRESS('PR-tampon'!$E442,COLUMN(REFERENCEMENT_ISOLANT[[#Headers],[NOM COMMERCIAL DU PROCEDE]])))=0,"",INDIRECT(NOM_FR&amp;ADDRESS('PR-tampon'!$E442,COLUMN(REFERENCEMENT_ISOLANT[[#Headers],[NOM COMMERCIAL DU PROCEDE]]))))))</f>
        <v/>
      </c>
      <c r="F479" s="3" t="str">
        <f ca="1">IF('PR-tampon'!$E442="","",IF('PR-tampon'!$E442=0,"",IF(INDIRECT(NOM_FR&amp;ADDRESS('PR-tampon'!$E442,COLUMN(REFERENCEMENT_ISOLANT[[#Headers],[FABRICANT / TITULAIRE / DISTRIBUTEUR]])))=0,"",INDIRECT(NOM_FR&amp;ADDRESS('PR-tampon'!$E442,COLUMN(REFERENCEMENT_ISOLANT[[#Headers],[FABRICANT / TITULAIRE / DISTRIBUTEUR]]))))))</f>
        <v/>
      </c>
      <c r="G479" s="3" t="str">
        <f ca="1">IF('PR-tampon'!$E442="","",IF('PR-tampon'!$E442=0,"",IF(INDIRECT(NOM_FR&amp;ADDRESS('PR-tampon'!$E442,COLUMN(REFERENCEMENT_ISOLANT[[#Headers],[TYPE DE DOCUMENT DE REFERENCE]])))=0,"",INDIRECT(NOM_FR&amp;ADDRESS('PR-tampon'!$E442,COLUMN(REFERENCEMENT_ISOLANT[[#Headers],[TYPE DE DOCUMENT DE REFERENCE]]))))))</f>
        <v/>
      </c>
      <c r="H479" s="3" t="str">
        <f ca="1">IF('PR-tampon'!$E442="","",IF('PR-tampon'!$E442=0,"",IF(INDIRECT(NOM_FR&amp;ADDRESS('PR-tampon'!$E442,COLUMN(REFERENCEMENT_ISOLANT[[#Headers],[REF]])))=0,"",INDIRECT(NOM_FR&amp;ADDRESS('PR-tampon'!$E442,COLUMN(REFERENCEMENT_ISOLANT[[#Headers],[REF]]))))))</f>
        <v/>
      </c>
      <c r="I479" s="73" t="str">
        <f ca="1">IF('PR-tampon'!$E442="","",IF('PR-tampon'!$E442=0,"",IF(INDIRECT(NOM_FR&amp;ADDRESS('PR-tampon'!$E442,COLUMN(REFERENCEMENT_ISOLANT[[#Headers],[AVIS LIMITE AU / VALIDITE]])))=0,"",INDIRECT(NOM_FR&amp;ADDRESS('PR-tampon'!$E442,COLUMN(REFERENCEMENT_ISOLANT[[#Headers],[AVIS LIMITE AU / VALIDITE]]))))))</f>
        <v/>
      </c>
      <c r="J479" s="3" t="str">
        <f ca="1">IF('PR-tampon'!$E442="","",IF('PR-tampon'!$E442=0,"",IF(INDIRECT(NOM_FR&amp;ADDRESS('PR-tampon'!$E442,COLUMN(REFERENCEMENT_ISOLANT[[#Headers],[TC/TNC
dans le domaine d''emploi visé]])))=0,"",INDIRECT(NOM_FR&amp;ADDRESS('PR-tampon'!$E442,COLUMN(REFERENCEMENT_ISOLANT[[#Headers],[TC/TNC
dans le domaine d''emploi visé]]))))))</f>
        <v/>
      </c>
      <c r="K479" s="102" t="str">
        <f ca="1">IF('PR-tampon'!$E442="","",IF('PR-tampon'!$E442=0,"",IF(INDIRECT(NOM_FR&amp;ADDRESS('PR-tampon'!$E442,COLUMN(REFERENCEMENT_ISOLANT[[#Headers],[SYNTHESE DES APPLICATIONS VISEES]])))=0,"",INDIRECT(NOM_FR&amp;ADDRESS('PR-tampon'!$E442,COLUMN(REFERENCEMENT_ISOLANT[[#Headers],[SYNTHESE DES APPLICATIONS VISEES]]))))))</f>
        <v/>
      </c>
      <c r="L479" s="75" t="str">
        <f ca="1">IF('PR-tampon'!$E442="","",IF('PR-tampon'!$E442=0,"",IF(INDIRECT(NOM_FR&amp;ADDRESS('PR-tampon'!$E442,COLUMN(REFERENCEMENT_ISOLANT[[#Headers],[CONCATENATION DES OBSERVATIONS]])))=0,"",INDIRECT(NOM_FR&amp;ADDRESS('PR-tampon'!$E442,COLUMN(REFERENCEMENT_ISOLANT[[#Headers],[CONCATENATION DES OBSERVATIONS]]))))))</f>
        <v/>
      </c>
      <c r="M479" s="3" t="str">
        <f ca="1">IF('PR-tampon'!$E442="","",IF('PR-tampon'!$E442=0,"",IF(INDIRECT(NOM_FR&amp;ADDRESS('PR-tampon'!$E442,COLUMN(REFERENCEMENT_ISOLANT[[#Headers],[Hygrométrie des locaux]])))=0,"",INDIRECT(NOM_FR&amp;ADDRESS('PR-tampon'!$E442,COLUMN(REFERENCEMENT_ISOLANT[[#Headers],[Hygrométrie des locaux]]))))))</f>
        <v/>
      </c>
      <c r="N479" s="3" t="str">
        <f ca="1">IF('PR-tampon'!$E442="","",IF('PR-tampon'!$E442=0,"",IF(INDIRECT(NOM_FR&amp;ADDRESS('PR-tampon'!$E442,COLUMN(REFERENCEMENT_ISOLANT[[#Headers],[classement locaux au sens 20.1 P3]])))=0,"",INDIRECT(NOM_FR&amp;ADDRESS('PR-tampon'!$E442,COLUMN(REFERENCEMENT_ISOLANT[[#Headers],[classement locaux au sens 20.1 P3]]))))))</f>
        <v/>
      </c>
      <c r="O479" s="3" t="str">
        <f ca="1">IF('PR-tampon'!$E442="","",IF('PR-tampon'!$E442=0,"",IF(INDIRECT(NOM_FR&amp;ADDRESS('PR-tampon'!$E442,COLUMN(REFERENCEMENT_ISOLANT[[#Headers],[Climat max]])))=0,"",INDIRECT(NOM_FR&amp;ADDRESS('PR-tampon'!$E442,COLUMN(REFERENCEMENT_ISOLANT[[#Headers],[Climat max]]))))))</f>
        <v/>
      </c>
      <c r="P479" s="3" t="str">
        <f ca="1">IF('PR-tampon'!$E442="","",IF('PR-tampon'!$E442=0,"",IF(INDIRECT(NOM_FR&amp;ADDRESS('PR-tampon'!$E442,COLUMN(REFERENCEMENT_ISOLANT[[#Headers],[Locaux climatisés ou raffraichis]])))=0,"",INDIRECT(NOM_FR&amp;ADDRESS('PR-tampon'!$E442,COLUMN(REFERENCEMENT_ISOLANT[[#Headers],[Locaux climatisés ou raffraichis]]))))))</f>
        <v/>
      </c>
    </row>
    <row r="480" spans="1:16" ht="130.15" customHeight="1" x14ac:dyDescent="0.25">
      <c r="A480" s="3" t="e">
        <v>#VALUE!</v>
      </c>
      <c r="B480" s="79" t="str">
        <f ca="1">IF('PR-tampon'!$E443="","",IF('PR-tampon'!$E443=0,"",IF(INDIRECT(NOM_FR&amp;ADDRESS('PR-tampon'!$E443,COLUMN(REFERENCEMENT_ISOLANT[[#Headers],[DATE REFERENCEMENT]])))=0,"",INDIRECT(NOM_FR&amp;ADDRESS('PR-tampon'!$E443,COLUMN(REFERENCEMENT_ISOLANT[[#Headers],[DATE REFERENCEMENT]]))))))</f>
        <v/>
      </c>
      <c r="C480" s="79" t="str">
        <f ca="1">IF('PR-tampon'!$E443="","",IF('PR-tampon'!$E443=0,"",IF(INDIRECT(NOM_FR&amp;ADDRESS('PR-tampon'!$E443,COLUMN(REFERENCEMENT_ISOLANT[[#Headers],[TYPE DE PROCEDE]])))=0,"",INDIRECT(NOM_FR&amp;ADDRESS('PR-tampon'!$E443,COLUMN(REFERENCEMENT_ISOLANT[[#Headers],[TYPE DE PROCEDE]]))))))</f>
        <v/>
      </c>
      <c r="D480" s="79" t="str">
        <f ca="1">IF('PR-tampon'!$E443="","",IF('PR-tampon'!$E443=0,"",IF(INDIRECT(NOM_FR&amp;ADDRESS('PR-tampon'!$E443,COLUMN(REFERENCEMENT_ISOLANT[[#Headers],[MATIERE]])))=0,"",INDIRECT(NOM_FR&amp;ADDRESS('PR-tampon'!$E443,COLUMN(REFERENCEMENT_ISOLANT[[#Headers],[MATIERE]]))))))</f>
        <v/>
      </c>
      <c r="E480" s="3" t="str">
        <f ca="1">IF('PR-tampon'!$E443="","",IF('PR-tampon'!$E443=0,"",IF(INDIRECT(NOM_FR&amp;ADDRESS('PR-tampon'!$E443,COLUMN(REFERENCEMENT_ISOLANT[[#Headers],[NOM COMMERCIAL DU PROCEDE]])))=0,"",INDIRECT(NOM_FR&amp;ADDRESS('PR-tampon'!$E443,COLUMN(REFERENCEMENT_ISOLANT[[#Headers],[NOM COMMERCIAL DU PROCEDE]]))))))</f>
        <v/>
      </c>
      <c r="F480" s="3" t="str">
        <f ca="1">IF('PR-tampon'!$E443="","",IF('PR-tampon'!$E443=0,"",IF(INDIRECT(NOM_FR&amp;ADDRESS('PR-tampon'!$E443,COLUMN(REFERENCEMENT_ISOLANT[[#Headers],[FABRICANT / TITULAIRE / DISTRIBUTEUR]])))=0,"",INDIRECT(NOM_FR&amp;ADDRESS('PR-tampon'!$E443,COLUMN(REFERENCEMENT_ISOLANT[[#Headers],[FABRICANT / TITULAIRE / DISTRIBUTEUR]]))))))</f>
        <v/>
      </c>
      <c r="G480" s="3" t="str">
        <f ca="1">IF('PR-tampon'!$E443="","",IF('PR-tampon'!$E443=0,"",IF(INDIRECT(NOM_FR&amp;ADDRESS('PR-tampon'!$E443,COLUMN(REFERENCEMENT_ISOLANT[[#Headers],[TYPE DE DOCUMENT DE REFERENCE]])))=0,"",INDIRECT(NOM_FR&amp;ADDRESS('PR-tampon'!$E443,COLUMN(REFERENCEMENT_ISOLANT[[#Headers],[TYPE DE DOCUMENT DE REFERENCE]]))))))</f>
        <v/>
      </c>
      <c r="H480" s="3" t="str">
        <f ca="1">IF('PR-tampon'!$E443="","",IF('PR-tampon'!$E443=0,"",IF(INDIRECT(NOM_FR&amp;ADDRESS('PR-tampon'!$E443,COLUMN(REFERENCEMENT_ISOLANT[[#Headers],[REF]])))=0,"",INDIRECT(NOM_FR&amp;ADDRESS('PR-tampon'!$E443,COLUMN(REFERENCEMENT_ISOLANT[[#Headers],[REF]]))))))</f>
        <v/>
      </c>
      <c r="I480" s="73" t="str">
        <f ca="1">IF('PR-tampon'!$E443="","",IF('PR-tampon'!$E443=0,"",IF(INDIRECT(NOM_FR&amp;ADDRESS('PR-tampon'!$E443,COLUMN(REFERENCEMENT_ISOLANT[[#Headers],[AVIS LIMITE AU / VALIDITE]])))=0,"",INDIRECT(NOM_FR&amp;ADDRESS('PR-tampon'!$E443,COLUMN(REFERENCEMENT_ISOLANT[[#Headers],[AVIS LIMITE AU / VALIDITE]]))))))</f>
        <v/>
      </c>
      <c r="J480" s="3" t="str">
        <f ca="1">IF('PR-tampon'!$E443="","",IF('PR-tampon'!$E443=0,"",IF(INDIRECT(NOM_FR&amp;ADDRESS('PR-tampon'!$E443,COLUMN(REFERENCEMENT_ISOLANT[[#Headers],[TC/TNC
dans le domaine d''emploi visé]])))=0,"",INDIRECT(NOM_FR&amp;ADDRESS('PR-tampon'!$E443,COLUMN(REFERENCEMENT_ISOLANT[[#Headers],[TC/TNC
dans le domaine d''emploi visé]]))))))</f>
        <v/>
      </c>
      <c r="K480" s="102" t="str">
        <f ca="1">IF('PR-tampon'!$E443="","",IF('PR-tampon'!$E443=0,"",IF(INDIRECT(NOM_FR&amp;ADDRESS('PR-tampon'!$E443,COLUMN(REFERENCEMENT_ISOLANT[[#Headers],[SYNTHESE DES APPLICATIONS VISEES]])))=0,"",INDIRECT(NOM_FR&amp;ADDRESS('PR-tampon'!$E443,COLUMN(REFERENCEMENT_ISOLANT[[#Headers],[SYNTHESE DES APPLICATIONS VISEES]]))))))</f>
        <v/>
      </c>
      <c r="L480" s="75" t="str">
        <f ca="1">IF('PR-tampon'!$E443="","",IF('PR-tampon'!$E443=0,"",IF(INDIRECT(NOM_FR&amp;ADDRESS('PR-tampon'!$E443,COLUMN(REFERENCEMENT_ISOLANT[[#Headers],[CONCATENATION DES OBSERVATIONS]])))=0,"",INDIRECT(NOM_FR&amp;ADDRESS('PR-tampon'!$E443,COLUMN(REFERENCEMENT_ISOLANT[[#Headers],[CONCATENATION DES OBSERVATIONS]]))))))</f>
        <v/>
      </c>
      <c r="M480" s="3" t="str">
        <f ca="1">IF('PR-tampon'!$E443="","",IF('PR-tampon'!$E443=0,"",IF(INDIRECT(NOM_FR&amp;ADDRESS('PR-tampon'!$E443,COLUMN(REFERENCEMENT_ISOLANT[[#Headers],[Hygrométrie des locaux]])))=0,"",INDIRECT(NOM_FR&amp;ADDRESS('PR-tampon'!$E443,COLUMN(REFERENCEMENT_ISOLANT[[#Headers],[Hygrométrie des locaux]]))))))</f>
        <v/>
      </c>
      <c r="N480" s="3" t="str">
        <f ca="1">IF('PR-tampon'!$E443="","",IF('PR-tampon'!$E443=0,"",IF(INDIRECT(NOM_FR&amp;ADDRESS('PR-tampon'!$E443,COLUMN(REFERENCEMENT_ISOLANT[[#Headers],[classement locaux au sens 20.1 P3]])))=0,"",INDIRECT(NOM_FR&amp;ADDRESS('PR-tampon'!$E443,COLUMN(REFERENCEMENT_ISOLANT[[#Headers],[classement locaux au sens 20.1 P3]]))))))</f>
        <v/>
      </c>
      <c r="O480" s="3" t="str">
        <f ca="1">IF('PR-tampon'!$E443="","",IF('PR-tampon'!$E443=0,"",IF(INDIRECT(NOM_FR&amp;ADDRESS('PR-tampon'!$E443,COLUMN(REFERENCEMENT_ISOLANT[[#Headers],[Climat max]])))=0,"",INDIRECT(NOM_FR&amp;ADDRESS('PR-tampon'!$E443,COLUMN(REFERENCEMENT_ISOLANT[[#Headers],[Climat max]]))))))</f>
        <v/>
      </c>
      <c r="P480" s="3" t="str">
        <f ca="1">IF('PR-tampon'!$E443="","",IF('PR-tampon'!$E443=0,"",IF(INDIRECT(NOM_FR&amp;ADDRESS('PR-tampon'!$E443,COLUMN(REFERENCEMENT_ISOLANT[[#Headers],[Locaux climatisés ou raffraichis]])))=0,"",INDIRECT(NOM_FR&amp;ADDRESS('PR-tampon'!$E443,COLUMN(REFERENCEMENT_ISOLANT[[#Headers],[Locaux climatisés ou raffraichis]]))))))</f>
        <v/>
      </c>
    </row>
    <row r="481" spans="1:16" ht="130.15" customHeight="1" x14ac:dyDescent="0.25">
      <c r="A481" s="3" t="e">
        <v>#VALUE!</v>
      </c>
      <c r="B481" s="79" t="str">
        <f ca="1">IF('PR-tampon'!$E444="","",IF('PR-tampon'!$E444=0,"",IF(INDIRECT(NOM_FR&amp;ADDRESS('PR-tampon'!$E444,COLUMN(REFERENCEMENT_ISOLANT[[#Headers],[DATE REFERENCEMENT]])))=0,"",INDIRECT(NOM_FR&amp;ADDRESS('PR-tampon'!$E444,COLUMN(REFERENCEMENT_ISOLANT[[#Headers],[DATE REFERENCEMENT]]))))))</f>
        <v/>
      </c>
      <c r="C481" s="79" t="str">
        <f ca="1">IF('PR-tampon'!$E444="","",IF('PR-tampon'!$E444=0,"",IF(INDIRECT(NOM_FR&amp;ADDRESS('PR-tampon'!$E444,COLUMN(REFERENCEMENT_ISOLANT[[#Headers],[TYPE DE PROCEDE]])))=0,"",INDIRECT(NOM_FR&amp;ADDRESS('PR-tampon'!$E444,COLUMN(REFERENCEMENT_ISOLANT[[#Headers],[TYPE DE PROCEDE]]))))))</f>
        <v/>
      </c>
      <c r="D481" s="79" t="str">
        <f ca="1">IF('PR-tampon'!$E444="","",IF('PR-tampon'!$E444=0,"",IF(INDIRECT(NOM_FR&amp;ADDRESS('PR-tampon'!$E444,COLUMN(REFERENCEMENT_ISOLANT[[#Headers],[MATIERE]])))=0,"",INDIRECT(NOM_FR&amp;ADDRESS('PR-tampon'!$E444,COLUMN(REFERENCEMENT_ISOLANT[[#Headers],[MATIERE]]))))))</f>
        <v/>
      </c>
      <c r="E481" s="3" t="str">
        <f ca="1">IF('PR-tampon'!$E444="","",IF('PR-tampon'!$E444=0,"",IF(INDIRECT(NOM_FR&amp;ADDRESS('PR-tampon'!$E444,COLUMN(REFERENCEMENT_ISOLANT[[#Headers],[NOM COMMERCIAL DU PROCEDE]])))=0,"",INDIRECT(NOM_FR&amp;ADDRESS('PR-tampon'!$E444,COLUMN(REFERENCEMENT_ISOLANT[[#Headers],[NOM COMMERCIAL DU PROCEDE]]))))))</f>
        <v/>
      </c>
      <c r="F481" s="3" t="str">
        <f ca="1">IF('PR-tampon'!$E444="","",IF('PR-tampon'!$E444=0,"",IF(INDIRECT(NOM_FR&amp;ADDRESS('PR-tampon'!$E444,COLUMN(REFERENCEMENT_ISOLANT[[#Headers],[FABRICANT / TITULAIRE / DISTRIBUTEUR]])))=0,"",INDIRECT(NOM_FR&amp;ADDRESS('PR-tampon'!$E444,COLUMN(REFERENCEMENT_ISOLANT[[#Headers],[FABRICANT / TITULAIRE / DISTRIBUTEUR]]))))))</f>
        <v/>
      </c>
      <c r="G481" s="3" t="str">
        <f ca="1">IF('PR-tampon'!$E444="","",IF('PR-tampon'!$E444=0,"",IF(INDIRECT(NOM_FR&amp;ADDRESS('PR-tampon'!$E444,COLUMN(REFERENCEMENT_ISOLANT[[#Headers],[TYPE DE DOCUMENT DE REFERENCE]])))=0,"",INDIRECT(NOM_FR&amp;ADDRESS('PR-tampon'!$E444,COLUMN(REFERENCEMENT_ISOLANT[[#Headers],[TYPE DE DOCUMENT DE REFERENCE]]))))))</f>
        <v/>
      </c>
      <c r="H481" s="3" t="str">
        <f ca="1">IF('PR-tampon'!$E444="","",IF('PR-tampon'!$E444=0,"",IF(INDIRECT(NOM_FR&amp;ADDRESS('PR-tampon'!$E444,COLUMN(REFERENCEMENT_ISOLANT[[#Headers],[REF]])))=0,"",INDIRECT(NOM_FR&amp;ADDRESS('PR-tampon'!$E444,COLUMN(REFERENCEMENT_ISOLANT[[#Headers],[REF]]))))))</f>
        <v/>
      </c>
      <c r="I481" s="73" t="str">
        <f ca="1">IF('PR-tampon'!$E444="","",IF('PR-tampon'!$E444=0,"",IF(INDIRECT(NOM_FR&amp;ADDRESS('PR-tampon'!$E444,COLUMN(REFERENCEMENT_ISOLANT[[#Headers],[AVIS LIMITE AU / VALIDITE]])))=0,"",INDIRECT(NOM_FR&amp;ADDRESS('PR-tampon'!$E444,COLUMN(REFERENCEMENT_ISOLANT[[#Headers],[AVIS LIMITE AU / VALIDITE]]))))))</f>
        <v/>
      </c>
      <c r="J481" s="3" t="str">
        <f ca="1">IF('PR-tampon'!$E444="","",IF('PR-tampon'!$E444=0,"",IF(INDIRECT(NOM_FR&amp;ADDRESS('PR-tampon'!$E444,COLUMN(REFERENCEMENT_ISOLANT[[#Headers],[TC/TNC
dans le domaine d''emploi visé]])))=0,"",INDIRECT(NOM_FR&amp;ADDRESS('PR-tampon'!$E444,COLUMN(REFERENCEMENT_ISOLANT[[#Headers],[TC/TNC
dans le domaine d''emploi visé]]))))))</f>
        <v/>
      </c>
      <c r="K481" s="102" t="str">
        <f ca="1">IF('PR-tampon'!$E444="","",IF('PR-tampon'!$E444=0,"",IF(INDIRECT(NOM_FR&amp;ADDRESS('PR-tampon'!$E444,COLUMN(REFERENCEMENT_ISOLANT[[#Headers],[SYNTHESE DES APPLICATIONS VISEES]])))=0,"",INDIRECT(NOM_FR&amp;ADDRESS('PR-tampon'!$E444,COLUMN(REFERENCEMENT_ISOLANT[[#Headers],[SYNTHESE DES APPLICATIONS VISEES]]))))))</f>
        <v/>
      </c>
      <c r="L481" s="75" t="str">
        <f ca="1">IF('PR-tampon'!$E444="","",IF('PR-tampon'!$E444=0,"",IF(INDIRECT(NOM_FR&amp;ADDRESS('PR-tampon'!$E444,COLUMN(REFERENCEMENT_ISOLANT[[#Headers],[CONCATENATION DES OBSERVATIONS]])))=0,"",INDIRECT(NOM_FR&amp;ADDRESS('PR-tampon'!$E444,COLUMN(REFERENCEMENT_ISOLANT[[#Headers],[CONCATENATION DES OBSERVATIONS]]))))))</f>
        <v/>
      </c>
      <c r="M481" s="3" t="str">
        <f ca="1">IF('PR-tampon'!$E444="","",IF('PR-tampon'!$E444=0,"",IF(INDIRECT(NOM_FR&amp;ADDRESS('PR-tampon'!$E444,COLUMN(REFERENCEMENT_ISOLANT[[#Headers],[Hygrométrie des locaux]])))=0,"",INDIRECT(NOM_FR&amp;ADDRESS('PR-tampon'!$E444,COLUMN(REFERENCEMENT_ISOLANT[[#Headers],[Hygrométrie des locaux]]))))))</f>
        <v/>
      </c>
      <c r="N481" s="3" t="str">
        <f ca="1">IF('PR-tampon'!$E444="","",IF('PR-tampon'!$E444=0,"",IF(INDIRECT(NOM_FR&amp;ADDRESS('PR-tampon'!$E444,COLUMN(REFERENCEMENT_ISOLANT[[#Headers],[classement locaux au sens 20.1 P3]])))=0,"",INDIRECT(NOM_FR&amp;ADDRESS('PR-tampon'!$E444,COLUMN(REFERENCEMENT_ISOLANT[[#Headers],[classement locaux au sens 20.1 P3]]))))))</f>
        <v/>
      </c>
      <c r="O481" s="3" t="str">
        <f ca="1">IF('PR-tampon'!$E444="","",IF('PR-tampon'!$E444=0,"",IF(INDIRECT(NOM_FR&amp;ADDRESS('PR-tampon'!$E444,COLUMN(REFERENCEMENT_ISOLANT[[#Headers],[Climat max]])))=0,"",INDIRECT(NOM_FR&amp;ADDRESS('PR-tampon'!$E444,COLUMN(REFERENCEMENT_ISOLANT[[#Headers],[Climat max]]))))))</f>
        <v/>
      </c>
      <c r="P481" s="3" t="str">
        <f ca="1">IF('PR-tampon'!$E444="","",IF('PR-tampon'!$E444=0,"",IF(INDIRECT(NOM_FR&amp;ADDRESS('PR-tampon'!$E444,COLUMN(REFERENCEMENT_ISOLANT[[#Headers],[Locaux climatisés ou raffraichis]])))=0,"",INDIRECT(NOM_FR&amp;ADDRESS('PR-tampon'!$E444,COLUMN(REFERENCEMENT_ISOLANT[[#Headers],[Locaux climatisés ou raffraichis]]))))))</f>
        <v/>
      </c>
    </row>
    <row r="482" spans="1:16" ht="130.15" customHeight="1" x14ac:dyDescent="0.25">
      <c r="A482" s="3" t="e">
        <v>#VALUE!</v>
      </c>
      <c r="B482" s="79" t="str">
        <f ca="1">IF('PR-tampon'!$E445="","",IF('PR-tampon'!$E445=0,"",IF(INDIRECT(NOM_FR&amp;ADDRESS('PR-tampon'!$E445,COLUMN(REFERENCEMENT_ISOLANT[[#Headers],[DATE REFERENCEMENT]])))=0,"",INDIRECT(NOM_FR&amp;ADDRESS('PR-tampon'!$E445,COLUMN(REFERENCEMENT_ISOLANT[[#Headers],[DATE REFERENCEMENT]]))))))</f>
        <v/>
      </c>
      <c r="C482" s="79" t="str">
        <f ca="1">IF('PR-tampon'!$E445="","",IF('PR-tampon'!$E445=0,"",IF(INDIRECT(NOM_FR&amp;ADDRESS('PR-tampon'!$E445,COLUMN(REFERENCEMENT_ISOLANT[[#Headers],[TYPE DE PROCEDE]])))=0,"",INDIRECT(NOM_FR&amp;ADDRESS('PR-tampon'!$E445,COLUMN(REFERENCEMENT_ISOLANT[[#Headers],[TYPE DE PROCEDE]]))))))</f>
        <v/>
      </c>
      <c r="D482" s="79" t="str">
        <f ca="1">IF('PR-tampon'!$E445="","",IF('PR-tampon'!$E445=0,"",IF(INDIRECT(NOM_FR&amp;ADDRESS('PR-tampon'!$E445,COLUMN(REFERENCEMENT_ISOLANT[[#Headers],[MATIERE]])))=0,"",INDIRECT(NOM_FR&amp;ADDRESS('PR-tampon'!$E445,COLUMN(REFERENCEMENT_ISOLANT[[#Headers],[MATIERE]]))))))</f>
        <v/>
      </c>
      <c r="E482" s="3" t="str">
        <f ca="1">IF('PR-tampon'!$E445="","",IF('PR-tampon'!$E445=0,"",IF(INDIRECT(NOM_FR&amp;ADDRESS('PR-tampon'!$E445,COLUMN(REFERENCEMENT_ISOLANT[[#Headers],[NOM COMMERCIAL DU PROCEDE]])))=0,"",INDIRECT(NOM_FR&amp;ADDRESS('PR-tampon'!$E445,COLUMN(REFERENCEMENT_ISOLANT[[#Headers],[NOM COMMERCIAL DU PROCEDE]]))))))</f>
        <v/>
      </c>
      <c r="F482" s="3" t="str">
        <f ca="1">IF('PR-tampon'!$E445="","",IF('PR-tampon'!$E445=0,"",IF(INDIRECT(NOM_FR&amp;ADDRESS('PR-tampon'!$E445,COLUMN(REFERENCEMENT_ISOLANT[[#Headers],[FABRICANT / TITULAIRE / DISTRIBUTEUR]])))=0,"",INDIRECT(NOM_FR&amp;ADDRESS('PR-tampon'!$E445,COLUMN(REFERENCEMENT_ISOLANT[[#Headers],[FABRICANT / TITULAIRE / DISTRIBUTEUR]]))))))</f>
        <v/>
      </c>
      <c r="G482" s="3" t="str">
        <f ca="1">IF('PR-tampon'!$E445="","",IF('PR-tampon'!$E445=0,"",IF(INDIRECT(NOM_FR&amp;ADDRESS('PR-tampon'!$E445,COLUMN(REFERENCEMENT_ISOLANT[[#Headers],[TYPE DE DOCUMENT DE REFERENCE]])))=0,"",INDIRECT(NOM_FR&amp;ADDRESS('PR-tampon'!$E445,COLUMN(REFERENCEMENT_ISOLANT[[#Headers],[TYPE DE DOCUMENT DE REFERENCE]]))))))</f>
        <v/>
      </c>
      <c r="H482" s="3" t="str">
        <f ca="1">IF('PR-tampon'!$E445="","",IF('PR-tampon'!$E445=0,"",IF(INDIRECT(NOM_FR&amp;ADDRESS('PR-tampon'!$E445,COLUMN(REFERENCEMENT_ISOLANT[[#Headers],[REF]])))=0,"",INDIRECT(NOM_FR&amp;ADDRESS('PR-tampon'!$E445,COLUMN(REFERENCEMENT_ISOLANT[[#Headers],[REF]]))))))</f>
        <v/>
      </c>
      <c r="I482" s="73" t="str">
        <f ca="1">IF('PR-tampon'!$E445="","",IF('PR-tampon'!$E445=0,"",IF(INDIRECT(NOM_FR&amp;ADDRESS('PR-tampon'!$E445,COLUMN(REFERENCEMENT_ISOLANT[[#Headers],[AVIS LIMITE AU / VALIDITE]])))=0,"",INDIRECT(NOM_FR&amp;ADDRESS('PR-tampon'!$E445,COLUMN(REFERENCEMENT_ISOLANT[[#Headers],[AVIS LIMITE AU / VALIDITE]]))))))</f>
        <v/>
      </c>
      <c r="J482" s="3" t="str">
        <f ca="1">IF('PR-tampon'!$E445="","",IF('PR-tampon'!$E445=0,"",IF(INDIRECT(NOM_FR&amp;ADDRESS('PR-tampon'!$E445,COLUMN(REFERENCEMENT_ISOLANT[[#Headers],[TC/TNC
dans le domaine d''emploi visé]])))=0,"",INDIRECT(NOM_FR&amp;ADDRESS('PR-tampon'!$E445,COLUMN(REFERENCEMENT_ISOLANT[[#Headers],[TC/TNC
dans le domaine d''emploi visé]]))))))</f>
        <v/>
      </c>
      <c r="K482" s="102" t="str">
        <f ca="1">IF('PR-tampon'!$E445="","",IF('PR-tampon'!$E445=0,"",IF(INDIRECT(NOM_FR&amp;ADDRESS('PR-tampon'!$E445,COLUMN(REFERENCEMENT_ISOLANT[[#Headers],[SYNTHESE DES APPLICATIONS VISEES]])))=0,"",INDIRECT(NOM_FR&amp;ADDRESS('PR-tampon'!$E445,COLUMN(REFERENCEMENT_ISOLANT[[#Headers],[SYNTHESE DES APPLICATIONS VISEES]]))))))</f>
        <v/>
      </c>
      <c r="L482" s="75" t="str">
        <f ca="1">IF('PR-tampon'!$E445="","",IF('PR-tampon'!$E445=0,"",IF(INDIRECT(NOM_FR&amp;ADDRESS('PR-tampon'!$E445,COLUMN(REFERENCEMENT_ISOLANT[[#Headers],[CONCATENATION DES OBSERVATIONS]])))=0,"",INDIRECT(NOM_FR&amp;ADDRESS('PR-tampon'!$E445,COLUMN(REFERENCEMENT_ISOLANT[[#Headers],[CONCATENATION DES OBSERVATIONS]]))))))</f>
        <v/>
      </c>
      <c r="M482" s="3" t="str">
        <f ca="1">IF('PR-tampon'!$E445="","",IF('PR-tampon'!$E445=0,"",IF(INDIRECT(NOM_FR&amp;ADDRESS('PR-tampon'!$E445,COLUMN(REFERENCEMENT_ISOLANT[[#Headers],[Hygrométrie des locaux]])))=0,"",INDIRECT(NOM_FR&amp;ADDRESS('PR-tampon'!$E445,COLUMN(REFERENCEMENT_ISOLANT[[#Headers],[Hygrométrie des locaux]]))))))</f>
        <v/>
      </c>
      <c r="N482" s="3" t="str">
        <f ca="1">IF('PR-tampon'!$E445="","",IF('PR-tampon'!$E445=0,"",IF(INDIRECT(NOM_FR&amp;ADDRESS('PR-tampon'!$E445,COLUMN(REFERENCEMENT_ISOLANT[[#Headers],[classement locaux au sens 20.1 P3]])))=0,"",INDIRECT(NOM_FR&amp;ADDRESS('PR-tampon'!$E445,COLUMN(REFERENCEMENT_ISOLANT[[#Headers],[classement locaux au sens 20.1 P3]]))))))</f>
        <v/>
      </c>
      <c r="O482" s="3" t="str">
        <f ca="1">IF('PR-tampon'!$E445="","",IF('PR-tampon'!$E445=0,"",IF(INDIRECT(NOM_FR&amp;ADDRESS('PR-tampon'!$E445,COLUMN(REFERENCEMENT_ISOLANT[[#Headers],[Climat max]])))=0,"",INDIRECT(NOM_FR&amp;ADDRESS('PR-tampon'!$E445,COLUMN(REFERENCEMENT_ISOLANT[[#Headers],[Climat max]]))))))</f>
        <v/>
      </c>
      <c r="P482" s="3" t="str">
        <f ca="1">IF('PR-tampon'!$E445="","",IF('PR-tampon'!$E445=0,"",IF(INDIRECT(NOM_FR&amp;ADDRESS('PR-tampon'!$E445,COLUMN(REFERENCEMENT_ISOLANT[[#Headers],[Locaux climatisés ou raffraichis]])))=0,"",INDIRECT(NOM_FR&amp;ADDRESS('PR-tampon'!$E445,COLUMN(REFERENCEMENT_ISOLANT[[#Headers],[Locaux climatisés ou raffraichis]]))))))</f>
        <v/>
      </c>
    </row>
    <row r="483" spans="1:16" ht="130.15" customHeight="1" x14ac:dyDescent="0.25">
      <c r="A483" s="3" t="e">
        <v>#VALUE!</v>
      </c>
      <c r="B483" s="79" t="str">
        <f ca="1">IF('PR-tampon'!$E446="","",IF('PR-tampon'!$E446=0,"",IF(INDIRECT(NOM_FR&amp;ADDRESS('PR-tampon'!$E446,COLUMN(REFERENCEMENT_ISOLANT[[#Headers],[DATE REFERENCEMENT]])))=0,"",INDIRECT(NOM_FR&amp;ADDRESS('PR-tampon'!$E446,COLUMN(REFERENCEMENT_ISOLANT[[#Headers],[DATE REFERENCEMENT]]))))))</f>
        <v/>
      </c>
      <c r="C483" s="79" t="str">
        <f ca="1">IF('PR-tampon'!$E446="","",IF('PR-tampon'!$E446=0,"",IF(INDIRECT(NOM_FR&amp;ADDRESS('PR-tampon'!$E446,COLUMN(REFERENCEMENT_ISOLANT[[#Headers],[TYPE DE PROCEDE]])))=0,"",INDIRECT(NOM_FR&amp;ADDRESS('PR-tampon'!$E446,COLUMN(REFERENCEMENT_ISOLANT[[#Headers],[TYPE DE PROCEDE]]))))))</f>
        <v/>
      </c>
      <c r="D483" s="79" t="str">
        <f ca="1">IF('PR-tampon'!$E446="","",IF('PR-tampon'!$E446=0,"",IF(INDIRECT(NOM_FR&amp;ADDRESS('PR-tampon'!$E446,COLUMN(REFERENCEMENT_ISOLANT[[#Headers],[MATIERE]])))=0,"",INDIRECT(NOM_FR&amp;ADDRESS('PR-tampon'!$E446,COLUMN(REFERENCEMENT_ISOLANT[[#Headers],[MATIERE]]))))))</f>
        <v/>
      </c>
      <c r="E483" s="3" t="str">
        <f ca="1">IF('PR-tampon'!$E446="","",IF('PR-tampon'!$E446=0,"",IF(INDIRECT(NOM_FR&amp;ADDRESS('PR-tampon'!$E446,COLUMN(REFERENCEMENT_ISOLANT[[#Headers],[NOM COMMERCIAL DU PROCEDE]])))=0,"",INDIRECT(NOM_FR&amp;ADDRESS('PR-tampon'!$E446,COLUMN(REFERENCEMENT_ISOLANT[[#Headers],[NOM COMMERCIAL DU PROCEDE]]))))))</f>
        <v/>
      </c>
      <c r="F483" s="3" t="str">
        <f ca="1">IF('PR-tampon'!$E446="","",IF('PR-tampon'!$E446=0,"",IF(INDIRECT(NOM_FR&amp;ADDRESS('PR-tampon'!$E446,COLUMN(REFERENCEMENT_ISOLANT[[#Headers],[FABRICANT / TITULAIRE / DISTRIBUTEUR]])))=0,"",INDIRECT(NOM_FR&amp;ADDRESS('PR-tampon'!$E446,COLUMN(REFERENCEMENT_ISOLANT[[#Headers],[FABRICANT / TITULAIRE / DISTRIBUTEUR]]))))))</f>
        <v/>
      </c>
      <c r="G483" s="3" t="str">
        <f ca="1">IF('PR-tampon'!$E446="","",IF('PR-tampon'!$E446=0,"",IF(INDIRECT(NOM_FR&amp;ADDRESS('PR-tampon'!$E446,COLUMN(REFERENCEMENT_ISOLANT[[#Headers],[TYPE DE DOCUMENT DE REFERENCE]])))=0,"",INDIRECT(NOM_FR&amp;ADDRESS('PR-tampon'!$E446,COLUMN(REFERENCEMENT_ISOLANT[[#Headers],[TYPE DE DOCUMENT DE REFERENCE]]))))))</f>
        <v/>
      </c>
      <c r="H483" s="3" t="str">
        <f ca="1">IF('PR-tampon'!$E446="","",IF('PR-tampon'!$E446=0,"",IF(INDIRECT(NOM_FR&amp;ADDRESS('PR-tampon'!$E446,COLUMN(REFERENCEMENT_ISOLANT[[#Headers],[REF]])))=0,"",INDIRECT(NOM_FR&amp;ADDRESS('PR-tampon'!$E446,COLUMN(REFERENCEMENT_ISOLANT[[#Headers],[REF]]))))))</f>
        <v/>
      </c>
      <c r="I483" s="73" t="str">
        <f ca="1">IF('PR-tampon'!$E446="","",IF('PR-tampon'!$E446=0,"",IF(INDIRECT(NOM_FR&amp;ADDRESS('PR-tampon'!$E446,COLUMN(REFERENCEMENT_ISOLANT[[#Headers],[AVIS LIMITE AU / VALIDITE]])))=0,"",INDIRECT(NOM_FR&amp;ADDRESS('PR-tampon'!$E446,COLUMN(REFERENCEMENT_ISOLANT[[#Headers],[AVIS LIMITE AU / VALIDITE]]))))))</f>
        <v/>
      </c>
      <c r="J483" s="3" t="str">
        <f ca="1">IF('PR-tampon'!$E446="","",IF('PR-tampon'!$E446=0,"",IF(INDIRECT(NOM_FR&amp;ADDRESS('PR-tampon'!$E446,COLUMN(REFERENCEMENT_ISOLANT[[#Headers],[TC/TNC
dans le domaine d''emploi visé]])))=0,"",INDIRECT(NOM_FR&amp;ADDRESS('PR-tampon'!$E446,COLUMN(REFERENCEMENT_ISOLANT[[#Headers],[TC/TNC
dans le domaine d''emploi visé]]))))))</f>
        <v/>
      </c>
      <c r="K483" s="102" t="str">
        <f ca="1">IF('PR-tampon'!$E446="","",IF('PR-tampon'!$E446=0,"",IF(INDIRECT(NOM_FR&amp;ADDRESS('PR-tampon'!$E446,COLUMN(REFERENCEMENT_ISOLANT[[#Headers],[SYNTHESE DES APPLICATIONS VISEES]])))=0,"",INDIRECT(NOM_FR&amp;ADDRESS('PR-tampon'!$E446,COLUMN(REFERENCEMENT_ISOLANT[[#Headers],[SYNTHESE DES APPLICATIONS VISEES]]))))))</f>
        <v/>
      </c>
      <c r="L483" s="75" t="str">
        <f ca="1">IF('PR-tampon'!$E446="","",IF('PR-tampon'!$E446=0,"",IF(INDIRECT(NOM_FR&amp;ADDRESS('PR-tampon'!$E446,COLUMN(REFERENCEMENT_ISOLANT[[#Headers],[CONCATENATION DES OBSERVATIONS]])))=0,"",INDIRECT(NOM_FR&amp;ADDRESS('PR-tampon'!$E446,COLUMN(REFERENCEMENT_ISOLANT[[#Headers],[CONCATENATION DES OBSERVATIONS]]))))))</f>
        <v/>
      </c>
      <c r="M483" s="3" t="str">
        <f ca="1">IF('PR-tampon'!$E446="","",IF('PR-tampon'!$E446=0,"",IF(INDIRECT(NOM_FR&amp;ADDRESS('PR-tampon'!$E446,COLUMN(REFERENCEMENT_ISOLANT[[#Headers],[Hygrométrie des locaux]])))=0,"",INDIRECT(NOM_FR&amp;ADDRESS('PR-tampon'!$E446,COLUMN(REFERENCEMENT_ISOLANT[[#Headers],[Hygrométrie des locaux]]))))))</f>
        <v/>
      </c>
      <c r="N483" s="3" t="str">
        <f ca="1">IF('PR-tampon'!$E446="","",IF('PR-tampon'!$E446=0,"",IF(INDIRECT(NOM_FR&amp;ADDRESS('PR-tampon'!$E446,COLUMN(REFERENCEMENT_ISOLANT[[#Headers],[classement locaux au sens 20.1 P3]])))=0,"",INDIRECT(NOM_FR&amp;ADDRESS('PR-tampon'!$E446,COLUMN(REFERENCEMENT_ISOLANT[[#Headers],[classement locaux au sens 20.1 P3]]))))))</f>
        <v/>
      </c>
      <c r="O483" s="3" t="str">
        <f ca="1">IF('PR-tampon'!$E446="","",IF('PR-tampon'!$E446=0,"",IF(INDIRECT(NOM_FR&amp;ADDRESS('PR-tampon'!$E446,COLUMN(REFERENCEMENT_ISOLANT[[#Headers],[Climat max]])))=0,"",INDIRECT(NOM_FR&amp;ADDRESS('PR-tampon'!$E446,COLUMN(REFERENCEMENT_ISOLANT[[#Headers],[Climat max]]))))))</f>
        <v/>
      </c>
      <c r="P483" s="3" t="str">
        <f ca="1">IF('PR-tampon'!$E446="","",IF('PR-tampon'!$E446=0,"",IF(INDIRECT(NOM_FR&amp;ADDRESS('PR-tampon'!$E446,COLUMN(REFERENCEMENT_ISOLANT[[#Headers],[Locaux climatisés ou raffraichis]])))=0,"",INDIRECT(NOM_FR&amp;ADDRESS('PR-tampon'!$E446,COLUMN(REFERENCEMENT_ISOLANT[[#Headers],[Locaux climatisés ou raffraichis]]))))))</f>
        <v/>
      </c>
    </row>
    <row r="484" spans="1:16" ht="130.15" customHeight="1" x14ac:dyDescent="0.25">
      <c r="A484" s="3" t="e">
        <v>#VALUE!</v>
      </c>
      <c r="B484" s="79" t="str">
        <f ca="1">IF('PR-tampon'!$E447="","",IF('PR-tampon'!$E447=0,"",IF(INDIRECT(NOM_FR&amp;ADDRESS('PR-tampon'!$E447,COLUMN(REFERENCEMENT_ISOLANT[[#Headers],[DATE REFERENCEMENT]])))=0,"",INDIRECT(NOM_FR&amp;ADDRESS('PR-tampon'!$E447,COLUMN(REFERENCEMENT_ISOLANT[[#Headers],[DATE REFERENCEMENT]]))))))</f>
        <v/>
      </c>
      <c r="C484" s="79" t="str">
        <f ca="1">IF('PR-tampon'!$E447="","",IF('PR-tampon'!$E447=0,"",IF(INDIRECT(NOM_FR&amp;ADDRESS('PR-tampon'!$E447,COLUMN(REFERENCEMENT_ISOLANT[[#Headers],[TYPE DE PROCEDE]])))=0,"",INDIRECT(NOM_FR&amp;ADDRESS('PR-tampon'!$E447,COLUMN(REFERENCEMENT_ISOLANT[[#Headers],[TYPE DE PROCEDE]]))))))</f>
        <v/>
      </c>
      <c r="D484" s="79" t="str">
        <f ca="1">IF('PR-tampon'!$E447="","",IF('PR-tampon'!$E447=0,"",IF(INDIRECT(NOM_FR&amp;ADDRESS('PR-tampon'!$E447,COLUMN(REFERENCEMENT_ISOLANT[[#Headers],[MATIERE]])))=0,"",INDIRECT(NOM_FR&amp;ADDRESS('PR-tampon'!$E447,COLUMN(REFERENCEMENT_ISOLANT[[#Headers],[MATIERE]]))))))</f>
        <v/>
      </c>
      <c r="E484" s="3" t="str">
        <f ca="1">IF('PR-tampon'!$E447="","",IF('PR-tampon'!$E447=0,"",IF(INDIRECT(NOM_FR&amp;ADDRESS('PR-tampon'!$E447,COLUMN(REFERENCEMENT_ISOLANT[[#Headers],[NOM COMMERCIAL DU PROCEDE]])))=0,"",INDIRECT(NOM_FR&amp;ADDRESS('PR-tampon'!$E447,COLUMN(REFERENCEMENT_ISOLANT[[#Headers],[NOM COMMERCIAL DU PROCEDE]]))))))</f>
        <v/>
      </c>
      <c r="F484" s="3" t="str">
        <f ca="1">IF('PR-tampon'!$E447="","",IF('PR-tampon'!$E447=0,"",IF(INDIRECT(NOM_FR&amp;ADDRESS('PR-tampon'!$E447,COLUMN(REFERENCEMENT_ISOLANT[[#Headers],[FABRICANT / TITULAIRE / DISTRIBUTEUR]])))=0,"",INDIRECT(NOM_FR&amp;ADDRESS('PR-tampon'!$E447,COLUMN(REFERENCEMENT_ISOLANT[[#Headers],[FABRICANT / TITULAIRE / DISTRIBUTEUR]]))))))</f>
        <v/>
      </c>
      <c r="G484" s="3" t="str">
        <f ca="1">IF('PR-tampon'!$E447="","",IF('PR-tampon'!$E447=0,"",IF(INDIRECT(NOM_FR&amp;ADDRESS('PR-tampon'!$E447,COLUMN(REFERENCEMENT_ISOLANT[[#Headers],[TYPE DE DOCUMENT DE REFERENCE]])))=0,"",INDIRECT(NOM_FR&amp;ADDRESS('PR-tampon'!$E447,COLUMN(REFERENCEMENT_ISOLANT[[#Headers],[TYPE DE DOCUMENT DE REFERENCE]]))))))</f>
        <v/>
      </c>
      <c r="H484" s="3" t="str">
        <f ca="1">IF('PR-tampon'!$E447="","",IF('PR-tampon'!$E447=0,"",IF(INDIRECT(NOM_FR&amp;ADDRESS('PR-tampon'!$E447,COLUMN(REFERENCEMENT_ISOLANT[[#Headers],[REF]])))=0,"",INDIRECT(NOM_FR&amp;ADDRESS('PR-tampon'!$E447,COLUMN(REFERENCEMENT_ISOLANT[[#Headers],[REF]]))))))</f>
        <v/>
      </c>
      <c r="I484" s="73" t="str">
        <f ca="1">IF('PR-tampon'!$E447="","",IF('PR-tampon'!$E447=0,"",IF(INDIRECT(NOM_FR&amp;ADDRESS('PR-tampon'!$E447,COLUMN(REFERENCEMENT_ISOLANT[[#Headers],[AVIS LIMITE AU / VALIDITE]])))=0,"",INDIRECT(NOM_FR&amp;ADDRESS('PR-tampon'!$E447,COLUMN(REFERENCEMENT_ISOLANT[[#Headers],[AVIS LIMITE AU / VALIDITE]]))))))</f>
        <v/>
      </c>
      <c r="J484" s="3" t="str">
        <f ca="1">IF('PR-tampon'!$E447="","",IF('PR-tampon'!$E447=0,"",IF(INDIRECT(NOM_FR&amp;ADDRESS('PR-tampon'!$E447,COLUMN(REFERENCEMENT_ISOLANT[[#Headers],[TC/TNC
dans le domaine d''emploi visé]])))=0,"",INDIRECT(NOM_FR&amp;ADDRESS('PR-tampon'!$E447,COLUMN(REFERENCEMENT_ISOLANT[[#Headers],[TC/TNC
dans le domaine d''emploi visé]]))))))</f>
        <v/>
      </c>
      <c r="K484" s="102" t="str">
        <f ca="1">IF('PR-tampon'!$E447="","",IF('PR-tampon'!$E447=0,"",IF(INDIRECT(NOM_FR&amp;ADDRESS('PR-tampon'!$E447,COLUMN(REFERENCEMENT_ISOLANT[[#Headers],[SYNTHESE DES APPLICATIONS VISEES]])))=0,"",INDIRECT(NOM_FR&amp;ADDRESS('PR-tampon'!$E447,COLUMN(REFERENCEMENT_ISOLANT[[#Headers],[SYNTHESE DES APPLICATIONS VISEES]]))))))</f>
        <v/>
      </c>
      <c r="L484" s="75" t="str">
        <f ca="1">IF('PR-tampon'!$E447="","",IF('PR-tampon'!$E447=0,"",IF(INDIRECT(NOM_FR&amp;ADDRESS('PR-tampon'!$E447,COLUMN(REFERENCEMENT_ISOLANT[[#Headers],[CONCATENATION DES OBSERVATIONS]])))=0,"",INDIRECT(NOM_FR&amp;ADDRESS('PR-tampon'!$E447,COLUMN(REFERENCEMENT_ISOLANT[[#Headers],[CONCATENATION DES OBSERVATIONS]]))))))</f>
        <v/>
      </c>
      <c r="M484" s="3" t="str">
        <f ca="1">IF('PR-tampon'!$E447="","",IF('PR-tampon'!$E447=0,"",IF(INDIRECT(NOM_FR&amp;ADDRESS('PR-tampon'!$E447,COLUMN(REFERENCEMENT_ISOLANT[[#Headers],[Hygrométrie des locaux]])))=0,"",INDIRECT(NOM_FR&amp;ADDRESS('PR-tampon'!$E447,COLUMN(REFERENCEMENT_ISOLANT[[#Headers],[Hygrométrie des locaux]]))))))</f>
        <v/>
      </c>
      <c r="N484" s="3" t="str">
        <f ca="1">IF('PR-tampon'!$E447="","",IF('PR-tampon'!$E447=0,"",IF(INDIRECT(NOM_FR&amp;ADDRESS('PR-tampon'!$E447,COLUMN(REFERENCEMENT_ISOLANT[[#Headers],[classement locaux au sens 20.1 P3]])))=0,"",INDIRECT(NOM_FR&amp;ADDRESS('PR-tampon'!$E447,COLUMN(REFERENCEMENT_ISOLANT[[#Headers],[classement locaux au sens 20.1 P3]]))))))</f>
        <v/>
      </c>
      <c r="O484" s="3" t="str">
        <f ca="1">IF('PR-tampon'!$E447="","",IF('PR-tampon'!$E447=0,"",IF(INDIRECT(NOM_FR&amp;ADDRESS('PR-tampon'!$E447,COLUMN(REFERENCEMENT_ISOLANT[[#Headers],[Climat max]])))=0,"",INDIRECT(NOM_FR&amp;ADDRESS('PR-tampon'!$E447,COLUMN(REFERENCEMENT_ISOLANT[[#Headers],[Climat max]]))))))</f>
        <v/>
      </c>
      <c r="P484" s="3" t="str">
        <f ca="1">IF('PR-tampon'!$E447="","",IF('PR-tampon'!$E447=0,"",IF(INDIRECT(NOM_FR&amp;ADDRESS('PR-tampon'!$E447,COLUMN(REFERENCEMENT_ISOLANT[[#Headers],[Locaux climatisés ou raffraichis]])))=0,"",INDIRECT(NOM_FR&amp;ADDRESS('PR-tampon'!$E447,COLUMN(REFERENCEMENT_ISOLANT[[#Headers],[Locaux climatisés ou raffraichis]]))))))</f>
        <v/>
      </c>
    </row>
    <row r="485" spans="1:16" ht="130.15" customHeight="1" x14ac:dyDescent="0.25">
      <c r="A485" s="3" t="e">
        <v>#VALUE!</v>
      </c>
      <c r="B485" s="79" t="str">
        <f ca="1">IF('PR-tampon'!$E448="","",IF('PR-tampon'!$E448=0,"",IF(INDIRECT(NOM_FR&amp;ADDRESS('PR-tampon'!$E448,COLUMN(REFERENCEMENT_ISOLANT[[#Headers],[DATE REFERENCEMENT]])))=0,"",INDIRECT(NOM_FR&amp;ADDRESS('PR-tampon'!$E448,COLUMN(REFERENCEMENT_ISOLANT[[#Headers],[DATE REFERENCEMENT]]))))))</f>
        <v/>
      </c>
      <c r="C485" s="79" t="str">
        <f ca="1">IF('PR-tampon'!$E448="","",IF('PR-tampon'!$E448=0,"",IF(INDIRECT(NOM_FR&amp;ADDRESS('PR-tampon'!$E448,COLUMN(REFERENCEMENT_ISOLANT[[#Headers],[TYPE DE PROCEDE]])))=0,"",INDIRECT(NOM_FR&amp;ADDRESS('PR-tampon'!$E448,COLUMN(REFERENCEMENT_ISOLANT[[#Headers],[TYPE DE PROCEDE]]))))))</f>
        <v/>
      </c>
      <c r="D485" s="79" t="str">
        <f ca="1">IF('PR-tampon'!$E448="","",IF('PR-tampon'!$E448=0,"",IF(INDIRECT(NOM_FR&amp;ADDRESS('PR-tampon'!$E448,COLUMN(REFERENCEMENT_ISOLANT[[#Headers],[MATIERE]])))=0,"",INDIRECT(NOM_FR&amp;ADDRESS('PR-tampon'!$E448,COLUMN(REFERENCEMENT_ISOLANT[[#Headers],[MATIERE]]))))))</f>
        <v/>
      </c>
      <c r="E485" s="3" t="str">
        <f ca="1">IF('PR-tampon'!$E448="","",IF('PR-tampon'!$E448=0,"",IF(INDIRECT(NOM_FR&amp;ADDRESS('PR-tampon'!$E448,COLUMN(REFERENCEMENT_ISOLANT[[#Headers],[NOM COMMERCIAL DU PROCEDE]])))=0,"",INDIRECT(NOM_FR&amp;ADDRESS('PR-tampon'!$E448,COLUMN(REFERENCEMENT_ISOLANT[[#Headers],[NOM COMMERCIAL DU PROCEDE]]))))))</f>
        <v/>
      </c>
      <c r="F485" s="3" t="str">
        <f ca="1">IF('PR-tampon'!$E448="","",IF('PR-tampon'!$E448=0,"",IF(INDIRECT(NOM_FR&amp;ADDRESS('PR-tampon'!$E448,COLUMN(REFERENCEMENT_ISOLANT[[#Headers],[FABRICANT / TITULAIRE / DISTRIBUTEUR]])))=0,"",INDIRECT(NOM_FR&amp;ADDRESS('PR-tampon'!$E448,COLUMN(REFERENCEMENT_ISOLANT[[#Headers],[FABRICANT / TITULAIRE / DISTRIBUTEUR]]))))))</f>
        <v/>
      </c>
      <c r="G485" s="3" t="str">
        <f ca="1">IF('PR-tampon'!$E448="","",IF('PR-tampon'!$E448=0,"",IF(INDIRECT(NOM_FR&amp;ADDRESS('PR-tampon'!$E448,COLUMN(REFERENCEMENT_ISOLANT[[#Headers],[TYPE DE DOCUMENT DE REFERENCE]])))=0,"",INDIRECT(NOM_FR&amp;ADDRESS('PR-tampon'!$E448,COLUMN(REFERENCEMENT_ISOLANT[[#Headers],[TYPE DE DOCUMENT DE REFERENCE]]))))))</f>
        <v/>
      </c>
      <c r="H485" s="3" t="str">
        <f ca="1">IF('PR-tampon'!$E448="","",IF('PR-tampon'!$E448=0,"",IF(INDIRECT(NOM_FR&amp;ADDRESS('PR-tampon'!$E448,COLUMN(REFERENCEMENT_ISOLANT[[#Headers],[REF]])))=0,"",INDIRECT(NOM_FR&amp;ADDRESS('PR-tampon'!$E448,COLUMN(REFERENCEMENT_ISOLANT[[#Headers],[REF]]))))))</f>
        <v/>
      </c>
      <c r="I485" s="73" t="str">
        <f ca="1">IF('PR-tampon'!$E448="","",IF('PR-tampon'!$E448=0,"",IF(INDIRECT(NOM_FR&amp;ADDRESS('PR-tampon'!$E448,COLUMN(REFERENCEMENT_ISOLANT[[#Headers],[AVIS LIMITE AU / VALIDITE]])))=0,"",INDIRECT(NOM_FR&amp;ADDRESS('PR-tampon'!$E448,COLUMN(REFERENCEMENT_ISOLANT[[#Headers],[AVIS LIMITE AU / VALIDITE]]))))))</f>
        <v/>
      </c>
      <c r="J485" s="3" t="str">
        <f ca="1">IF('PR-tampon'!$E448="","",IF('PR-tampon'!$E448=0,"",IF(INDIRECT(NOM_FR&amp;ADDRESS('PR-tampon'!$E448,COLUMN(REFERENCEMENT_ISOLANT[[#Headers],[TC/TNC
dans le domaine d''emploi visé]])))=0,"",INDIRECT(NOM_FR&amp;ADDRESS('PR-tampon'!$E448,COLUMN(REFERENCEMENT_ISOLANT[[#Headers],[TC/TNC
dans le domaine d''emploi visé]]))))))</f>
        <v/>
      </c>
      <c r="K485" s="102" t="str">
        <f ca="1">IF('PR-tampon'!$E448="","",IF('PR-tampon'!$E448=0,"",IF(INDIRECT(NOM_FR&amp;ADDRESS('PR-tampon'!$E448,COLUMN(REFERENCEMENT_ISOLANT[[#Headers],[SYNTHESE DES APPLICATIONS VISEES]])))=0,"",INDIRECT(NOM_FR&amp;ADDRESS('PR-tampon'!$E448,COLUMN(REFERENCEMENT_ISOLANT[[#Headers],[SYNTHESE DES APPLICATIONS VISEES]]))))))</f>
        <v/>
      </c>
      <c r="L485" s="75" t="str">
        <f ca="1">IF('PR-tampon'!$E448="","",IF('PR-tampon'!$E448=0,"",IF(INDIRECT(NOM_FR&amp;ADDRESS('PR-tampon'!$E448,COLUMN(REFERENCEMENT_ISOLANT[[#Headers],[CONCATENATION DES OBSERVATIONS]])))=0,"",INDIRECT(NOM_FR&amp;ADDRESS('PR-tampon'!$E448,COLUMN(REFERENCEMENT_ISOLANT[[#Headers],[CONCATENATION DES OBSERVATIONS]]))))))</f>
        <v/>
      </c>
      <c r="M485" s="3" t="str">
        <f ca="1">IF('PR-tampon'!$E448="","",IF('PR-tampon'!$E448=0,"",IF(INDIRECT(NOM_FR&amp;ADDRESS('PR-tampon'!$E448,COLUMN(REFERENCEMENT_ISOLANT[[#Headers],[Hygrométrie des locaux]])))=0,"",INDIRECT(NOM_FR&amp;ADDRESS('PR-tampon'!$E448,COLUMN(REFERENCEMENT_ISOLANT[[#Headers],[Hygrométrie des locaux]]))))))</f>
        <v/>
      </c>
      <c r="N485" s="3" t="str">
        <f ca="1">IF('PR-tampon'!$E448="","",IF('PR-tampon'!$E448=0,"",IF(INDIRECT(NOM_FR&amp;ADDRESS('PR-tampon'!$E448,COLUMN(REFERENCEMENT_ISOLANT[[#Headers],[classement locaux au sens 20.1 P3]])))=0,"",INDIRECT(NOM_FR&amp;ADDRESS('PR-tampon'!$E448,COLUMN(REFERENCEMENT_ISOLANT[[#Headers],[classement locaux au sens 20.1 P3]]))))))</f>
        <v/>
      </c>
      <c r="O485" s="3" t="str">
        <f ca="1">IF('PR-tampon'!$E448="","",IF('PR-tampon'!$E448=0,"",IF(INDIRECT(NOM_FR&amp;ADDRESS('PR-tampon'!$E448,COLUMN(REFERENCEMENT_ISOLANT[[#Headers],[Climat max]])))=0,"",INDIRECT(NOM_FR&amp;ADDRESS('PR-tampon'!$E448,COLUMN(REFERENCEMENT_ISOLANT[[#Headers],[Climat max]]))))))</f>
        <v/>
      </c>
      <c r="P485" s="3" t="str">
        <f ca="1">IF('PR-tampon'!$E448="","",IF('PR-tampon'!$E448=0,"",IF(INDIRECT(NOM_FR&amp;ADDRESS('PR-tampon'!$E448,COLUMN(REFERENCEMENT_ISOLANT[[#Headers],[Locaux climatisés ou raffraichis]])))=0,"",INDIRECT(NOM_FR&amp;ADDRESS('PR-tampon'!$E448,COLUMN(REFERENCEMENT_ISOLANT[[#Headers],[Locaux climatisés ou raffraichis]]))))))</f>
        <v/>
      </c>
    </row>
    <row r="486" spans="1:16" ht="130.15" customHeight="1" x14ac:dyDescent="0.25">
      <c r="A486" s="3" t="e">
        <v>#VALUE!</v>
      </c>
      <c r="B486" s="79" t="str">
        <f ca="1">IF('PR-tampon'!$E449="","",IF('PR-tampon'!$E449=0,"",IF(INDIRECT(NOM_FR&amp;ADDRESS('PR-tampon'!$E449,COLUMN(REFERENCEMENT_ISOLANT[[#Headers],[DATE REFERENCEMENT]])))=0,"",INDIRECT(NOM_FR&amp;ADDRESS('PR-tampon'!$E449,COLUMN(REFERENCEMENT_ISOLANT[[#Headers],[DATE REFERENCEMENT]]))))))</f>
        <v/>
      </c>
      <c r="C486" s="79" t="str">
        <f ca="1">IF('PR-tampon'!$E449="","",IF('PR-tampon'!$E449=0,"",IF(INDIRECT(NOM_FR&amp;ADDRESS('PR-tampon'!$E449,COLUMN(REFERENCEMENT_ISOLANT[[#Headers],[TYPE DE PROCEDE]])))=0,"",INDIRECT(NOM_FR&amp;ADDRESS('PR-tampon'!$E449,COLUMN(REFERENCEMENT_ISOLANT[[#Headers],[TYPE DE PROCEDE]]))))))</f>
        <v/>
      </c>
      <c r="D486" s="79" t="str">
        <f ca="1">IF('PR-tampon'!$E449="","",IF('PR-tampon'!$E449=0,"",IF(INDIRECT(NOM_FR&amp;ADDRESS('PR-tampon'!$E449,COLUMN(REFERENCEMENT_ISOLANT[[#Headers],[MATIERE]])))=0,"",INDIRECT(NOM_FR&amp;ADDRESS('PR-tampon'!$E449,COLUMN(REFERENCEMENT_ISOLANT[[#Headers],[MATIERE]]))))))</f>
        <v/>
      </c>
      <c r="E486" s="3" t="str">
        <f ca="1">IF('PR-tampon'!$E449="","",IF('PR-tampon'!$E449=0,"",IF(INDIRECT(NOM_FR&amp;ADDRESS('PR-tampon'!$E449,COLUMN(REFERENCEMENT_ISOLANT[[#Headers],[NOM COMMERCIAL DU PROCEDE]])))=0,"",INDIRECT(NOM_FR&amp;ADDRESS('PR-tampon'!$E449,COLUMN(REFERENCEMENT_ISOLANT[[#Headers],[NOM COMMERCIAL DU PROCEDE]]))))))</f>
        <v/>
      </c>
      <c r="F486" s="3" t="str">
        <f ca="1">IF('PR-tampon'!$E449="","",IF('PR-tampon'!$E449=0,"",IF(INDIRECT(NOM_FR&amp;ADDRESS('PR-tampon'!$E449,COLUMN(REFERENCEMENT_ISOLANT[[#Headers],[FABRICANT / TITULAIRE / DISTRIBUTEUR]])))=0,"",INDIRECT(NOM_FR&amp;ADDRESS('PR-tampon'!$E449,COLUMN(REFERENCEMENT_ISOLANT[[#Headers],[FABRICANT / TITULAIRE / DISTRIBUTEUR]]))))))</f>
        <v/>
      </c>
      <c r="G486" s="3" t="str">
        <f ca="1">IF('PR-tampon'!$E449="","",IF('PR-tampon'!$E449=0,"",IF(INDIRECT(NOM_FR&amp;ADDRESS('PR-tampon'!$E449,COLUMN(REFERENCEMENT_ISOLANT[[#Headers],[TYPE DE DOCUMENT DE REFERENCE]])))=0,"",INDIRECT(NOM_FR&amp;ADDRESS('PR-tampon'!$E449,COLUMN(REFERENCEMENT_ISOLANT[[#Headers],[TYPE DE DOCUMENT DE REFERENCE]]))))))</f>
        <v/>
      </c>
      <c r="H486" s="3" t="str">
        <f ca="1">IF('PR-tampon'!$E449="","",IF('PR-tampon'!$E449=0,"",IF(INDIRECT(NOM_FR&amp;ADDRESS('PR-tampon'!$E449,COLUMN(REFERENCEMENT_ISOLANT[[#Headers],[REF]])))=0,"",INDIRECT(NOM_FR&amp;ADDRESS('PR-tampon'!$E449,COLUMN(REFERENCEMENT_ISOLANT[[#Headers],[REF]]))))))</f>
        <v/>
      </c>
      <c r="I486" s="73" t="str">
        <f ca="1">IF('PR-tampon'!$E449="","",IF('PR-tampon'!$E449=0,"",IF(INDIRECT(NOM_FR&amp;ADDRESS('PR-tampon'!$E449,COLUMN(REFERENCEMENT_ISOLANT[[#Headers],[AVIS LIMITE AU / VALIDITE]])))=0,"",INDIRECT(NOM_FR&amp;ADDRESS('PR-tampon'!$E449,COLUMN(REFERENCEMENT_ISOLANT[[#Headers],[AVIS LIMITE AU / VALIDITE]]))))))</f>
        <v/>
      </c>
      <c r="J486" s="3" t="str">
        <f ca="1">IF('PR-tampon'!$E449="","",IF('PR-tampon'!$E449=0,"",IF(INDIRECT(NOM_FR&amp;ADDRESS('PR-tampon'!$E449,COLUMN(REFERENCEMENT_ISOLANT[[#Headers],[TC/TNC
dans le domaine d''emploi visé]])))=0,"",INDIRECT(NOM_FR&amp;ADDRESS('PR-tampon'!$E449,COLUMN(REFERENCEMENT_ISOLANT[[#Headers],[TC/TNC
dans le domaine d''emploi visé]]))))))</f>
        <v/>
      </c>
      <c r="K486" s="102" t="str">
        <f ca="1">IF('PR-tampon'!$E449="","",IF('PR-tampon'!$E449=0,"",IF(INDIRECT(NOM_FR&amp;ADDRESS('PR-tampon'!$E449,COLUMN(REFERENCEMENT_ISOLANT[[#Headers],[SYNTHESE DES APPLICATIONS VISEES]])))=0,"",INDIRECT(NOM_FR&amp;ADDRESS('PR-tampon'!$E449,COLUMN(REFERENCEMENT_ISOLANT[[#Headers],[SYNTHESE DES APPLICATIONS VISEES]]))))))</f>
        <v/>
      </c>
      <c r="L486" s="75" t="str">
        <f ca="1">IF('PR-tampon'!$E449="","",IF('PR-tampon'!$E449=0,"",IF(INDIRECT(NOM_FR&amp;ADDRESS('PR-tampon'!$E449,COLUMN(REFERENCEMENT_ISOLANT[[#Headers],[CONCATENATION DES OBSERVATIONS]])))=0,"",INDIRECT(NOM_FR&amp;ADDRESS('PR-tampon'!$E449,COLUMN(REFERENCEMENT_ISOLANT[[#Headers],[CONCATENATION DES OBSERVATIONS]]))))))</f>
        <v/>
      </c>
      <c r="M486" s="3" t="str">
        <f ca="1">IF('PR-tampon'!$E449="","",IF('PR-tampon'!$E449=0,"",IF(INDIRECT(NOM_FR&amp;ADDRESS('PR-tampon'!$E449,COLUMN(REFERENCEMENT_ISOLANT[[#Headers],[Hygrométrie des locaux]])))=0,"",INDIRECT(NOM_FR&amp;ADDRESS('PR-tampon'!$E449,COLUMN(REFERENCEMENT_ISOLANT[[#Headers],[Hygrométrie des locaux]]))))))</f>
        <v/>
      </c>
      <c r="N486" s="3" t="str">
        <f ca="1">IF('PR-tampon'!$E449="","",IF('PR-tampon'!$E449=0,"",IF(INDIRECT(NOM_FR&amp;ADDRESS('PR-tampon'!$E449,COLUMN(REFERENCEMENT_ISOLANT[[#Headers],[classement locaux au sens 20.1 P3]])))=0,"",INDIRECT(NOM_FR&amp;ADDRESS('PR-tampon'!$E449,COLUMN(REFERENCEMENT_ISOLANT[[#Headers],[classement locaux au sens 20.1 P3]]))))))</f>
        <v/>
      </c>
      <c r="O486" s="3" t="str">
        <f ca="1">IF('PR-tampon'!$E449="","",IF('PR-tampon'!$E449=0,"",IF(INDIRECT(NOM_FR&amp;ADDRESS('PR-tampon'!$E449,COLUMN(REFERENCEMENT_ISOLANT[[#Headers],[Climat max]])))=0,"",INDIRECT(NOM_FR&amp;ADDRESS('PR-tampon'!$E449,COLUMN(REFERENCEMENT_ISOLANT[[#Headers],[Climat max]]))))))</f>
        <v/>
      </c>
      <c r="P486" s="3" t="str">
        <f ca="1">IF('PR-tampon'!$E449="","",IF('PR-tampon'!$E449=0,"",IF(INDIRECT(NOM_FR&amp;ADDRESS('PR-tampon'!$E449,COLUMN(REFERENCEMENT_ISOLANT[[#Headers],[Locaux climatisés ou raffraichis]])))=0,"",INDIRECT(NOM_FR&amp;ADDRESS('PR-tampon'!$E449,COLUMN(REFERENCEMENT_ISOLANT[[#Headers],[Locaux climatisés ou raffraichis]]))))))</f>
        <v/>
      </c>
    </row>
    <row r="487" spans="1:16" ht="130.15" customHeight="1" x14ac:dyDescent="0.25">
      <c r="A487" s="3" t="e">
        <v>#VALUE!</v>
      </c>
      <c r="B487" s="79" t="str">
        <f ca="1">IF('PR-tampon'!$E450="","",IF('PR-tampon'!$E450=0,"",IF(INDIRECT(NOM_FR&amp;ADDRESS('PR-tampon'!$E450,COLUMN(REFERENCEMENT_ISOLANT[[#Headers],[DATE REFERENCEMENT]])))=0,"",INDIRECT(NOM_FR&amp;ADDRESS('PR-tampon'!$E450,COLUMN(REFERENCEMENT_ISOLANT[[#Headers],[DATE REFERENCEMENT]]))))))</f>
        <v/>
      </c>
      <c r="C487" s="79" t="str">
        <f ca="1">IF('PR-tampon'!$E450="","",IF('PR-tampon'!$E450=0,"",IF(INDIRECT(NOM_FR&amp;ADDRESS('PR-tampon'!$E450,COLUMN(REFERENCEMENT_ISOLANT[[#Headers],[TYPE DE PROCEDE]])))=0,"",INDIRECT(NOM_FR&amp;ADDRESS('PR-tampon'!$E450,COLUMN(REFERENCEMENT_ISOLANT[[#Headers],[TYPE DE PROCEDE]]))))))</f>
        <v/>
      </c>
      <c r="D487" s="79" t="str">
        <f ca="1">IF('PR-tampon'!$E450="","",IF('PR-tampon'!$E450=0,"",IF(INDIRECT(NOM_FR&amp;ADDRESS('PR-tampon'!$E450,COLUMN(REFERENCEMENT_ISOLANT[[#Headers],[MATIERE]])))=0,"",INDIRECT(NOM_FR&amp;ADDRESS('PR-tampon'!$E450,COLUMN(REFERENCEMENT_ISOLANT[[#Headers],[MATIERE]]))))))</f>
        <v/>
      </c>
      <c r="E487" s="3" t="str">
        <f ca="1">IF('PR-tampon'!$E450="","",IF('PR-tampon'!$E450=0,"",IF(INDIRECT(NOM_FR&amp;ADDRESS('PR-tampon'!$E450,COLUMN(REFERENCEMENT_ISOLANT[[#Headers],[NOM COMMERCIAL DU PROCEDE]])))=0,"",INDIRECT(NOM_FR&amp;ADDRESS('PR-tampon'!$E450,COLUMN(REFERENCEMENT_ISOLANT[[#Headers],[NOM COMMERCIAL DU PROCEDE]]))))))</f>
        <v/>
      </c>
      <c r="F487" s="3" t="str">
        <f ca="1">IF('PR-tampon'!$E450="","",IF('PR-tampon'!$E450=0,"",IF(INDIRECT(NOM_FR&amp;ADDRESS('PR-tampon'!$E450,COLUMN(REFERENCEMENT_ISOLANT[[#Headers],[FABRICANT / TITULAIRE / DISTRIBUTEUR]])))=0,"",INDIRECT(NOM_FR&amp;ADDRESS('PR-tampon'!$E450,COLUMN(REFERENCEMENT_ISOLANT[[#Headers],[FABRICANT / TITULAIRE / DISTRIBUTEUR]]))))))</f>
        <v/>
      </c>
      <c r="G487" s="3" t="str">
        <f ca="1">IF('PR-tampon'!$E450="","",IF('PR-tampon'!$E450=0,"",IF(INDIRECT(NOM_FR&amp;ADDRESS('PR-tampon'!$E450,COLUMN(REFERENCEMENT_ISOLANT[[#Headers],[TYPE DE DOCUMENT DE REFERENCE]])))=0,"",INDIRECT(NOM_FR&amp;ADDRESS('PR-tampon'!$E450,COLUMN(REFERENCEMENT_ISOLANT[[#Headers],[TYPE DE DOCUMENT DE REFERENCE]]))))))</f>
        <v/>
      </c>
      <c r="H487" s="3" t="str">
        <f ca="1">IF('PR-tampon'!$E450="","",IF('PR-tampon'!$E450=0,"",IF(INDIRECT(NOM_FR&amp;ADDRESS('PR-tampon'!$E450,COLUMN(REFERENCEMENT_ISOLANT[[#Headers],[REF]])))=0,"",INDIRECT(NOM_FR&amp;ADDRESS('PR-tampon'!$E450,COLUMN(REFERENCEMENT_ISOLANT[[#Headers],[REF]]))))))</f>
        <v/>
      </c>
      <c r="I487" s="73" t="str">
        <f ca="1">IF('PR-tampon'!$E450="","",IF('PR-tampon'!$E450=0,"",IF(INDIRECT(NOM_FR&amp;ADDRESS('PR-tampon'!$E450,COLUMN(REFERENCEMENT_ISOLANT[[#Headers],[AVIS LIMITE AU / VALIDITE]])))=0,"",INDIRECT(NOM_FR&amp;ADDRESS('PR-tampon'!$E450,COLUMN(REFERENCEMENT_ISOLANT[[#Headers],[AVIS LIMITE AU / VALIDITE]]))))))</f>
        <v/>
      </c>
      <c r="J487" s="3" t="str">
        <f ca="1">IF('PR-tampon'!$E450="","",IF('PR-tampon'!$E450=0,"",IF(INDIRECT(NOM_FR&amp;ADDRESS('PR-tampon'!$E450,COLUMN(REFERENCEMENT_ISOLANT[[#Headers],[TC/TNC
dans le domaine d''emploi visé]])))=0,"",INDIRECT(NOM_FR&amp;ADDRESS('PR-tampon'!$E450,COLUMN(REFERENCEMENT_ISOLANT[[#Headers],[TC/TNC
dans le domaine d''emploi visé]]))))))</f>
        <v/>
      </c>
      <c r="K487" s="102" t="str">
        <f ca="1">IF('PR-tampon'!$E450="","",IF('PR-tampon'!$E450=0,"",IF(INDIRECT(NOM_FR&amp;ADDRESS('PR-tampon'!$E450,COLUMN(REFERENCEMENT_ISOLANT[[#Headers],[SYNTHESE DES APPLICATIONS VISEES]])))=0,"",INDIRECT(NOM_FR&amp;ADDRESS('PR-tampon'!$E450,COLUMN(REFERENCEMENT_ISOLANT[[#Headers],[SYNTHESE DES APPLICATIONS VISEES]]))))))</f>
        <v/>
      </c>
      <c r="L487" s="75" t="str">
        <f ca="1">IF('PR-tampon'!$E450="","",IF('PR-tampon'!$E450=0,"",IF(INDIRECT(NOM_FR&amp;ADDRESS('PR-tampon'!$E450,COLUMN(REFERENCEMENT_ISOLANT[[#Headers],[CONCATENATION DES OBSERVATIONS]])))=0,"",INDIRECT(NOM_FR&amp;ADDRESS('PR-tampon'!$E450,COLUMN(REFERENCEMENT_ISOLANT[[#Headers],[CONCATENATION DES OBSERVATIONS]]))))))</f>
        <v/>
      </c>
      <c r="M487" s="3" t="str">
        <f ca="1">IF('PR-tampon'!$E450="","",IF('PR-tampon'!$E450=0,"",IF(INDIRECT(NOM_FR&amp;ADDRESS('PR-tampon'!$E450,COLUMN(REFERENCEMENT_ISOLANT[[#Headers],[Hygrométrie des locaux]])))=0,"",INDIRECT(NOM_FR&amp;ADDRESS('PR-tampon'!$E450,COLUMN(REFERENCEMENT_ISOLANT[[#Headers],[Hygrométrie des locaux]]))))))</f>
        <v/>
      </c>
      <c r="N487" s="3" t="str">
        <f ca="1">IF('PR-tampon'!$E450="","",IF('PR-tampon'!$E450=0,"",IF(INDIRECT(NOM_FR&amp;ADDRESS('PR-tampon'!$E450,COLUMN(REFERENCEMENT_ISOLANT[[#Headers],[classement locaux au sens 20.1 P3]])))=0,"",INDIRECT(NOM_FR&amp;ADDRESS('PR-tampon'!$E450,COLUMN(REFERENCEMENT_ISOLANT[[#Headers],[classement locaux au sens 20.1 P3]]))))))</f>
        <v/>
      </c>
      <c r="O487" s="3" t="str">
        <f ca="1">IF('PR-tampon'!$E450="","",IF('PR-tampon'!$E450=0,"",IF(INDIRECT(NOM_FR&amp;ADDRESS('PR-tampon'!$E450,COLUMN(REFERENCEMENT_ISOLANT[[#Headers],[Climat max]])))=0,"",INDIRECT(NOM_FR&amp;ADDRESS('PR-tampon'!$E450,COLUMN(REFERENCEMENT_ISOLANT[[#Headers],[Climat max]]))))))</f>
        <v/>
      </c>
      <c r="P487" s="3" t="str">
        <f ca="1">IF('PR-tampon'!$E450="","",IF('PR-tampon'!$E450=0,"",IF(INDIRECT(NOM_FR&amp;ADDRESS('PR-tampon'!$E450,COLUMN(REFERENCEMENT_ISOLANT[[#Headers],[Locaux climatisés ou raffraichis]])))=0,"",INDIRECT(NOM_FR&amp;ADDRESS('PR-tampon'!$E450,COLUMN(REFERENCEMENT_ISOLANT[[#Headers],[Locaux climatisés ou raffraichis]]))))))</f>
        <v/>
      </c>
    </row>
    <row r="488" spans="1:16" ht="130.15" customHeight="1" x14ac:dyDescent="0.25">
      <c r="A488" s="3" t="e">
        <v>#VALUE!</v>
      </c>
      <c r="B488" s="79" t="str">
        <f ca="1">IF('PR-tampon'!$E451="","",IF('PR-tampon'!$E451=0,"",IF(INDIRECT(NOM_FR&amp;ADDRESS('PR-tampon'!$E451,COLUMN(REFERENCEMENT_ISOLANT[[#Headers],[DATE REFERENCEMENT]])))=0,"",INDIRECT(NOM_FR&amp;ADDRESS('PR-tampon'!$E451,COLUMN(REFERENCEMENT_ISOLANT[[#Headers],[DATE REFERENCEMENT]]))))))</f>
        <v/>
      </c>
      <c r="C488" s="79" t="str">
        <f ca="1">IF('PR-tampon'!$E451="","",IF('PR-tampon'!$E451=0,"",IF(INDIRECT(NOM_FR&amp;ADDRESS('PR-tampon'!$E451,COLUMN(REFERENCEMENT_ISOLANT[[#Headers],[TYPE DE PROCEDE]])))=0,"",INDIRECT(NOM_FR&amp;ADDRESS('PR-tampon'!$E451,COLUMN(REFERENCEMENT_ISOLANT[[#Headers],[TYPE DE PROCEDE]]))))))</f>
        <v/>
      </c>
      <c r="D488" s="79" t="str">
        <f ca="1">IF('PR-tampon'!$E451="","",IF('PR-tampon'!$E451=0,"",IF(INDIRECT(NOM_FR&amp;ADDRESS('PR-tampon'!$E451,COLUMN(REFERENCEMENT_ISOLANT[[#Headers],[MATIERE]])))=0,"",INDIRECT(NOM_FR&amp;ADDRESS('PR-tampon'!$E451,COLUMN(REFERENCEMENT_ISOLANT[[#Headers],[MATIERE]]))))))</f>
        <v/>
      </c>
      <c r="E488" s="3" t="str">
        <f ca="1">IF('PR-tampon'!$E451="","",IF('PR-tampon'!$E451=0,"",IF(INDIRECT(NOM_FR&amp;ADDRESS('PR-tampon'!$E451,COLUMN(REFERENCEMENT_ISOLANT[[#Headers],[NOM COMMERCIAL DU PROCEDE]])))=0,"",INDIRECT(NOM_FR&amp;ADDRESS('PR-tampon'!$E451,COLUMN(REFERENCEMENT_ISOLANT[[#Headers],[NOM COMMERCIAL DU PROCEDE]]))))))</f>
        <v/>
      </c>
      <c r="F488" s="3" t="str">
        <f ca="1">IF('PR-tampon'!$E451="","",IF('PR-tampon'!$E451=0,"",IF(INDIRECT(NOM_FR&amp;ADDRESS('PR-tampon'!$E451,COLUMN(REFERENCEMENT_ISOLANT[[#Headers],[FABRICANT / TITULAIRE / DISTRIBUTEUR]])))=0,"",INDIRECT(NOM_FR&amp;ADDRESS('PR-tampon'!$E451,COLUMN(REFERENCEMENT_ISOLANT[[#Headers],[FABRICANT / TITULAIRE / DISTRIBUTEUR]]))))))</f>
        <v/>
      </c>
      <c r="G488" s="3" t="str">
        <f ca="1">IF('PR-tampon'!$E451="","",IF('PR-tampon'!$E451=0,"",IF(INDIRECT(NOM_FR&amp;ADDRESS('PR-tampon'!$E451,COLUMN(REFERENCEMENT_ISOLANT[[#Headers],[TYPE DE DOCUMENT DE REFERENCE]])))=0,"",INDIRECT(NOM_FR&amp;ADDRESS('PR-tampon'!$E451,COLUMN(REFERENCEMENT_ISOLANT[[#Headers],[TYPE DE DOCUMENT DE REFERENCE]]))))))</f>
        <v/>
      </c>
      <c r="H488" s="3" t="str">
        <f ca="1">IF('PR-tampon'!$E451="","",IF('PR-tampon'!$E451=0,"",IF(INDIRECT(NOM_FR&amp;ADDRESS('PR-tampon'!$E451,COLUMN(REFERENCEMENT_ISOLANT[[#Headers],[REF]])))=0,"",INDIRECT(NOM_FR&amp;ADDRESS('PR-tampon'!$E451,COLUMN(REFERENCEMENT_ISOLANT[[#Headers],[REF]]))))))</f>
        <v/>
      </c>
      <c r="I488" s="73" t="str">
        <f ca="1">IF('PR-tampon'!$E451="","",IF('PR-tampon'!$E451=0,"",IF(INDIRECT(NOM_FR&amp;ADDRESS('PR-tampon'!$E451,COLUMN(REFERENCEMENT_ISOLANT[[#Headers],[AVIS LIMITE AU / VALIDITE]])))=0,"",INDIRECT(NOM_FR&amp;ADDRESS('PR-tampon'!$E451,COLUMN(REFERENCEMENT_ISOLANT[[#Headers],[AVIS LIMITE AU / VALIDITE]]))))))</f>
        <v/>
      </c>
      <c r="J488" s="3" t="str">
        <f ca="1">IF('PR-tampon'!$E451="","",IF('PR-tampon'!$E451=0,"",IF(INDIRECT(NOM_FR&amp;ADDRESS('PR-tampon'!$E451,COLUMN(REFERENCEMENT_ISOLANT[[#Headers],[TC/TNC
dans le domaine d''emploi visé]])))=0,"",INDIRECT(NOM_FR&amp;ADDRESS('PR-tampon'!$E451,COLUMN(REFERENCEMENT_ISOLANT[[#Headers],[TC/TNC
dans le domaine d''emploi visé]]))))))</f>
        <v/>
      </c>
      <c r="K488" s="102" t="str">
        <f ca="1">IF('PR-tampon'!$E451="","",IF('PR-tampon'!$E451=0,"",IF(INDIRECT(NOM_FR&amp;ADDRESS('PR-tampon'!$E451,COLUMN(REFERENCEMENT_ISOLANT[[#Headers],[SYNTHESE DES APPLICATIONS VISEES]])))=0,"",INDIRECT(NOM_FR&amp;ADDRESS('PR-tampon'!$E451,COLUMN(REFERENCEMENT_ISOLANT[[#Headers],[SYNTHESE DES APPLICATIONS VISEES]]))))))</f>
        <v/>
      </c>
      <c r="L488" s="75" t="str">
        <f ca="1">IF('PR-tampon'!$E451="","",IF('PR-tampon'!$E451=0,"",IF(INDIRECT(NOM_FR&amp;ADDRESS('PR-tampon'!$E451,COLUMN(REFERENCEMENT_ISOLANT[[#Headers],[CONCATENATION DES OBSERVATIONS]])))=0,"",INDIRECT(NOM_FR&amp;ADDRESS('PR-tampon'!$E451,COLUMN(REFERENCEMENT_ISOLANT[[#Headers],[CONCATENATION DES OBSERVATIONS]]))))))</f>
        <v/>
      </c>
      <c r="M488" s="3" t="str">
        <f ca="1">IF('PR-tampon'!$E451="","",IF('PR-tampon'!$E451=0,"",IF(INDIRECT(NOM_FR&amp;ADDRESS('PR-tampon'!$E451,COLUMN(REFERENCEMENT_ISOLANT[[#Headers],[Hygrométrie des locaux]])))=0,"",INDIRECT(NOM_FR&amp;ADDRESS('PR-tampon'!$E451,COLUMN(REFERENCEMENT_ISOLANT[[#Headers],[Hygrométrie des locaux]]))))))</f>
        <v/>
      </c>
      <c r="N488" s="3" t="str">
        <f ca="1">IF('PR-tampon'!$E451="","",IF('PR-tampon'!$E451=0,"",IF(INDIRECT(NOM_FR&amp;ADDRESS('PR-tampon'!$E451,COLUMN(REFERENCEMENT_ISOLANT[[#Headers],[classement locaux au sens 20.1 P3]])))=0,"",INDIRECT(NOM_FR&amp;ADDRESS('PR-tampon'!$E451,COLUMN(REFERENCEMENT_ISOLANT[[#Headers],[classement locaux au sens 20.1 P3]]))))))</f>
        <v/>
      </c>
      <c r="O488" s="3" t="str">
        <f ca="1">IF('PR-tampon'!$E451="","",IF('PR-tampon'!$E451=0,"",IF(INDIRECT(NOM_FR&amp;ADDRESS('PR-tampon'!$E451,COLUMN(REFERENCEMENT_ISOLANT[[#Headers],[Climat max]])))=0,"",INDIRECT(NOM_FR&amp;ADDRESS('PR-tampon'!$E451,COLUMN(REFERENCEMENT_ISOLANT[[#Headers],[Climat max]]))))))</f>
        <v/>
      </c>
      <c r="P488" s="3" t="str">
        <f ca="1">IF('PR-tampon'!$E451="","",IF('PR-tampon'!$E451=0,"",IF(INDIRECT(NOM_FR&amp;ADDRESS('PR-tampon'!$E451,COLUMN(REFERENCEMENT_ISOLANT[[#Headers],[Locaux climatisés ou raffraichis]])))=0,"",INDIRECT(NOM_FR&amp;ADDRESS('PR-tampon'!$E451,COLUMN(REFERENCEMENT_ISOLANT[[#Headers],[Locaux climatisés ou raffraichis]]))))))</f>
        <v/>
      </c>
    </row>
    <row r="489" spans="1:16" ht="130.15" customHeight="1" x14ac:dyDescent="0.25">
      <c r="A489" s="3" t="e">
        <v>#VALUE!</v>
      </c>
      <c r="B489" s="79" t="str">
        <f ca="1">IF('PR-tampon'!$E452="","",IF('PR-tampon'!$E452=0,"",IF(INDIRECT(NOM_FR&amp;ADDRESS('PR-tampon'!$E452,COLUMN(REFERENCEMENT_ISOLANT[[#Headers],[DATE REFERENCEMENT]])))=0,"",INDIRECT(NOM_FR&amp;ADDRESS('PR-tampon'!$E452,COLUMN(REFERENCEMENT_ISOLANT[[#Headers],[DATE REFERENCEMENT]]))))))</f>
        <v/>
      </c>
      <c r="C489" s="79" t="str">
        <f ca="1">IF('PR-tampon'!$E452="","",IF('PR-tampon'!$E452=0,"",IF(INDIRECT(NOM_FR&amp;ADDRESS('PR-tampon'!$E452,COLUMN(REFERENCEMENT_ISOLANT[[#Headers],[TYPE DE PROCEDE]])))=0,"",INDIRECT(NOM_FR&amp;ADDRESS('PR-tampon'!$E452,COLUMN(REFERENCEMENT_ISOLANT[[#Headers],[TYPE DE PROCEDE]]))))))</f>
        <v/>
      </c>
      <c r="D489" s="79" t="str">
        <f ca="1">IF('PR-tampon'!$E452="","",IF('PR-tampon'!$E452=0,"",IF(INDIRECT(NOM_FR&amp;ADDRESS('PR-tampon'!$E452,COLUMN(REFERENCEMENT_ISOLANT[[#Headers],[MATIERE]])))=0,"",INDIRECT(NOM_FR&amp;ADDRESS('PR-tampon'!$E452,COLUMN(REFERENCEMENT_ISOLANT[[#Headers],[MATIERE]]))))))</f>
        <v/>
      </c>
      <c r="E489" s="3" t="str">
        <f ca="1">IF('PR-tampon'!$E452="","",IF('PR-tampon'!$E452=0,"",IF(INDIRECT(NOM_FR&amp;ADDRESS('PR-tampon'!$E452,COLUMN(REFERENCEMENT_ISOLANT[[#Headers],[NOM COMMERCIAL DU PROCEDE]])))=0,"",INDIRECT(NOM_FR&amp;ADDRESS('PR-tampon'!$E452,COLUMN(REFERENCEMENT_ISOLANT[[#Headers],[NOM COMMERCIAL DU PROCEDE]]))))))</f>
        <v/>
      </c>
      <c r="F489" s="3" t="str">
        <f ca="1">IF('PR-tampon'!$E452="","",IF('PR-tampon'!$E452=0,"",IF(INDIRECT(NOM_FR&amp;ADDRESS('PR-tampon'!$E452,COLUMN(REFERENCEMENT_ISOLANT[[#Headers],[FABRICANT / TITULAIRE / DISTRIBUTEUR]])))=0,"",INDIRECT(NOM_FR&amp;ADDRESS('PR-tampon'!$E452,COLUMN(REFERENCEMENT_ISOLANT[[#Headers],[FABRICANT / TITULAIRE / DISTRIBUTEUR]]))))))</f>
        <v/>
      </c>
      <c r="G489" s="3" t="str">
        <f ca="1">IF('PR-tampon'!$E452="","",IF('PR-tampon'!$E452=0,"",IF(INDIRECT(NOM_FR&amp;ADDRESS('PR-tampon'!$E452,COLUMN(REFERENCEMENT_ISOLANT[[#Headers],[TYPE DE DOCUMENT DE REFERENCE]])))=0,"",INDIRECT(NOM_FR&amp;ADDRESS('PR-tampon'!$E452,COLUMN(REFERENCEMENT_ISOLANT[[#Headers],[TYPE DE DOCUMENT DE REFERENCE]]))))))</f>
        <v/>
      </c>
      <c r="H489" s="3" t="str">
        <f ca="1">IF('PR-tampon'!$E452="","",IF('PR-tampon'!$E452=0,"",IF(INDIRECT(NOM_FR&amp;ADDRESS('PR-tampon'!$E452,COLUMN(REFERENCEMENT_ISOLANT[[#Headers],[REF]])))=0,"",INDIRECT(NOM_FR&amp;ADDRESS('PR-tampon'!$E452,COLUMN(REFERENCEMENT_ISOLANT[[#Headers],[REF]]))))))</f>
        <v/>
      </c>
      <c r="I489" s="73" t="str">
        <f ca="1">IF('PR-tampon'!$E452="","",IF('PR-tampon'!$E452=0,"",IF(INDIRECT(NOM_FR&amp;ADDRESS('PR-tampon'!$E452,COLUMN(REFERENCEMENT_ISOLANT[[#Headers],[AVIS LIMITE AU / VALIDITE]])))=0,"",INDIRECT(NOM_FR&amp;ADDRESS('PR-tampon'!$E452,COLUMN(REFERENCEMENT_ISOLANT[[#Headers],[AVIS LIMITE AU / VALIDITE]]))))))</f>
        <v/>
      </c>
      <c r="J489" s="3" t="str">
        <f ca="1">IF('PR-tampon'!$E452="","",IF('PR-tampon'!$E452=0,"",IF(INDIRECT(NOM_FR&amp;ADDRESS('PR-tampon'!$E452,COLUMN(REFERENCEMENT_ISOLANT[[#Headers],[TC/TNC
dans le domaine d''emploi visé]])))=0,"",INDIRECT(NOM_FR&amp;ADDRESS('PR-tampon'!$E452,COLUMN(REFERENCEMENT_ISOLANT[[#Headers],[TC/TNC
dans le domaine d''emploi visé]]))))))</f>
        <v/>
      </c>
      <c r="K489" s="102" t="str">
        <f ca="1">IF('PR-tampon'!$E452="","",IF('PR-tampon'!$E452=0,"",IF(INDIRECT(NOM_FR&amp;ADDRESS('PR-tampon'!$E452,COLUMN(REFERENCEMENT_ISOLANT[[#Headers],[SYNTHESE DES APPLICATIONS VISEES]])))=0,"",INDIRECT(NOM_FR&amp;ADDRESS('PR-tampon'!$E452,COLUMN(REFERENCEMENT_ISOLANT[[#Headers],[SYNTHESE DES APPLICATIONS VISEES]]))))))</f>
        <v/>
      </c>
      <c r="L489" s="75" t="str">
        <f ca="1">IF('PR-tampon'!$E452="","",IF('PR-tampon'!$E452=0,"",IF(INDIRECT(NOM_FR&amp;ADDRESS('PR-tampon'!$E452,COLUMN(REFERENCEMENT_ISOLANT[[#Headers],[CONCATENATION DES OBSERVATIONS]])))=0,"",INDIRECT(NOM_FR&amp;ADDRESS('PR-tampon'!$E452,COLUMN(REFERENCEMENT_ISOLANT[[#Headers],[CONCATENATION DES OBSERVATIONS]]))))))</f>
        <v/>
      </c>
      <c r="M489" s="3" t="str">
        <f ca="1">IF('PR-tampon'!$E452="","",IF('PR-tampon'!$E452=0,"",IF(INDIRECT(NOM_FR&amp;ADDRESS('PR-tampon'!$E452,COLUMN(REFERENCEMENT_ISOLANT[[#Headers],[Hygrométrie des locaux]])))=0,"",INDIRECT(NOM_FR&amp;ADDRESS('PR-tampon'!$E452,COLUMN(REFERENCEMENT_ISOLANT[[#Headers],[Hygrométrie des locaux]]))))))</f>
        <v/>
      </c>
      <c r="N489" s="3" t="str">
        <f ca="1">IF('PR-tampon'!$E452="","",IF('PR-tampon'!$E452=0,"",IF(INDIRECT(NOM_FR&amp;ADDRESS('PR-tampon'!$E452,COLUMN(REFERENCEMENT_ISOLANT[[#Headers],[classement locaux au sens 20.1 P3]])))=0,"",INDIRECT(NOM_FR&amp;ADDRESS('PR-tampon'!$E452,COLUMN(REFERENCEMENT_ISOLANT[[#Headers],[classement locaux au sens 20.1 P3]]))))))</f>
        <v/>
      </c>
      <c r="O489" s="3" t="str">
        <f ca="1">IF('PR-tampon'!$E452="","",IF('PR-tampon'!$E452=0,"",IF(INDIRECT(NOM_FR&amp;ADDRESS('PR-tampon'!$E452,COLUMN(REFERENCEMENT_ISOLANT[[#Headers],[Climat max]])))=0,"",INDIRECT(NOM_FR&amp;ADDRESS('PR-tampon'!$E452,COLUMN(REFERENCEMENT_ISOLANT[[#Headers],[Climat max]]))))))</f>
        <v/>
      </c>
      <c r="P489" s="3" t="str">
        <f ca="1">IF('PR-tampon'!$E452="","",IF('PR-tampon'!$E452=0,"",IF(INDIRECT(NOM_FR&amp;ADDRESS('PR-tampon'!$E452,COLUMN(REFERENCEMENT_ISOLANT[[#Headers],[Locaux climatisés ou raffraichis]])))=0,"",INDIRECT(NOM_FR&amp;ADDRESS('PR-tampon'!$E452,COLUMN(REFERENCEMENT_ISOLANT[[#Headers],[Locaux climatisés ou raffraichis]]))))))</f>
        <v/>
      </c>
    </row>
    <row r="490" spans="1:16" ht="130.15" customHeight="1" x14ac:dyDescent="0.25">
      <c r="A490" s="3" t="e">
        <v>#VALUE!</v>
      </c>
      <c r="B490" s="79" t="str">
        <f ca="1">IF('PR-tampon'!$E453="","",IF('PR-tampon'!$E453=0,"",IF(INDIRECT(NOM_FR&amp;ADDRESS('PR-tampon'!$E453,COLUMN(REFERENCEMENT_ISOLANT[[#Headers],[DATE REFERENCEMENT]])))=0,"",INDIRECT(NOM_FR&amp;ADDRESS('PR-tampon'!$E453,COLUMN(REFERENCEMENT_ISOLANT[[#Headers],[DATE REFERENCEMENT]]))))))</f>
        <v/>
      </c>
      <c r="C490" s="79" t="str">
        <f ca="1">IF('PR-tampon'!$E453="","",IF('PR-tampon'!$E453=0,"",IF(INDIRECT(NOM_FR&amp;ADDRESS('PR-tampon'!$E453,COLUMN(REFERENCEMENT_ISOLANT[[#Headers],[TYPE DE PROCEDE]])))=0,"",INDIRECT(NOM_FR&amp;ADDRESS('PR-tampon'!$E453,COLUMN(REFERENCEMENT_ISOLANT[[#Headers],[TYPE DE PROCEDE]]))))))</f>
        <v/>
      </c>
      <c r="D490" s="79" t="str">
        <f ca="1">IF('PR-tampon'!$E453="","",IF('PR-tampon'!$E453=0,"",IF(INDIRECT(NOM_FR&amp;ADDRESS('PR-tampon'!$E453,COLUMN(REFERENCEMENT_ISOLANT[[#Headers],[MATIERE]])))=0,"",INDIRECT(NOM_FR&amp;ADDRESS('PR-tampon'!$E453,COLUMN(REFERENCEMENT_ISOLANT[[#Headers],[MATIERE]]))))))</f>
        <v/>
      </c>
      <c r="E490" s="3" t="str">
        <f ca="1">IF('PR-tampon'!$E453="","",IF('PR-tampon'!$E453=0,"",IF(INDIRECT(NOM_FR&amp;ADDRESS('PR-tampon'!$E453,COLUMN(REFERENCEMENT_ISOLANT[[#Headers],[NOM COMMERCIAL DU PROCEDE]])))=0,"",INDIRECT(NOM_FR&amp;ADDRESS('PR-tampon'!$E453,COLUMN(REFERENCEMENT_ISOLANT[[#Headers],[NOM COMMERCIAL DU PROCEDE]]))))))</f>
        <v/>
      </c>
      <c r="F490" s="3" t="str">
        <f ca="1">IF('PR-tampon'!$E453="","",IF('PR-tampon'!$E453=0,"",IF(INDIRECT(NOM_FR&amp;ADDRESS('PR-tampon'!$E453,COLUMN(REFERENCEMENT_ISOLANT[[#Headers],[FABRICANT / TITULAIRE / DISTRIBUTEUR]])))=0,"",INDIRECT(NOM_FR&amp;ADDRESS('PR-tampon'!$E453,COLUMN(REFERENCEMENT_ISOLANT[[#Headers],[FABRICANT / TITULAIRE / DISTRIBUTEUR]]))))))</f>
        <v/>
      </c>
      <c r="G490" s="3" t="str">
        <f ca="1">IF('PR-tampon'!$E453="","",IF('PR-tampon'!$E453=0,"",IF(INDIRECT(NOM_FR&amp;ADDRESS('PR-tampon'!$E453,COLUMN(REFERENCEMENT_ISOLANT[[#Headers],[TYPE DE DOCUMENT DE REFERENCE]])))=0,"",INDIRECT(NOM_FR&amp;ADDRESS('PR-tampon'!$E453,COLUMN(REFERENCEMENT_ISOLANT[[#Headers],[TYPE DE DOCUMENT DE REFERENCE]]))))))</f>
        <v/>
      </c>
      <c r="H490" s="3" t="str">
        <f ca="1">IF('PR-tampon'!$E453="","",IF('PR-tampon'!$E453=0,"",IF(INDIRECT(NOM_FR&amp;ADDRESS('PR-tampon'!$E453,COLUMN(REFERENCEMENT_ISOLANT[[#Headers],[REF]])))=0,"",INDIRECT(NOM_FR&amp;ADDRESS('PR-tampon'!$E453,COLUMN(REFERENCEMENT_ISOLANT[[#Headers],[REF]]))))))</f>
        <v/>
      </c>
      <c r="I490" s="73" t="str">
        <f ca="1">IF('PR-tampon'!$E453="","",IF('PR-tampon'!$E453=0,"",IF(INDIRECT(NOM_FR&amp;ADDRESS('PR-tampon'!$E453,COLUMN(REFERENCEMENT_ISOLANT[[#Headers],[AVIS LIMITE AU / VALIDITE]])))=0,"",INDIRECT(NOM_FR&amp;ADDRESS('PR-tampon'!$E453,COLUMN(REFERENCEMENT_ISOLANT[[#Headers],[AVIS LIMITE AU / VALIDITE]]))))))</f>
        <v/>
      </c>
      <c r="J490" s="3" t="str">
        <f ca="1">IF('PR-tampon'!$E453="","",IF('PR-tampon'!$E453=0,"",IF(INDIRECT(NOM_FR&amp;ADDRESS('PR-tampon'!$E453,COLUMN(REFERENCEMENT_ISOLANT[[#Headers],[TC/TNC
dans le domaine d''emploi visé]])))=0,"",INDIRECT(NOM_FR&amp;ADDRESS('PR-tampon'!$E453,COLUMN(REFERENCEMENT_ISOLANT[[#Headers],[TC/TNC
dans le domaine d''emploi visé]]))))))</f>
        <v/>
      </c>
      <c r="K490" s="102" t="str">
        <f ca="1">IF('PR-tampon'!$E453="","",IF('PR-tampon'!$E453=0,"",IF(INDIRECT(NOM_FR&amp;ADDRESS('PR-tampon'!$E453,COLUMN(REFERENCEMENT_ISOLANT[[#Headers],[SYNTHESE DES APPLICATIONS VISEES]])))=0,"",INDIRECT(NOM_FR&amp;ADDRESS('PR-tampon'!$E453,COLUMN(REFERENCEMENT_ISOLANT[[#Headers],[SYNTHESE DES APPLICATIONS VISEES]]))))))</f>
        <v/>
      </c>
      <c r="L490" s="75" t="str">
        <f ca="1">IF('PR-tampon'!$E453="","",IF('PR-tampon'!$E453=0,"",IF(INDIRECT(NOM_FR&amp;ADDRESS('PR-tampon'!$E453,COLUMN(REFERENCEMENT_ISOLANT[[#Headers],[CONCATENATION DES OBSERVATIONS]])))=0,"",INDIRECT(NOM_FR&amp;ADDRESS('PR-tampon'!$E453,COLUMN(REFERENCEMENT_ISOLANT[[#Headers],[CONCATENATION DES OBSERVATIONS]]))))))</f>
        <v/>
      </c>
      <c r="M490" s="3" t="str">
        <f ca="1">IF('PR-tampon'!$E453="","",IF('PR-tampon'!$E453=0,"",IF(INDIRECT(NOM_FR&amp;ADDRESS('PR-tampon'!$E453,COLUMN(REFERENCEMENT_ISOLANT[[#Headers],[Hygrométrie des locaux]])))=0,"",INDIRECT(NOM_FR&amp;ADDRESS('PR-tampon'!$E453,COLUMN(REFERENCEMENT_ISOLANT[[#Headers],[Hygrométrie des locaux]]))))))</f>
        <v/>
      </c>
      <c r="N490" s="3" t="str">
        <f ca="1">IF('PR-tampon'!$E453="","",IF('PR-tampon'!$E453=0,"",IF(INDIRECT(NOM_FR&amp;ADDRESS('PR-tampon'!$E453,COLUMN(REFERENCEMENT_ISOLANT[[#Headers],[classement locaux au sens 20.1 P3]])))=0,"",INDIRECT(NOM_FR&amp;ADDRESS('PR-tampon'!$E453,COLUMN(REFERENCEMENT_ISOLANT[[#Headers],[classement locaux au sens 20.1 P3]]))))))</f>
        <v/>
      </c>
      <c r="O490" s="3" t="str">
        <f ca="1">IF('PR-tampon'!$E453="","",IF('PR-tampon'!$E453=0,"",IF(INDIRECT(NOM_FR&amp;ADDRESS('PR-tampon'!$E453,COLUMN(REFERENCEMENT_ISOLANT[[#Headers],[Climat max]])))=0,"",INDIRECT(NOM_FR&amp;ADDRESS('PR-tampon'!$E453,COLUMN(REFERENCEMENT_ISOLANT[[#Headers],[Climat max]]))))))</f>
        <v/>
      </c>
      <c r="P490" s="3" t="str">
        <f ca="1">IF('PR-tampon'!$E453="","",IF('PR-tampon'!$E453=0,"",IF(INDIRECT(NOM_FR&amp;ADDRESS('PR-tampon'!$E453,COLUMN(REFERENCEMENT_ISOLANT[[#Headers],[Locaux climatisés ou raffraichis]])))=0,"",INDIRECT(NOM_FR&amp;ADDRESS('PR-tampon'!$E453,COLUMN(REFERENCEMENT_ISOLANT[[#Headers],[Locaux climatisés ou raffraichis]]))))))</f>
        <v/>
      </c>
    </row>
    <row r="491" spans="1:16" ht="130.15" customHeight="1" x14ac:dyDescent="0.25">
      <c r="A491" s="3" t="e">
        <v>#VALUE!</v>
      </c>
      <c r="B491" s="79" t="str">
        <f ca="1">IF('PR-tampon'!$E454="","",IF('PR-tampon'!$E454=0,"",IF(INDIRECT(NOM_FR&amp;ADDRESS('PR-tampon'!$E454,COLUMN(REFERENCEMENT_ISOLANT[[#Headers],[DATE REFERENCEMENT]])))=0,"",INDIRECT(NOM_FR&amp;ADDRESS('PR-tampon'!$E454,COLUMN(REFERENCEMENT_ISOLANT[[#Headers],[DATE REFERENCEMENT]]))))))</f>
        <v/>
      </c>
      <c r="C491" s="79" t="str">
        <f ca="1">IF('PR-tampon'!$E454="","",IF('PR-tampon'!$E454=0,"",IF(INDIRECT(NOM_FR&amp;ADDRESS('PR-tampon'!$E454,COLUMN(REFERENCEMENT_ISOLANT[[#Headers],[TYPE DE PROCEDE]])))=0,"",INDIRECT(NOM_FR&amp;ADDRESS('PR-tampon'!$E454,COLUMN(REFERENCEMENT_ISOLANT[[#Headers],[TYPE DE PROCEDE]]))))))</f>
        <v/>
      </c>
      <c r="D491" s="79" t="str">
        <f ca="1">IF('PR-tampon'!$E454="","",IF('PR-tampon'!$E454=0,"",IF(INDIRECT(NOM_FR&amp;ADDRESS('PR-tampon'!$E454,COLUMN(REFERENCEMENT_ISOLANT[[#Headers],[MATIERE]])))=0,"",INDIRECT(NOM_FR&amp;ADDRESS('PR-tampon'!$E454,COLUMN(REFERENCEMENT_ISOLANT[[#Headers],[MATIERE]]))))))</f>
        <v/>
      </c>
      <c r="E491" s="3" t="str">
        <f ca="1">IF('PR-tampon'!$E454="","",IF('PR-tampon'!$E454=0,"",IF(INDIRECT(NOM_FR&amp;ADDRESS('PR-tampon'!$E454,COLUMN(REFERENCEMENT_ISOLANT[[#Headers],[NOM COMMERCIAL DU PROCEDE]])))=0,"",INDIRECT(NOM_FR&amp;ADDRESS('PR-tampon'!$E454,COLUMN(REFERENCEMENT_ISOLANT[[#Headers],[NOM COMMERCIAL DU PROCEDE]]))))))</f>
        <v/>
      </c>
      <c r="F491" s="3" t="str">
        <f ca="1">IF('PR-tampon'!$E454="","",IF('PR-tampon'!$E454=0,"",IF(INDIRECT(NOM_FR&amp;ADDRESS('PR-tampon'!$E454,COLUMN(REFERENCEMENT_ISOLANT[[#Headers],[FABRICANT / TITULAIRE / DISTRIBUTEUR]])))=0,"",INDIRECT(NOM_FR&amp;ADDRESS('PR-tampon'!$E454,COLUMN(REFERENCEMENT_ISOLANT[[#Headers],[FABRICANT / TITULAIRE / DISTRIBUTEUR]]))))))</f>
        <v/>
      </c>
      <c r="G491" s="3" t="str">
        <f ca="1">IF('PR-tampon'!$E454="","",IF('PR-tampon'!$E454=0,"",IF(INDIRECT(NOM_FR&amp;ADDRESS('PR-tampon'!$E454,COLUMN(REFERENCEMENT_ISOLANT[[#Headers],[TYPE DE DOCUMENT DE REFERENCE]])))=0,"",INDIRECT(NOM_FR&amp;ADDRESS('PR-tampon'!$E454,COLUMN(REFERENCEMENT_ISOLANT[[#Headers],[TYPE DE DOCUMENT DE REFERENCE]]))))))</f>
        <v/>
      </c>
      <c r="H491" s="3" t="str">
        <f ca="1">IF('PR-tampon'!$E454="","",IF('PR-tampon'!$E454=0,"",IF(INDIRECT(NOM_FR&amp;ADDRESS('PR-tampon'!$E454,COLUMN(REFERENCEMENT_ISOLANT[[#Headers],[REF]])))=0,"",INDIRECT(NOM_FR&amp;ADDRESS('PR-tampon'!$E454,COLUMN(REFERENCEMENT_ISOLANT[[#Headers],[REF]]))))))</f>
        <v/>
      </c>
      <c r="I491" s="73" t="str">
        <f ca="1">IF('PR-tampon'!$E454="","",IF('PR-tampon'!$E454=0,"",IF(INDIRECT(NOM_FR&amp;ADDRESS('PR-tampon'!$E454,COLUMN(REFERENCEMENT_ISOLANT[[#Headers],[AVIS LIMITE AU / VALIDITE]])))=0,"",INDIRECT(NOM_FR&amp;ADDRESS('PR-tampon'!$E454,COLUMN(REFERENCEMENT_ISOLANT[[#Headers],[AVIS LIMITE AU / VALIDITE]]))))))</f>
        <v/>
      </c>
      <c r="J491" s="3" t="str">
        <f ca="1">IF('PR-tampon'!$E454="","",IF('PR-tampon'!$E454=0,"",IF(INDIRECT(NOM_FR&amp;ADDRESS('PR-tampon'!$E454,COLUMN(REFERENCEMENT_ISOLANT[[#Headers],[TC/TNC
dans le domaine d''emploi visé]])))=0,"",INDIRECT(NOM_FR&amp;ADDRESS('PR-tampon'!$E454,COLUMN(REFERENCEMENT_ISOLANT[[#Headers],[TC/TNC
dans le domaine d''emploi visé]]))))))</f>
        <v/>
      </c>
      <c r="K491" s="102" t="str">
        <f ca="1">IF('PR-tampon'!$E454="","",IF('PR-tampon'!$E454=0,"",IF(INDIRECT(NOM_FR&amp;ADDRESS('PR-tampon'!$E454,COLUMN(REFERENCEMENT_ISOLANT[[#Headers],[SYNTHESE DES APPLICATIONS VISEES]])))=0,"",INDIRECT(NOM_FR&amp;ADDRESS('PR-tampon'!$E454,COLUMN(REFERENCEMENT_ISOLANT[[#Headers],[SYNTHESE DES APPLICATIONS VISEES]]))))))</f>
        <v/>
      </c>
      <c r="L491" s="75" t="str">
        <f ca="1">IF('PR-tampon'!$E454="","",IF('PR-tampon'!$E454=0,"",IF(INDIRECT(NOM_FR&amp;ADDRESS('PR-tampon'!$E454,COLUMN(REFERENCEMENT_ISOLANT[[#Headers],[CONCATENATION DES OBSERVATIONS]])))=0,"",INDIRECT(NOM_FR&amp;ADDRESS('PR-tampon'!$E454,COLUMN(REFERENCEMENT_ISOLANT[[#Headers],[CONCATENATION DES OBSERVATIONS]]))))))</f>
        <v/>
      </c>
      <c r="M491" s="3" t="str">
        <f ca="1">IF('PR-tampon'!$E454="","",IF('PR-tampon'!$E454=0,"",IF(INDIRECT(NOM_FR&amp;ADDRESS('PR-tampon'!$E454,COLUMN(REFERENCEMENT_ISOLANT[[#Headers],[Hygrométrie des locaux]])))=0,"",INDIRECT(NOM_FR&amp;ADDRESS('PR-tampon'!$E454,COLUMN(REFERENCEMENT_ISOLANT[[#Headers],[Hygrométrie des locaux]]))))))</f>
        <v/>
      </c>
      <c r="N491" s="3" t="str">
        <f ca="1">IF('PR-tampon'!$E454="","",IF('PR-tampon'!$E454=0,"",IF(INDIRECT(NOM_FR&amp;ADDRESS('PR-tampon'!$E454,COLUMN(REFERENCEMENT_ISOLANT[[#Headers],[classement locaux au sens 20.1 P3]])))=0,"",INDIRECT(NOM_FR&amp;ADDRESS('PR-tampon'!$E454,COLUMN(REFERENCEMENT_ISOLANT[[#Headers],[classement locaux au sens 20.1 P3]]))))))</f>
        <v/>
      </c>
      <c r="O491" s="3" t="str">
        <f ca="1">IF('PR-tampon'!$E454="","",IF('PR-tampon'!$E454=0,"",IF(INDIRECT(NOM_FR&amp;ADDRESS('PR-tampon'!$E454,COLUMN(REFERENCEMENT_ISOLANT[[#Headers],[Climat max]])))=0,"",INDIRECT(NOM_FR&amp;ADDRESS('PR-tampon'!$E454,COLUMN(REFERENCEMENT_ISOLANT[[#Headers],[Climat max]]))))))</f>
        <v/>
      </c>
      <c r="P491" s="3" t="str">
        <f ca="1">IF('PR-tampon'!$E454="","",IF('PR-tampon'!$E454=0,"",IF(INDIRECT(NOM_FR&amp;ADDRESS('PR-tampon'!$E454,COLUMN(REFERENCEMENT_ISOLANT[[#Headers],[Locaux climatisés ou raffraichis]])))=0,"",INDIRECT(NOM_FR&amp;ADDRESS('PR-tampon'!$E454,COLUMN(REFERENCEMENT_ISOLANT[[#Headers],[Locaux climatisés ou raffraichis]]))))))</f>
        <v/>
      </c>
    </row>
    <row r="492" spans="1:16" ht="130.15" customHeight="1" x14ac:dyDescent="0.25">
      <c r="A492" s="3" t="e">
        <v>#VALUE!</v>
      </c>
      <c r="B492" s="79" t="str">
        <f ca="1">IF('PR-tampon'!$E455="","",IF('PR-tampon'!$E455=0,"",IF(INDIRECT(NOM_FR&amp;ADDRESS('PR-tampon'!$E455,COLUMN(REFERENCEMENT_ISOLANT[[#Headers],[DATE REFERENCEMENT]])))=0,"",INDIRECT(NOM_FR&amp;ADDRESS('PR-tampon'!$E455,COLUMN(REFERENCEMENT_ISOLANT[[#Headers],[DATE REFERENCEMENT]]))))))</f>
        <v/>
      </c>
      <c r="C492" s="79" t="str">
        <f ca="1">IF('PR-tampon'!$E455="","",IF('PR-tampon'!$E455=0,"",IF(INDIRECT(NOM_FR&amp;ADDRESS('PR-tampon'!$E455,COLUMN(REFERENCEMENT_ISOLANT[[#Headers],[TYPE DE PROCEDE]])))=0,"",INDIRECT(NOM_FR&amp;ADDRESS('PR-tampon'!$E455,COLUMN(REFERENCEMENT_ISOLANT[[#Headers],[TYPE DE PROCEDE]]))))))</f>
        <v/>
      </c>
      <c r="D492" s="79" t="str">
        <f ca="1">IF('PR-tampon'!$E455="","",IF('PR-tampon'!$E455=0,"",IF(INDIRECT(NOM_FR&amp;ADDRESS('PR-tampon'!$E455,COLUMN(REFERENCEMENT_ISOLANT[[#Headers],[MATIERE]])))=0,"",INDIRECT(NOM_FR&amp;ADDRESS('PR-tampon'!$E455,COLUMN(REFERENCEMENT_ISOLANT[[#Headers],[MATIERE]]))))))</f>
        <v/>
      </c>
      <c r="E492" s="3" t="str">
        <f ca="1">IF('PR-tampon'!$E455="","",IF('PR-tampon'!$E455=0,"",IF(INDIRECT(NOM_FR&amp;ADDRESS('PR-tampon'!$E455,COLUMN(REFERENCEMENT_ISOLANT[[#Headers],[NOM COMMERCIAL DU PROCEDE]])))=0,"",INDIRECT(NOM_FR&amp;ADDRESS('PR-tampon'!$E455,COLUMN(REFERENCEMENT_ISOLANT[[#Headers],[NOM COMMERCIAL DU PROCEDE]]))))))</f>
        <v/>
      </c>
      <c r="F492" s="3" t="str">
        <f ca="1">IF('PR-tampon'!$E455="","",IF('PR-tampon'!$E455=0,"",IF(INDIRECT(NOM_FR&amp;ADDRESS('PR-tampon'!$E455,COLUMN(REFERENCEMENT_ISOLANT[[#Headers],[FABRICANT / TITULAIRE / DISTRIBUTEUR]])))=0,"",INDIRECT(NOM_FR&amp;ADDRESS('PR-tampon'!$E455,COLUMN(REFERENCEMENT_ISOLANT[[#Headers],[FABRICANT / TITULAIRE / DISTRIBUTEUR]]))))))</f>
        <v/>
      </c>
      <c r="G492" s="3" t="str">
        <f ca="1">IF('PR-tampon'!$E455="","",IF('PR-tampon'!$E455=0,"",IF(INDIRECT(NOM_FR&amp;ADDRESS('PR-tampon'!$E455,COLUMN(REFERENCEMENT_ISOLANT[[#Headers],[TYPE DE DOCUMENT DE REFERENCE]])))=0,"",INDIRECT(NOM_FR&amp;ADDRESS('PR-tampon'!$E455,COLUMN(REFERENCEMENT_ISOLANT[[#Headers],[TYPE DE DOCUMENT DE REFERENCE]]))))))</f>
        <v/>
      </c>
      <c r="H492" s="3" t="str">
        <f ca="1">IF('PR-tampon'!$E455="","",IF('PR-tampon'!$E455=0,"",IF(INDIRECT(NOM_FR&amp;ADDRESS('PR-tampon'!$E455,COLUMN(REFERENCEMENT_ISOLANT[[#Headers],[REF]])))=0,"",INDIRECT(NOM_FR&amp;ADDRESS('PR-tampon'!$E455,COLUMN(REFERENCEMENT_ISOLANT[[#Headers],[REF]]))))))</f>
        <v/>
      </c>
      <c r="I492" s="73" t="str">
        <f ca="1">IF('PR-tampon'!$E455="","",IF('PR-tampon'!$E455=0,"",IF(INDIRECT(NOM_FR&amp;ADDRESS('PR-tampon'!$E455,COLUMN(REFERENCEMENT_ISOLANT[[#Headers],[AVIS LIMITE AU / VALIDITE]])))=0,"",INDIRECT(NOM_FR&amp;ADDRESS('PR-tampon'!$E455,COLUMN(REFERENCEMENT_ISOLANT[[#Headers],[AVIS LIMITE AU / VALIDITE]]))))))</f>
        <v/>
      </c>
      <c r="J492" s="3" t="str">
        <f ca="1">IF('PR-tampon'!$E455="","",IF('PR-tampon'!$E455=0,"",IF(INDIRECT(NOM_FR&amp;ADDRESS('PR-tampon'!$E455,COLUMN(REFERENCEMENT_ISOLANT[[#Headers],[TC/TNC
dans le domaine d''emploi visé]])))=0,"",INDIRECT(NOM_FR&amp;ADDRESS('PR-tampon'!$E455,COLUMN(REFERENCEMENT_ISOLANT[[#Headers],[TC/TNC
dans le domaine d''emploi visé]]))))))</f>
        <v/>
      </c>
      <c r="K492" s="102" t="str">
        <f ca="1">IF('PR-tampon'!$E455="","",IF('PR-tampon'!$E455=0,"",IF(INDIRECT(NOM_FR&amp;ADDRESS('PR-tampon'!$E455,COLUMN(REFERENCEMENT_ISOLANT[[#Headers],[SYNTHESE DES APPLICATIONS VISEES]])))=0,"",INDIRECT(NOM_FR&amp;ADDRESS('PR-tampon'!$E455,COLUMN(REFERENCEMENT_ISOLANT[[#Headers],[SYNTHESE DES APPLICATIONS VISEES]]))))))</f>
        <v/>
      </c>
      <c r="L492" s="75" t="str">
        <f ca="1">IF('PR-tampon'!$E455="","",IF('PR-tampon'!$E455=0,"",IF(INDIRECT(NOM_FR&amp;ADDRESS('PR-tampon'!$E455,COLUMN(REFERENCEMENT_ISOLANT[[#Headers],[CONCATENATION DES OBSERVATIONS]])))=0,"",INDIRECT(NOM_FR&amp;ADDRESS('PR-tampon'!$E455,COLUMN(REFERENCEMENT_ISOLANT[[#Headers],[CONCATENATION DES OBSERVATIONS]]))))))</f>
        <v/>
      </c>
      <c r="M492" s="3" t="str">
        <f ca="1">IF('PR-tampon'!$E455="","",IF('PR-tampon'!$E455=0,"",IF(INDIRECT(NOM_FR&amp;ADDRESS('PR-tampon'!$E455,COLUMN(REFERENCEMENT_ISOLANT[[#Headers],[Hygrométrie des locaux]])))=0,"",INDIRECT(NOM_FR&amp;ADDRESS('PR-tampon'!$E455,COLUMN(REFERENCEMENT_ISOLANT[[#Headers],[Hygrométrie des locaux]]))))))</f>
        <v/>
      </c>
      <c r="N492" s="3" t="str">
        <f ca="1">IF('PR-tampon'!$E455="","",IF('PR-tampon'!$E455=0,"",IF(INDIRECT(NOM_FR&amp;ADDRESS('PR-tampon'!$E455,COLUMN(REFERENCEMENT_ISOLANT[[#Headers],[classement locaux au sens 20.1 P3]])))=0,"",INDIRECT(NOM_FR&amp;ADDRESS('PR-tampon'!$E455,COLUMN(REFERENCEMENT_ISOLANT[[#Headers],[classement locaux au sens 20.1 P3]]))))))</f>
        <v/>
      </c>
      <c r="O492" s="3" t="str">
        <f ca="1">IF('PR-tampon'!$E455="","",IF('PR-tampon'!$E455=0,"",IF(INDIRECT(NOM_FR&amp;ADDRESS('PR-tampon'!$E455,COLUMN(REFERENCEMENT_ISOLANT[[#Headers],[Climat max]])))=0,"",INDIRECT(NOM_FR&amp;ADDRESS('PR-tampon'!$E455,COLUMN(REFERENCEMENT_ISOLANT[[#Headers],[Climat max]]))))))</f>
        <v/>
      </c>
      <c r="P492" s="3" t="str">
        <f ca="1">IF('PR-tampon'!$E455="","",IF('PR-tampon'!$E455=0,"",IF(INDIRECT(NOM_FR&amp;ADDRESS('PR-tampon'!$E455,COLUMN(REFERENCEMENT_ISOLANT[[#Headers],[Locaux climatisés ou raffraichis]])))=0,"",INDIRECT(NOM_FR&amp;ADDRESS('PR-tampon'!$E455,COLUMN(REFERENCEMENT_ISOLANT[[#Headers],[Locaux climatisés ou raffraichis]]))))))</f>
        <v/>
      </c>
    </row>
    <row r="493" spans="1:16" ht="130.15" customHeight="1" x14ac:dyDescent="0.25">
      <c r="A493" s="3" t="e">
        <v>#VALUE!</v>
      </c>
      <c r="B493" s="79" t="str">
        <f ca="1">IF('PR-tampon'!$E456="","",IF('PR-tampon'!$E456=0,"",IF(INDIRECT(NOM_FR&amp;ADDRESS('PR-tampon'!$E456,COLUMN(REFERENCEMENT_ISOLANT[[#Headers],[DATE REFERENCEMENT]])))=0,"",INDIRECT(NOM_FR&amp;ADDRESS('PR-tampon'!$E456,COLUMN(REFERENCEMENT_ISOLANT[[#Headers],[DATE REFERENCEMENT]]))))))</f>
        <v/>
      </c>
      <c r="C493" s="79" t="str">
        <f ca="1">IF('PR-tampon'!$E456="","",IF('PR-tampon'!$E456=0,"",IF(INDIRECT(NOM_FR&amp;ADDRESS('PR-tampon'!$E456,COLUMN(REFERENCEMENT_ISOLANT[[#Headers],[TYPE DE PROCEDE]])))=0,"",INDIRECT(NOM_FR&amp;ADDRESS('PR-tampon'!$E456,COLUMN(REFERENCEMENT_ISOLANT[[#Headers],[TYPE DE PROCEDE]]))))))</f>
        <v/>
      </c>
      <c r="D493" s="79" t="str">
        <f ca="1">IF('PR-tampon'!$E456="","",IF('PR-tampon'!$E456=0,"",IF(INDIRECT(NOM_FR&amp;ADDRESS('PR-tampon'!$E456,COLUMN(REFERENCEMENT_ISOLANT[[#Headers],[MATIERE]])))=0,"",INDIRECT(NOM_FR&amp;ADDRESS('PR-tampon'!$E456,COLUMN(REFERENCEMENT_ISOLANT[[#Headers],[MATIERE]]))))))</f>
        <v/>
      </c>
      <c r="E493" s="3" t="str">
        <f ca="1">IF('PR-tampon'!$E456="","",IF('PR-tampon'!$E456=0,"",IF(INDIRECT(NOM_FR&amp;ADDRESS('PR-tampon'!$E456,COLUMN(REFERENCEMENT_ISOLANT[[#Headers],[NOM COMMERCIAL DU PROCEDE]])))=0,"",INDIRECT(NOM_FR&amp;ADDRESS('PR-tampon'!$E456,COLUMN(REFERENCEMENT_ISOLANT[[#Headers],[NOM COMMERCIAL DU PROCEDE]]))))))</f>
        <v/>
      </c>
      <c r="F493" s="3" t="str">
        <f ca="1">IF('PR-tampon'!$E456="","",IF('PR-tampon'!$E456=0,"",IF(INDIRECT(NOM_FR&amp;ADDRESS('PR-tampon'!$E456,COLUMN(REFERENCEMENT_ISOLANT[[#Headers],[FABRICANT / TITULAIRE / DISTRIBUTEUR]])))=0,"",INDIRECT(NOM_FR&amp;ADDRESS('PR-tampon'!$E456,COLUMN(REFERENCEMENT_ISOLANT[[#Headers],[FABRICANT / TITULAIRE / DISTRIBUTEUR]]))))))</f>
        <v/>
      </c>
      <c r="G493" s="3" t="str">
        <f ca="1">IF('PR-tampon'!$E456="","",IF('PR-tampon'!$E456=0,"",IF(INDIRECT(NOM_FR&amp;ADDRESS('PR-tampon'!$E456,COLUMN(REFERENCEMENT_ISOLANT[[#Headers],[TYPE DE DOCUMENT DE REFERENCE]])))=0,"",INDIRECT(NOM_FR&amp;ADDRESS('PR-tampon'!$E456,COLUMN(REFERENCEMENT_ISOLANT[[#Headers],[TYPE DE DOCUMENT DE REFERENCE]]))))))</f>
        <v/>
      </c>
      <c r="H493" s="3" t="str">
        <f ca="1">IF('PR-tampon'!$E456="","",IF('PR-tampon'!$E456=0,"",IF(INDIRECT(NOM_FR&amp;ADDRESS('PR-tampon'!$E456,COLUMN(REFERENCEMENT_ISOLANT[[#Headers],[REF]])))=0,"",INDIRECT(NOM_FR&amp;ADDRESS('PR-tampon'!$E456,COLUMN(REFERENCEMENT_ISOLANT[[#Headers],[REF]]))))))</f>
        <v/>
      </c>
      <c r="I493" s="73" t="str">
        <f ca="1">IF('PR-tampon'!$E456="","",IF('PR-tampon'!$E456=0,"",IF(INDIRECT(NOM_FR&amp;ADDRESS('PR-tampon'!$E456,COLUMN(REFERENCEMENT_ISOLANT[[#Headers],[AVIS LIMITE AU / VALIDITE]])))=0,"",INDIRECT(NOM_FR&amp;ADDRESS('PR-tampon'!$E456,COLUMN(REFERENCEMENT_ISOLANT[[#Headers],[AVIS LIMITE AU / VALIDITE]]))))))</f>
        <v/>
      </c>
      <c r="J493" s="3" t="str">
        <f ca="1">IF('PR-tampon'!$E456="","",IF('PR-tampon'!$E456=0,"",IF(INDIRECT(NOM_FR&amp;ADDRESS('PR-tampon'!$E456,COLUMN(REFERENCEMENT_ISOLANT[[#Headers],[TC/TNC
dans le domaine d''emploi visé]])))=0,"",INDIRECT(NOM_FR&amp;ADDRESS('PR-tampon'!$E456,COLUMN(REFERENCEMENT_ISOLANT[[#Headers],[TC/TNC
dans le domaine d''emploi visé]]))))))</f>
        <v/>
      </c>
      <c r="K493" s="102" t="str">
        <f ca="1">IF('PR-tampon'!$E456="","",IF('PR-tampon'!$E456=0,"",IF(INDIRECT(NOM_FR&amp;ADDRESS('PR-tampon'!$E456,COLUMN(REFERENCEMENT_ISOLANT[[#Headers],[SYNTHESE DES APPLICATIONS VISEES]])))=0,"",INDIRECT(NOM_FR&amp;ADDRESS('PR-tampon'!$E456,COLUMN(REFERENCEMENT_ISOLANT[[#Headers],[SYNTHESE DES APPLICATIONS VISEES]]))))))</f>
        <v/>
      </c>
      <c r="L493" s="75" t="str">
        <f ca="1">IF('PR-tampon'!$E456="","",IF('PR-tampon'!$E456=0,"",IF(INDIRECT(NOM_FR&amp;ADDRESS('PR-tampon'!$E456,COLUMN(REFERENCEMENT_ISOLANT[[#Headers],[CONCATENATION DES OBSERVATIONS]])))=0,"",INDIRECT(NOM_FR&amp;ADDRESS('PR-tampon'!$E456,COLUMN(REFERENCEMENT_ISOLANT[[#Headers],[CONCATENATION DES OBSERVATIONS]]))))))</f>
        <v/>
      </c>
      <c r="M493" s="3" t="str">
        <f ca="1">IF('PR-tampon'!$E456="","",IF('PR-tampon'!$E456=0,"",IF(INDIRECT(NOM_FR&amp;ADDRESS('PR-tampon'!$E456,COLUMN(REFERENCEMENT_ISOLANT[[#Headers],[Hygrométrie des locaux]])))=0,"",INDIRECT(NOM_FR&amp;ADDRESS('PR-tampon'!$E456,COLUMN(REFERENCEMENT_ISOLANT[[#Headers],[Hygrométrie des locaux]]))))))</f>
        <v/>
      </c>
      <c r="N493" s="3" t="str">
        <f ca="1">IF('PR-tampon'!$E456="","",IF('PR-tampon'!$E456=0,"",IF(INDIRECT(NOM_FR&amp;ADDRESS('PR-tampon'!$E456,COLUMN(REFERENCEMENT_ISOLANT[[#Headers],[classement locaux au sens 20.1 P3]])))=0,"",INDIRECT(NOM_FR&amp;ADDRESS('PR-tampon'!$E456,COLUMN(REFERENCEMENT_ISOLANT[[#Headers],[classement locaux au sens 20.1 P3]]))))))</f>
        <v/>
      </c>
      <c r="O493" s="3" t="str">
        <f ca="1">IF('PR-tampon'!$E456="","",IF('PR-tampon'!$E456=0,"",IF(INDIRECT(NOM_FR&amp;ADDRESS('PR-tampon'!$E456,COLUMN(REFERENCEMENT_ISOLANT[[#Headers],[Climat max]])))=0,"",INDIRECT(NOM_FR&amp;ADDRESS('PR-tampon'!$E456,COLUMN(REFERENCEMENT_ISOLANT[[#Headers],[Climat max]]))))))</f>
        <v/>
      </c>
      <c r="P493" s="3" t="str">
        <f ca="1">IF('PR-tampon'!$E456="","",IF('PR-tampon'!$E456=0,"",IF(INDIRECT(NOM_FR&amp;ADDRESS('PR-tampon'!$E456,COLUMN(REFERENCEMENT_ISOLANT[[#Headers],[Locaux climatisés ou raffraichis]])))=0,"",INDIRECT(NOM_FR&amp;ADDRESS('PR-tampon'!$E456,COLUMN(REFERENCEMENT_ISOLANT[[#Headers],[Locaux climatisés ou raffraichis]]))))))</f>
        <v/>
      </c>
    </row>
    <row r="494" spans="1:16" ht="130.15" customHeight="1" x14ac:dyDescent="0.25">
      <c r="A494" s="3" t="e">
        <v>#VALUE!</v>
      </c>
      <c r="B494" s="79" t="str">
        <f ca="1">IF('PR-tampon'!$E457="","",IF('PR-tampon'!$E457=0,"",IF(INDIRECT(NOM_FR&amp;ADDRESS('PR-tampon'!$E457,COLUMN(REFERENCEMENT_ISOLANT[[#Headers],[DATE REFERENCEMENT]])))=0,"",INDIRECT(NOM_FR&amp;ADDRESS('PR-tampon'!$E457,COLUMN(REFERENCEMENT_ISOLANT[[#Headers],[DATE REFERENCEMENT]]))))))</f>
        <v/>
      </c>
      <c r="C494" s="79" t="str">
        <f ca="1">IF('PR-tampon'!$E457="","",IF('PR-tampon'!$E457=0,"",IF(INDIRECT(NOM_FR&amp;ADDRESS('PR-tampon'!$E457,COLUMN(REFERENCEMENT_ISOLANT[[#Headers],[TYPE DE PROCEDE]])))=0,"",INDIRECT(NOM_FR&amp;ADDRESS('PR-tampon'!$E457,COLUMN(REFERENCEMENT_ISOLANT[[#Headers],[TYPE DE PROCEDE]]))))))</f>
        <v/>
      </c>
      <c r="D494" s="79" t="str">
        <f ca="1">IF('PR-tampon'!$E457="","",IF('PR-tampon'!$E457=0,"",IF(INDIRECT(NOM_FR&amp;ADDRESS('PR-tampon'!$E457,COLUMN(REFERENCEMENT_ISOLANT[[#Headers],[MATIERE]])))=0,"",INDIRECT(NOM_FR&amp;ADDRESS('PR-tampon'!$E457,COLUMN(REFERENCEMENT_ISOLANT[[#Headers],[MATIERE]]))))))</f>
        <v/>
      </c>
      <c r="E494" s="3" t="str">
        <f ca="1">IF('PR-tampon'!$E457="","",IF('PR-tampon'!$E457=0,"",IF(INDIRECT(NOM_FR&amp;ADDRESS('PR-tampon'!$E457,COLUMN(REFERENCEMENT_ISOLANT[[#Headers],[NOM COMMERCIAL DU PROCEDE]])))=0,"",INDIRECT(NOM_FR&amp;ADDRESS('PR-tampon'!$E457,COLUMN(REFERENCEMENT_ISOLANT[[#Headers],[NOM COMMERCIAL DU PROCEDE]]))))))</f>
        <v/>
      </c>
      <c r="F494" s="3" t="str">
        <f ca="1">IF('PR-tampon'!$E457="","",IF('PR-tampon'!$E457=0,"",IF(INDIRECT(NOM_FR&amp;ADDRESS('PR-tampon'!$E457,COLUMN(REFERENCEMENT_ISOLANT[[#Headers],[FABRICANT / TITULAIRE / DISTRIBUTEUR]])))=0,"",INDIRECT(NOM_FR&amp;ADDRESS('PR-tampon'!$E457,COLUMN(REFERENCEMENT_ISOLANT[[#Headers],[FABRICANT / TITULAIRE / DISTRIBUTEUR]]))))))</f>
        <v/>
      </c>
      <c r="G494" s="3" t="str">
        <f ca="1">IF('PR-tampon'!$E457="","",IF('PR-tampon'!$E457=0,"",IF(INDIRECT(NOM_FR&amp;ADDRESS('PR-tampon'!$E457,COLUMN(REFERENCEMENT_ISOLANT[[#Headers],[TYPE DE DOCUMENT DE REFERENCE]])))=0,"",INDIRECT(NOM_FR&amp;ADDRESS('PR-tampon'!$E457,COLUMN(REFERENCEMENT_ISOLANT[[#Headers],[TYPE DE DOCUMENT DE REFERENCE]]))))))</f>
        <v/>
      </c>
      <c r="H494" s="3" t="str">
        <f ca="1">IF('PR-tampon'!$E457="","",IF('PR-tampon'!$E457=0,"",IF(INDIRECT(NOM_FR&amp;ADDRESS('PR-tampon'!$E457,COLUMN(REFERENCEMENT_ISOLANT[[#Headers],[REF]])))=0,"",INDIRECT(NOM_FR&amp;ADDRESS('PR-tampon'!$E457,COLUMN(REFERENCEMENT_ISOLANT[[#Headers],[REF]]))))))</f>
        <v/>
      </c>
      <c r="I494" s="73" t="str">
        <f ca="1">IF('PR-tampon'!$E457="","",IF('PR-tampon'!$E457=0,"",IF(INDIRECT(NOM_FR&amp;ADDRESS('PR-tampon'!$E457,COLUMN(REFERENCEMENT_ISOLANT[[#Headers],[AVIS LIMITE AU / VALIDITE]])))=0,"",INDIRECT(NOM_FR&amp;ADDRESS('PR-tampon'!$E457,COLUMN(REFERENCEMENT_ISOLANT[[#Headers],[AVIS LIMITE AU / VALIDITE]]))))))</f>
        <v/>
      </c>
      <c r="J494" s="3" t="str">
        <f ca="1">IF('PR-tampon'!$E457="","",IF('PR-tampon'!$E457=0,"",IF(INDIRECT(NOM_FR&amp;ADDRESS('PR-tampon'!$E457,COLUMN(REFERENCEMENT_ISOLANT[[#Headers],[TC/TNC
dans le domaine d''emploi visé]])))=0,"",INDIRECT(NOM_FR&amp;ADDRESS('PR-tampon'!$E457,COLUMN(REFERENCEMENT_ISOLANT[[#Headers],[TC/TNC
dans le domaine d''emploi visé]]))))))</f>
        <v/>
      </c>
      <c r="K494" s="102" t="str">
        <f ca="1">IF('PR-tampon'!$E457="","",IF('PR-tampon'!$E457=0,"",IF(INDIRECT(NOM_FR&amp;ADDRESS('PR-tampon'!$E457,COLUMN(REFERENCEMENT_ISOLANT[[#Headers],[SYNTHESE DES APPLICATIONS VISEES]])))=0,"",INDIRECT(NOM_FR&amp;ADDRESS('PR-tampon'!$E457,COLUMN(REFERENCEMENT_ISOLANT[[#Headers],[SYNTHESE DES APPLICATIONS VISEES]]))))))</f>
        <v/>
      </c>
      <c r="L494" s="75" t="str">
        <f ca="1">IF('PR-tampon'!$E457="","",IF('PR-tampon'!$E457=0,"",IF(INDIRECT(NOM_FR&amp;ADDRESS('PR-tampon'!$E457,COLUMN(REFERENCEMENT_ISOLANT[[#Headers],[CONCATENATION DES OBSERVATIONS]])))=0,"",INDIRECT(NOM_FR&amp;ADDRESS('PR-tampon'!$E457,COLUMN(REFERENCEMENT_ISOLANT[[#Headers],[CONCATENATION DES OBSERVATIONS]]))))))</f>
        <v/>
      </c>
      <c r="M494" s="3" t="str">
        <f ca="1">IF('PR-tampon'!$E457="","",IF('PR-tampon'!$E457=0,"",IF(INDIRECT(NOM_FR&amp;ADDRESS('PR-tampon'!$E457,COLUMN(REFERENCEMENT_ISOLANT[[#Headers],[Hygrométrie des locaux]])))=0,"",INDIRECT(NOM_FR&amp;ADDRESS('PR-tampon'!$E457,COLUMN(REFERENCEMENT_ISOLANT[[#Headers],[Hygrométrie des locaux]]))))))</f>
        <v/>
      </c>
      <c r="N494" s="3" t="str">
        <f ca="1">IF('PR-tampon'!$E457="","",IF('PR-tampon'!$E457=0,"",IF(INDIRECT(NOM_FR&amp;ADDRESS('PR-tampon'!$E457,COLUMN(REFERENCEMENT_ISOLANT[[#Headers],[classement locaux au sens 20.1 P3]])))=0,"",INDIRECT(NOM_FR&amp;ADDRESS('PR-tampon'!$E457,COLUMN(REFERENCEMENT_ISOLANT[[#Headers],[classement locaux au sens 20.1 P3]]))))))</f>
        <v/>
      </c>
      <c r="O494" s="3" t="str">
        <f ca="1">IF('PR-tampon'!$E457="","",IF('PR-tampon'!$E457=0,"",IF(INDIRECT(NOM_FR&amp;ADDRESS('PR-tampon'!$E457,COLUMN(REFERENCEMENT_ISOLANT[[#Headers],[Climat max]])))=0,"",INDIRECT(NOM_FR&amp;ADDRESS('PR-tampon'!$E457,COLUMN(REFERENCEMENT_ISOLANT[[#Headers],[Climat max]]))))))</f>
        <v/>
      </c>
      <c r="P494" s="3" t="str">
        <f ca="1">IF('PR-tampon'!$E457="","",IF('PR-tampon'!$E457=0,"",IF(INDIRECT(NOM_FR&amp;ADDRESS('PR-tampon'!$E457,COLUMN(REFERENCEMENT_ISOLANT[[#Headers],[Locaux climatisés ou raffraichis]])))=0,"",INDIRECT(NOM_FR&amp;ADDRESS('PR-tampon'!$E457,COLUMN(REFERENCEMENT_ISOLANT[[#Headers],[Locaux climatisés ou raffraichis]]))))))</f>
        <v/>
      </c>
    </row>
    <row r="495" spans="1:16" ht="130.15" customHeight="1" x14ac:dyDescent="0.25">
      <c r="A495" s="3" t="e">
        <v>#VALUE!</v>
      </c>
      <c r="B495" s="79" t="str">
        <f ca="1">IF('PR-tampon'!$E458="","",IF('PR-tampon'!$E458=0,"",IF(INDIRECT(NOM_FR&amp;ADDRESS('PR-tampon'!$E458,COLUMN(REFERENCEMENT_ISOLANT[[#Headers],[DATE REFERENCEMENT]])))=0,"",INDIRECT(NOM_FR&amp;ADDRESS('PR-tampon'!$E458,COLUMN(REFERENCEMENT_ISOLANT[[#Headers],[DATE REFERENCEMENT]]))))))</f>
        <v/>
      </c>
      <c r="C495" s="79" t="str">
        <f ca="1">IF('PR-tampon'!$E458="","",IF('PR-tampon'!$E458=0,"",IF(INDIRECT(NOM_FR&amp;ADDRESS('PR-tampon'!$E458,COLUMN(REFERENCEMENT_ISOLANT[[#Headers],[TYPE DE PROCEDE]])))=0,"",INDIRECT(NOM_FR&amp;ADDRESS('PR-tampon'!$E458,COLUMN(REFERENCEMENT_ISOLANT[[#Headers],[TYPE DE PROCEDE]]))))))</f>
        <v/>
      </c>
      <c r="D495" s="79" t="str">
        <f ca="1">IF('PR-tampon'!$E458="","",IF('PR-tampon'!$E458=0,"",IF(INDIRECT(NOM_FR&amp;ADDRESS('PR-tampon'!$E458,COLUMN(REFERENCEMENT_ISOLANT[[#Headers],[MATIERE]])))=0,"",INDIRECT(NOM_FR&amp;ADDRESS('PR-tampon'!$E458,COLUMN(REFERENCEMENT_ISOLANT[[#Headers],[MATIERE]]))))))</f>
        <v/>
      </c>
      <c r="E495" s="3" t="str">
        <f ca="1">IF('PR-tampon'!$E458="","",IF('PR-tampon'!$E458=0,"",IF(INDIRECT(NOM_FR&amp;ADDRESS('PR-tampon'!$E458,COLUMN(REFERENCEMENT_ISOLANT[[#Headers],[NOM COMMERCIAL DU PROCEDE]])))=0,"",INDIRECT(NOM_FR&amp;ADDRESS('PR-tampon'!$E458,COLUMN(REFERENCEMENT_ISOLANT[[#Headers],[NOM COMMERCIAL DU PROCEDE]]))))))</f>
        <v/>
      </c>
      <c r="F495" s="3" t="str">
        <f ca="1">IF('PR-tampon'!$E458="","",IF('PR-tampon'!$E458=0,"",IF(INDIRECT(NOM_FR&amp;ADDRESS('PR-tampon'!$E458,COLUMN(REFERENCEMENT_ISOLANT[[#Headers],[FABRICANT / TITULAIRE / DISTRIBUTEUR]])))=0,"",INDIRECT(NOM_FR&amp;ADDRESS('PR-tampon'!$E458,COLUMN(REFERENCEMENT_ISOLANT[[#Headers],[FABRICANT / TITULAIRE / DISTRIBUTEUR]]))))))</f>
        <v/>
      </c>
      <c r="G495" s="3" t="str">
        <f ca="1">IF('PR-tampon'!$E458="","",IF('PR-tampon'!$E458=0,"",IF(INDIRECT(NOM_FR&amp;ADDRESS('PR-tampon'!$E458,COLUMN(REFERENCEMENT_ISOLANT[[#Headers],[TYPE DE DOCUMENT DE REFERENCE]])))=0,"",INDIRECT(NOM_FR&amp;ADDRESS('PR-tampon'!$E458,COLUMN(REFERENCEMENT_ISOLANT[[#Headers],[TYPE DE DOCUMENT DE REFERENCE]]))))))</f>
        <v/>
      </c>
      <c r="H495" s="3" t="str">
        <f ca="1">IF('PR-tampon'!$E458="","",IF('PR-tampon'!$E458=0,"",IF(INDIRECT(NOM_FR&amp;ADDRESS('PR-tampon'!$E458,COLUMN(REFERENCEMENT_ISOLANT[[#Headers],[REF]])))=0,"",INDIRECT(NOM_FR&amp;ADDRESS('PR-tampon'!$E458,COLUMN(REFERENCEMENT_ISOLANT[[#Headers],[REF]]))))))</f>
        <v/>
      </c>
      <c r="I495" s="73" t="str">
        <f ca="1">IF('PR-tampon'!$E458="","",IF('PR-tampon'!$E458=0,"",IF(INDIRECT(NOM_FR&amp;ADDRESS('PR-tampon'!$E458,COLUMN(REFERENCEMENT_ISOLANT[[#Headers],[AVIS LIMITE AU / VALIDITE]])))=0,"",INDIRECT(NOM_FR&amp;ADDRESS('PR-tampon'!$E458,COLUMN(REFERENCEMENT_ISOLANT[[#Headers],[AVIS LIMITE AU / VALIDITE]]))))))</f>
        <v/>
      </c>
      <c r="J495" s="3" t="str">
        <f ca="1">IF('PR-tampon'!$E458="","",IF('PR-tampon'!$E458=0,"",IF(INDIRECT(NOM_FR&amp;ADDRESS('PR-tampon'!$E458,COLUMN(REFERENCEMENT_ISOLANT[[#Headers],[TC/TNC
dans le domaine d''emploi visé]])))=0,"",INDIRECT(NOM_FR&amp;ADDRESS('PR-tampon'!$E458,COLUMN(REFERENCEMENT_ISOLANT[[#Headers],[TC/TNC
dans le domaine d''emploi visé]]))))))</f>
        <v/>
      </c>
      <c r="K495" s="102" t="str">
        <f ca="1">IF('PR-tampon'!$E458="","",IF('PR-tampon'!$E458=0,"",IF(INDIRECT(NOM_FR&amp;ADDRESS('PR-tampon'!$E458,COLUMN(REFERENCEMENT_ISOLANT[[#Headers],[SYNTHESE DES APPLICATIONS VISEES]])))=0,"",INDIRECT(NOM_FR&amp;ADDRESS('PR-tampon'!$E458,COLUMN(REFERENCEMENT_ISOLANT[[#Headers],[SYNTHESE DES APPLICATIONS VISEES]]))))))</f>
        <v/>
      </c>
      <c r="L495" s="75" t="str">
        <f ca="1">IF('PR-tampon'!$E458="","",IF('PR-tampon'!$E458=0,"",IF(INDIRECT(NOM_FR&amp;ADDRESS('PR-tampon'!$E458,COLUMN(REFERENCEMENT_ISOLANT[[#Headers],[CONCATENATION DES OBSERVATIONS]])))=0,"",INDIRECT(NOM_FR&amp;ADDRESS('PR-tampon'!$E458,COLUMN(REFERENCEMENT_ISOLANT[[#Headers],[CONCATENATION DES OBSERVATIONS]]))))))</f>
        <v/>
      </c>
      <c r="M495" s="3" t="str">
        <f ca="1">IF('PR-tampon'!$E458="","",IF('PR-tampon'!$E458=0,"",IF(INDIRECT(NOM_FR&amp;ADDRESS('PR-tampon'!$E458,COLUMN(REFERENCEMENT_ISOLANT[[#Headers],[Hygrométrie des locaux]])))=0,"",INDIRECT(NOM_FR&amp;ADDRESS('PR-tampon'!$E458,COLUMN(REFERENCEMENT_ISOLANT[[#Headers],[Hygrométrie des locaux]]))))))</f>
        <v/>
      </c>
      <c r="N495" s="3" t="str">
        <f ca="1">IF('PR-tampon'!$E458="","",IF('PR-tampon'!$E458=0,"",IF(INDIRECT(NOM_FR&amp;ADDRESS('PR-tampon'!$E458,COLUMN(REFERENCEMENT_ISOLANT[[#Headers],[classement locaux au sens 20.1 P3]])))=0,"",INDIRECT(NOM_FR&amp;ADDRESS('PR-tampon'!$E458,COLUMN(REFERENCEMENT_ISOLANT[[#Headers],[classement locaux au sens 20.1 P3]]))))))</f>
        <v/>
      </c>
      <c r="O495" s="3" t="str">
        <f ca="1">IF('PR-tampon'!$E458="","",IF('PR-tampon'!$E458=0,"",IF(INDIRECT(NOM_FR&amp;ADDRESS('PR-tampon'!$E458,COLUMN(REFERENCEMENT_ISOLANT[[#Headers],[Climat max]])))=0,"",INDIRECT(NOM_FR&amp;ADDRESS('PR-tampon'!$E458,COLUMN(REFERENCEMENT_ISOLANT[[#Headers],[Climat max]]))))))</f>
        <v/>
      </c>
      <c r="P495" s="3" t="str">
        <f ca="1">IF('PR-tampon'!$E458="","",IF('PR-tampon'!$E458=0,"",IF(INDIRECT(NOM_FR&amp;ADDRESS('PR-tampon'!$E458,COLUMN(REFERENCEMENT_ISOLANT[[#Headers],[Locaux climatisés ou raffraichis]])))=0,"",INDIRECT(NOM_FR&amp;ADDRESS('PR-tampon'!$E458,COLUMN(REFERENCEMENT_ISOLANT[[#Headers],[Locaux climatisés ou raffraichis]]))))))</f>
        <v/>
      </c>
    </row>
    <row r="496" spans="1:16" ht="130.15" customHeight="1" x14ac:dyDescent="0.25">
      <c r="A496" s="3" t="e">
        <v>#VALUE!</v>
      </c>
      <c r="B496" s="79" t="str">
        <f ca="1">IF('PR-tampon'!$E459="","",IF('PR-tampon'!$E459=0,"",IF(INDIRECT(NOM_FR&amp;ADDRESS('PR-tampon'!$E459,COLUMN(REFERENCEMENT_ISOLANT[[#Headers],[DATE REFERENCEMENT]])))=0,"",INDIRECT(NOM_FR&amp;ADDRESS('PR-tampon'!$E459,COLUMN(REFERENCEMENT_ISOLANT[[#Headers],[DATE REFERENCEMENT]]))))))</f>
        <v/>
      </c>
      <c r="C496" s="79" t="str">
        <f ca="1">IF('PR-tampon'!$E459="","",IF('PR-tampon'!$E459=0,"",IF(INDIRECT(NOM_FR&amp;ADDRESS('PR-tampon'!$E459,COLUMN(REFERENCEMENT_ISOLANT[[#Headers],[TYPE DE PROCEDE]])))=0,"",INDIRECT(NOM_FR&amp;ADDRESS('PR-tampon'!$E459,COLUMN(REFERENCEMENT_ISOLANT[[#Headers],[TYPE DE PROCEDE]]))))))</f>
        <v/>
      </c>
      <c r="D496" s="79" t="str">
        <f ca="1">IF('PR-tampon'!$E459="","",IF('PR-tampon'!$E459=0,"",IF(INDIRECT(NOM_FR&amp;ADDRESS('PR-tampon'!$E459,COLUMN(REFERENCEMENT_ISOLANT[[#Headers],[MATIERE]])))=0,"",INDIRECT(NOM_FR&amp;ADDRESS('PR-tampon'!$E459,COLUMN(REFERENCEMENT_ISOLANT[[#Headers],[MATIERE]]))))))</f>
        <v/>
      </c>
      <c r="E496" s="3" t="str">
        <f ca="1">IF('PR-tampon'!$E459="","",IF('PR-tampon'!$E459=0,"",IF(INDIRECT(NOM_FR&amp;ADDRESS('PR-tampon'!$E459,COLUMN(REFERENCEMENT_ISOLANT[[#Headers],[NOM COMMERCIAL DU PROCEDE]])))=0,"",INDIRECT(NOM_FR&amp;ADDRESS('PR-tampon'!$E459,COLUMN(REFERENCEMENT_ISOLANT[[#Headers],[NOM COMMERCIAL DU PROCEDE]]))))))</f>
        <v/>
      </c>
      <c r="F496" s="3" t="str">
        <f ca="1">IF('PR-tampon'!$E459="","",IF('PR-tampon'!$E459=0,"",IF(INDIRECT(NOM_FR&amp;ADDRESS('PR-tampon'!$E459,COLUMN(REFERENCEMENT_ISOLANT[[#Headers],[FABRICANT / TITULAIRE / DISTRIBUTEUR]])))=0,"",INDIRECT(NOM_FR&amp;ADDRESS('PR-tampon'!$E459,COLUMN(REFERENCEMENT_ISOLANT[[#Headers],[FABRICANT / TITULAIRE / DISTRIBUTEUR]]))))))</f>
        <v/>
      </c>
      <c r="G496" s="3" t="str">
        <f ca="1">IF('PR-tampon'!$E459="","",IF('PR-tampon'!$E459=0,"",IF(INDIRECT(NOM_FR&amp;ADDRESS('PR-tampon'!$E459,COLUMN(REFERENCEMENT_ISOLANT[[#Headers],[TYPE DE DOCUMENT DE REFERENCE]])))=0,"",INDIRECT(NOM_FR&amp;ADDRESS('PR-tampon'!$E459,COLUMN(REFERENCEMENT_ISOLANT[[#Headers],[TYPE DE DOCUMENT DE REFERENCE]]))))))</f>
        <v/>
      </c>
      <c r="H496" s="3" t="str">
        <f ca="1">IF('PR-tampon'!$E459="","",IF('PR-tampon'!$E459=0,"",IF(INDIRECT(NOM_FR&amp;ADDRESS('PR-tampon'!$E459,COLUMN(REFERENCEMENT_ISOLANT[[#Headers],[REF]])))=0,"",INDIRECT(NOM_FR&amp;ADDRESS('PR-tampon'!$E459,COLUMN(REFERENCEMENT_ISOLANT[[#Headers],[REF]]))))))</f>
        <v/>
      </c>
      <c r="I496" s="73" t="str">
        <f ca="1">IF('PR-tampon'!$E459="","",IF('PR-tampon'!$E459=0,"",IF(INDIRECT(NOM_FR&amp;ADDRESS('PR-tampon'!$E459,COLUMN(REFERENCEMENT_ISOLANT[[#Headers],[AVIS LIMITE AU / VALIDITE]])))=0,"",INDIRECT(NOM_FR&amp;ADDRESS('PR-tampon'!$E459,COLUMN(REFERENCEMENT_ISOLANT[[#Headers],[AVIS LIMITE AU / VALIDITE]]))))))</f>
        <v/>
      </c>
      <c r="J496" s="3" t="str">
        <f ca="1">IF('PR-tampon'!$E459="","",IF('PR-tampon'!$E459=0,"",IF(INDIRECT(NOM_FR&amp;ADDRESS('PR-tampon'!$E459,COLUMN(REFERENCEMENT_ISOLANT[[#Headers],[TC/TNC
dans le domaine d''emploi visé]])))=0,"",INDIRECT(NOM_FR&amp;ADDRESS('PR-tampon'!$E459,COLUMN(REFERENCEMENT_ISOLANT[[#Headers],[TC/TNC
dans le domaine d''emploi visé]]))))))</f>
        <v/>
      </c>
      <c r="K496" s="102" t="str">
        <f ca="1">IF('PR-tampon'!$E459="","",IF('PR-tampon'!$E459=0,"",IF(INDIRECT(NOM_FR&amp;ADDRESS('PR-tampon'!$E459,COLUMN(REFERENCEMENT_ISOLANT[[#Headers],[SYNTHESE DES APPLICATIONS VISEES]])))=0,"",INDIRECT(NOM_FR&amp;ADDRESS('PR-tampon'!$E459,COLUMN(REFERENCEMENT_ISOLANT[[#Headers],[SYNTHESE DES APPLICATIONS VISEES]]))))))</f>
        <v/>
      </c>
      <c r="L496" s="75" t="str">
        <f ca="1">IF('PR-tampon'!$E459="","",IF('PR-tampon'!$E459=0,"",IF(INDIRECT(NOM_FR&amp;ADDRESS('PR-tampon'!$E459,COLUMN(REFERENCEMENT_ISOLANT[[#Headers],[CONCATENATION DES OBSERVATIONS]])))=0,"",INDIRECT(NOM_FR&amp;ADDRESS('PR-tampon'!$E459,COLUMN(REFERENCEMENT_ISOLANT[[#Headers],[CONCATENATION DES OBSERVATIONS]]))))))</f>
        <v/>
      </c>
      <c r="M496" s="3" t="str">
        <f ca="1">IF('PR-tampon'!$E459="","",IF('PR-tampon'!$E459=0,"",IF(INDIRECT(NOM_FR&amp;ADDRESS('PR-tampon'!$E459,COLUMN(REFERENCEMENT_ISOLANT[[#Headers],[Hygrométrie des locaux]])))=0,"",INDIRECT(NOM_FR&amp;ADDRESS('PR-tampon'!$E459,COLUMN(REFERENCEMENT_ISOLANT[[#Headers],[Hygrométrie des locaux]]))))))</f>
        <v/>
      </c>
      <c r="N496" s="3" t="str">
        <f ca="1">IF('PR-tampon'!$E459="","",IF('PR-tampon'!$E459=0,"",IF(INDIRECT(NOM_FR&amp;ADDRESS('PR-tampon'!$E459,COLUMN(REFERENCEMENT_ISOLANT[[#Headers],[classement locaux au sens 20.1 P3]])))=0,"",INDIRECT(NOM_FR&amp;ADDRESS('PR-tampon'!$E459,COLUMN(REFERENCEMENT_ISOLANT[[#Headers],[classement locaux au sens 20.1 P3]]))))))</f>
        <v/>
      </c>
      <c r="O496" s="3" t="str">
        <f ca="1">IF('PR-tampon'!$E459="","",IF('PR-tampon'!$E459=0,"",IF(INDIRECT(NOM_FR&amp;ADDRESS('PR-tampon'!$E459,COLUMN(REFERENCEMENT_ISOLANT[[#Headers],[Climat max]])))=0,"",INDIRECT(NOM_FR&amp;ADDRESS('PR-tampon'!$E459,COLUMN(REFERENCEMENT_ISOLANT[[#Headers],[Climat max]]))))))</f>
        <v/>
      </c>
      <c r="P496" s="3" t="str">
        <f ca="1">IF('PR-tampon'!$E459="","",IF('PR-tampon'!$E459=0,"",IF(INDIRECT(NOM_FR&amp;ADDRESS('PR-tampon'!$E459,COLUMN(REFERENCEMENT_ISOLANT[[#Headers],[Locaux climatisés ou raffraichis]])))=0,"",INDIRECT(NOM_FR&amp;ADDRESS('PR-tampon'!$E459,COLUMN(REFERENCEMENT_ISOLANT[[#Headers],[Locaux climatisés ou raffraichis]]))))))</f>
        <v/>
      </c>
    </row>
    <row r="497" spans="1:16" ht="130.15" customHeight="1" x14ac:dyDescent="0.25">
      <c r="A497" s="3" t="e">
        <v>#VALUE!</v>
      </c>
      <c r="B497" s="79" t="str">
        <f ca="1">IF('PR-tampon'!$E460="","",IF('PR-tampon'!$E460=0,"",IF(INDIRECT(NOM_FR&amp;ADDRESS('PR-tampon'!$E460,COLUMN(REFERENCEMENT_ISOLANT[[#Headers],[DATE REFERENCEMENT]])))=0,"",INDIRECT(NOM_FR&amp;ADDRESS('PR-tampon'!$E460,COLUMN(REFERENCEMENT_ISOLANT[[#Headers],[DATE REFERENCEMENT]]))))))</f>
        <v/>
      </c>
      <c r="C497" s="79" t="str">
        <f ca="1">IF('PR-tampon'!$E460="","",IF('PR-tampon'!$E460=0,"",IF(INDIRECT(NOM_FR&amp;ADDRESS('PR-tampon'!$E460,COLUMN(REFERENCEMENT_ISOLANT[[#Headers],[TYPE DE PROCEDE]])))=0,"",INDIRECT(NOM_FR&amp;ADDRESS('PR-tampon'!$E460,COLUMN(REFERENCEMENT_ISOLANT[[#Headers],[TYPE DE PROCEDE]]))))))</f>
        <v/>
      </c>
      <c r="D497" s="79" t="str">
        <f ca="1">IF('PR-tampon'!$E460="","",IF('PR-tampon'!$E460=0,"",IF(INDIRECT(NOM_FR&amp;ADDRESS('PR-tampon'!$E460,COLUMN(REFERENCEMENT_ISOLANT[[#Headers],[MATIERE]])))=0,"",INDIRECT(NOM_FR&amp;ADDRESS('PR-tampon'!$E460,COLUMN(REFERENCEMENT_ISOLANT[[#Headers],[MATIERE]]))))))</f>
        <v/>
      </c>
      <c r="E497" s="3" t="str">
        <f ca="1">IF('PR-tampon'!$E460="","",IF('PR-tampon'!$E460=0,"",IF(INDIRECT(NOM_FR&amp;ADDRESS('PR-tampon'!$E460,COLUMN(REFERENCEMENT_ISOLANT[[#Headers],[NOM COMMERCIAL DU PROCEDE]])))=0,"",INDIRECT(NOM_FR&amp;ADDRESS('PR-tampon'!$E460,COLUMN(REFERENCEMENT_ISOLANT[[#Headers],[NOM COMMERCIAL DU PROCEDE]]))))))</f>
        <v/>
      </c>
      <c r="F497" s="3" t="str">
        <f ca="1">IF('PR-tampon'!$E460="","",IF('PR-tampon'!$E460=0,"",IF(INDIRECT(NOM_FR&amp;ADDRESS('PR-tampon'!$E460,COLUMN(REFERENCEMENT_ISOLANT[[#Headers],[FABRICANT / TITULAIRE / DISTRIBUTEUR]])))=0,"",INDIRECT(NOM_FR&amp;ADDRESS('PR-tampon'!$E460,COLUMN(REFERENCEMENT_ISOLANT[[#Headers],[FABRICANT / TITULAIRE / DISTRIBUTEUR]]))))))</f>
        <v/>
      </c>
      <c r="G497" s="3" t="str">
        <f ca="1">IF('PR-tampon'!$E460="","",IF('PR-tampon'!$E460=0,"",IF(INDIRECT(NOM_FR&amp;ADDRESS('PR-tampon'!$E460,COLUMN(REFERENCEMENT_ISOLANT[[#Headers],[TYPE DE DOCUMENT DE REFERENCE]])))=0,"",INDIRECT(NOM_FR&amp;ADDRESS('PR-tampon'!$E460,COLUMN(REFERENCEMENT_ISOLANT[[#Headers],[TYPE DE DOCUMENT DE REFERENCE]]))))))</f>
        <v/>
      </c>
      <c r="H497" s="3" t="str">
        <f ca="1">IF('PR-tampon'!$E460="","",IF('PR-tampon'!$E460=0,"",IF(INDIRECT(NOM_FR&amp;ADDRESS('PR-tampon'!$E460,COLUMN(REFERENCEMENT_ISOLANT[[#Headers],[REF]])))=0,"",INDIRECT(NOM_FR&amp;ADDRESS('PR-tampon'!$E460,COLUMN(REFERENCEMENT_ISOLANT[[#Headers],[REF]]))))))</f>
        <v/>
      </c>
      <c r="I497" s="73" t="str">
        <f ca="1">IF('PR-tampon'!$E460="","",IF('PR-tampon'!$E460=0,"",IF(INDIRECT(NOM_FR&amp;ADDRESS('PR-tampon'!$E460,COLUMN(REFERENCEMENT_ISOLANT[[#Headers],[AVIS LIMITE AU / VALIDITE]])))=0,"",INDIRECT(NOM_FR&amp;ADDRESS('PR-tampon'!$E460,COLUMN(REFERENCEMENT_ISOLANT[[#Headers],[AVIS LIMITE AU / VALIDITE]]))))))</f>
        <v/>
      </c>
      <c r="J497" s="3" t="str">
        <f ca="1">IF('PR-tampon'!$E460="","",IF('PR-tampon'!$E460=0,"",IF(INDIRECT(NOM_FR&amp;ADDRESS('PR-tampon'!$E460,COLUMN(REFERENCEMENT_ISOLANT[[#Headers],[TC/TNC
dans le domaine d''emploi visé]])))=0,"",INDIRECT(NOM_FR&amp;ADDRESS('PR-tampon'!$E460,COLUMN(REFERENCEMENT_ISOLANT[[#Headers],[TC/TNC
dans le domaine d''emploi visé]]))))))</f>
        <v/>
      </c>
      <c r="K497" s="102" t="str">
        <f ca="1">IF('PR-tampon'!$E460="","",IF('PR-tampon'!$E460=0,"",IF(INDIRECT(NOM_FR&amp;ADDRESS('PR-tampon'!$E460,COLUMN(REFERENCEMENT_ISOLANT[[#Headers],[SYNTHESE DES APPLICATIONS VISEES]])))=0,"",INDIRECT(NOM_FR&amp;ADDRESS('PR-tampon'!$E460,COLUMN(REFERENCEMENT_ISOLANT[[#Headers],[SYNTHESE DES APPLICATIONS VISEES]]))))))</f>
        <v/>
      </c>
      <c r="L497" s="75" t="str">
        <f ca="1">IF('PR-tampon'!$E460="","",IF('PR-tampon'!$E460=0,"",IF(INDIRECT(NOM_FR&amp;ADDRESS('PR-tampon'!$E460,COLUMN(REFERENCEMENT_ISOLANT[[#Headers],[CONCATENATION DES OBSERVATIONS]])))=0,"",INDIRECT(NOM_FR&amp;ADDRESS('PR-tampon'!$E460,COLUMN(REFERENCEMENT_ISOLANT[[#Headers],[CONCATENATION DES OBSERVATIONS]]))))))</f>
        <v/>
      </c>
      <c r="M497" s="3" t="str">
        <f ca="1">IF('PR-tampon'!$E460="","",IF('PR-tampon'!$E460=0,"",IF(INDIRECT(NOM_FR&amp;ADDRESS('PR-tampon'!$E460,COLUMN(REFERENCEMENT_ISOLANT[[#Headers],[Hygrométrie des locaux]])))=0,"",INDIRECT(NOM_FR&amp;ADDRESS('PR-tampon'!$E460,COLUMN(REFERENCEMENT_ISOLANT[[#Headers],[Hygrométrie des locaux]]))))))</f>
        <v/>
      </c>
      <c r="N497" s="3" t="str">
        <f ca="1">IF('PR-tampon'!$E460="","",IF('PR-tampon'!$E460=0,"",IF(INDIRECT(NOM_FR&amp;ADDRESS('PR-tampon'!$E460,COLUMN(REFERENCEMENT_ISOLANT[[#Headers],[classement locaux au sens 20.1 P3]])))=0,"",INDIRECT(NOM_FR&amp;ADDRESS('PR-tampon'!$E460,COLUMN(REFERENCEMENT_ISOLANT[[#Headers],[classement locaux au sens 20.1 P3]]))))))</f>
        <v/>
      </c>
      <c r="O497" s="3" t="str">
        <f ca="1">IF('PR-tampon'!$E460="","",IF('PR-tampon'!$E460=0,"",IF(INDIRECT(NOM_FR&amp;ADDRESS('PR-tampon'!$E460,COLUMN(REFERENCEMENT_ISOLANT[[#Headers],[Climat max]])))=0,"",INDIRECT(NOM_FR&amp;ADDRESS('PR-tampon'!$E460,COLUMN(REFERENCEMENT_ISOLANT[[#Headers],[Climat max]]))))))</f>
        <v/>
      </c>
      <c r="P497" s="3" t="str">
        <f ca="1">IF('PR-tampon'!$E460="","",IF('PR-tampon'!$E460=0,"",IF(INDIRECT(NOM_FR&amp;ADDRESS('PR-tampon'!$E460,COLUMN(REFERENCEMENT_ISOLANT[[#Headers],[Locaux climatisés ou raffraichis]])))=0,"",INDIRECT(NOM_FR&amp;ADDRESS('PR-tampon'!$E460,COLUMN(REFERENCEMENT_ISOLANT[[#Headers],[Locaux climatisés ou raffraichis]]))))))</f>
        <v/>
      </c>
    </row>
    <row r="498" spans="1:16" ht="130.15" customHeight="1" x14ac:dyDescent="0.25">
      <c r="A498" s="3" t="e">
        <v>#VALUE!</v>
      </c>
      <c r="B498" s="79" t="str">
        <f ca="1">IF('PR-tampon'!$E461="","",IF('PR-tampon'!$E461=0,"",IF(INDIRECT(NOM_FR&amp;ADDRESS('PR-tampon'!$E461,COLUMN(REFERENCEMENT_ISOLANT[[#Headers],[DATE REFERENCEMENT]])))=0,"",INDIRECT(NOM_FR&amp;ADDRESS('PR-tampon'!$E461,COLUMN(REFERENCEMENT_ISOLANT[[#Headers],[DATE REFERENCEMENT]]))))))</f>
        <v/>
      </c>
      <c r="C498" s="79" t="str">
        <f ca="1">IF('PR-tampon'!$E461="","",IF('PR-tampon'!$E461=0,"",IF(INDIRECT(NOM_FR&amp;ADDRESS('PR-tampon'!$E461,COLUMN(REFERENCEMENT_ISOLANT[[#Headers],[TYPE DE PROCEDE]])))=0,"",INDIRECT(NOM_FR&amp;ADDRESS('PR-tampon'!$E461,COLUMN(REFERENCEMENT_ISOLANT[[#Headers],[TYPE DE PROCEDE]]))))))</f>
        <v/>
      </c>
      <c r="D498" s="79" t="str">
        <f ca="1">IF('PR-tampon'!$E461="","",IF('PR-tampon'!$E461=0,"",IF(INDIRECT(NOM_FR&amp;ADDRESS('PR-tampon'!$E461,COLUMN(REFERENCEMENT_ISOLANT[[#Headers],[MATIERE]])))=0,"",INDIRECT(NOM_FR&amp;ADDRESS('PR-tampon'!$E461,COLUMN(REFERENCEMENT_ISOLANT[[#Headers],[MATIERE]]))))))</f>
        <v/>
      </c>
      <c r="E498" s="3" t="str">
        <f ca="1">IF('PR-tampon'!$E461="","",IF('PR-tampon'!$E461=0,"",IF(INDIRECT(NOM_FR&amp;ADDRESS('PR-tampon'!$E461,COLUMN(REFERENCEMENT_ISOLANT[[#Headers],[NOM COMMERCIAL DU PROCEDE]])))=0,"",INDIRECT(NOM_FR&amp;ADDRESS('PR-tampon'!$E461,COLUMN(REFERENCEMENT_ISOLANT[[#Headers],[NOM COMMERCIAL DU PROCEDE]]))))))</f>
        <v/>
      </c>
      <c r="F498" s="3" t="str">
        <f ca="1">IF('PR-tampon'!$E461="","",IF('PR-tampon'!$E461=0,"",IF(INDIRECT(NOM_FR&amp;ADDRESS('PR-tampon'!$E461,COLUMN(REFERENCEMENT_ISOLANT[[#Headers],[FABRICANT / TITULAIRE / DISTRIBUTEUR]])))=0,"",INDIRECT(NOM_FR&amp;ADDRESS('PR-tampon'!$E461,COLUMN(REFERENCEMENT_ISOLANT[[#Headers],[FABRICANT / TITULAIRE / DISTRIBUTEUR]]))))))</f>
        <v/>
      </c>
      <c r="G498" s="3" t="str">
        <f ca="1">IF('PR-tampon'!$E461="","",IF('PR-tampon'!$E461=0,"",IF(INDIRECT(NOM_FR&amp;ADDRESS('PR-tampon'!$E461,COLUMN(REFERENCEMENT_ISOLANT[[#Headers],[TYPE DE DOCUMENT DE REFERENCE]])))=0,"",INDIRECT(NOM_FR&amp;ADDRESS('PR-tampon'!$E461,COLUMN(REFERENCEMENT_ISOLANT[[#Headers],[TYPE DE DOCUMENT DE REFERENCE]]))))))</f>
        <v/>
      </c>
      <c r="H498" s="3" t="str">
        <f ca="1">IF('PR-tampon'!$E461="","",IF('PR-tampon'!$E461=0,"",IF(INDIRECT(NOM_FR&amp;ADDRESS('PR-tampon'!$E461,COLUMN(REFERENCEMENT_ISOLANT[[#Headers],[REF]])))=0,"",INDIRECT(NOM_FR&amp;ADDRESS('PR-tampon'!$E461,COLUMN(REFERENCEMENT_ISOLANT[[#Headers],[REF]]))))))</f>
        <v/>
      </c>
      <c r="I498" s="73" t="str">
        <f ca="1">IF('PR-tampon'!$E461="","",IF('PR-tampon'!$E461=0,"",IF(INDIRECT(NOM_FR&amp;ADDRESS('PR-tampon'!$E461,COLUMN(REFERENCEMENT_ISOLANT[[#Headers],[AVIS LIMITE AU / VALIDITE]])))=0,"",INDIRECT(NOM_FR&amp;ADDRESS('PR-tampon'!$E461,COLUMN(REFERENCEMENT_ISOLANT[[#Headers],[AVIS LIMITE AU / VALIDITE]]))))))</f>
        <v/>
      </c>
      <c r="J498" s="3" t="str">
        <f ca="1">IF('PR-tampon'!$E461="","",IF('PR-tampon'!$E461=0,"",IF(INDIRECT(NOM_FR&amp;ADDRESS('PR-tampon'!$E461,COLUMN(REFERENCEMENT_ISOLANT[[#Headers],[TC/TNC
dans le domaine d''emploi visé]])))=0,"",INDIRECT(NOM_FR&amp;ADDRESS('PR-tampon'!$E461,COLUMN(REFERENCEMENT_ISOLANT[[#Headers],[TC/TNC
dans le domaine d''emploi visé]]))))))</f>
        <v/>
      </c>
      <c r="K498" s="102" t="str">
        <f ca="1">IF('PR-tampon'!$E461="","",IF('PR-tampon'!$E461=0,"",IF(INDIRECT(NOM_FR&amp;ADDRESS('PR-tampon'!$E461,COLUMN(REFERENCEMENT_ISOLANT[[#Headers],[SYNTHESE DES APPLICATIONS VISEES]])))=0,"",INDIRECT(NOM_FR&amp;ADDRESS('PR-tampon'!$E461,COLUMN(REFERENCEMENT_ISOLANT[[#Headers],[SYNTHESE DES APPLICATIONS VISEES]]))))))</f>
        <v/>
      </c>
      <c r="L498" s="75" t="str">
        <f ca="1">IF('PR-tampon'!$E461="","",IF('PR-tampon'!$E461=0,"",IF(INDIRECT(NOM_FR&amp;ADDRESS('PR-tampon'!$E461,COLUMN(REFERENCEMENT_ISOLANT[[#Headers],[CONCATENATION DES OBSERVATIONS]])))=0,"",INDIRECT(NOM_FR&amp;ADDRESS('PR-tampon'!$E461,COLUMN(REFERENCEMENT_ISOLANT[[#Headers],[CONCATENATION DES OBSERVATIONS]]))))))</f>
        <v/>
      </c>
      <c r="M498" s="3" t="str">
        <f ca="1">IF('PR-tampon'!$E461="","",IF('PR-tampon'!$E461=0,"",IF(INDIRECT(NOM_FR&amp;ADDRESS('PR-tampon'!$E461,COLUMN(REFERENCEMENT_ISOLANT[[#Headers],[Hygrométrie des locaux]])))=0,"",INDIRECT(NOM_FR&amp;ADDRESS('PR-tampon'!$E461,COLUMN(REFERENCEMENT_ISOLANT[[#Headers],[Hygrométrie des locaux]]))))))</f>
        <v/>
      </c>
      <c r="N498" s="3" t="str">
        <f ca="1">IF('PR-tampon'!$E461="","",IF('PR-tampon'!$E461=0,"",IF(INDIRECT(NOM_FR&amp;ADDRESS('PR-tampon'!$E461,COLUMN(REFERENCEMENT_ISOLANT[[#Headers],[classement locaux au sens 20.1 P3]])))=0,"",INDIRECT(NOM_FR&amp;ADDRESS('PR-tampon'!$E461,COLUMN(REFERENCEMENT_ISOLANT[[#Headers],[classement locaux au sens 20.1 P3]]))))))</f>
        <v/>
      </c>
      <c r="O498" s="3" t="str">
        <f ca="1">IF('PR-tampon'!$E461="","",IF('PR-tampon'!$E461=0,"",IF(INDIRECT(NOM_FR&amp;ADDRESS('PR-tampon'!$E461,COLUMN(REFERENCEMENT_ISOLANT[[#Headers],[Climat max]])))=0,"",INDIRECT(NOM_FR&amp;ADDRESS('PR-tampon'!$E461,COLUMN(REFERENCEMENT_ISOLANT[[#Headers],[Climat max]]))))))</f>
        <v/>
      </c>
      <c r="P498" s="3" t="str">
        <f ca="1">IF('PR-tampon'!$E461="","",IF('PR-tampon'!$E461=0,"",IF(INDIRECT(NOM_FR&amp;ADDRESS('PR-tampon'!$E461,COLUMN(REFERENCEMENT_ISOLANT[[#Headers],[Locaux climatisés ou raffraichis]])))=0,"",INDIRECT(NOM_FR&amp;ADDRESS('PR-tampon'!$E461,COLUMN(REFERENCEMENT_ISOLANT[[#Headers],[Locaux climatisés ou raffraichis]]))))))</f>
        <v/>
      </c>
    </row>
    <row r="499" spans="1:16" ht="130.15" customHeight="1" x14ac:dyDescent="0.25">
      <c r="A499" s="3" t="e">
        <v>#VALUE!</v>
      </c>
      <c r="B499" s="79" t="str">
        <f ca="1">IF('PR-tampon'!$E462="","",IF('PR-tampon'!$E462=0,"",IF(INDIRECT(NOM_FR&amp;ADDRESS('PR-tampon'!$E462,COLUMN(REFERENCEMENT_ISOLANT[[#Headers],[DATE REFERENCEMENT]])))=0,"",INDIRECT(NOM_FR&amp;ADDRESS('PR-tampon'!$E462,COLUMN(REFERENCEMENT_ISOLANT[[#Headers],[DATE REFERENCEMENT]]))))))</f>
        <v/>
      </c>
      <c r="C499" s="79" t="str">
        <f ca="1">IF('PR-tampon'!$E462="","",IF('PR-tampon'!$E462=0,"",IF(INDIRECT(NOM_FR&amp;ADDRESS('PR-tampon'!$E462,COLUMN(REFERENCEMENT_ISOLANT[[#Headers],[TYPE DE PROCEDE]])))=0,"",INDIRECT(NOM_FR&amp;ADDRESS('PR-tampon'!$E462,COLUMN(REFERENCEMENT_ISOLANT[[#Headers],[TYPE DE PROCEDE]]))))))</f>
        <v/>
      </c>
      <c r="D499" s="79" t="str">
        <f ca="1">IF('PR-tampon'!$E462="","",IF('PR-tampon'!$E462=0,"",IF(INDIRECT(NOM_FR&amp;ADDRESS('PR-tampon'!$E462,COLUMN(REFERENCEMENT_ISOLANT[[#Headers],[MATIERE]])))=0,"",INDIRECT(NOM_FR&amp;ADDRESS('PR-tampon'!$E462,COLUMN(REFERENCEMENT_ISOLANT[[#Headers],[MATIERE]]))))))</f>
        <v/>
      </c>
      <c r="E499" s="3" t="str">
        <f ca="1">IF('PR-tampon'!$E462="","",IF('PR-tampon'!$E462=0,"",IF(INDIRECT(NOM_FR&amp;ADDRESS('PR-tampon'!$E462,COLUMN(REFERENCEMENT_ISOLANT[[#Headers],[NOM COMMERCIAL DU PROCEDE]])))=0,"",INDIRECT(NOM_FR&amp;ADDRESS('PR-tampon'!$E462,COLUMN(REFERENCEMENT_ISOLANT[[#Headers],[NOM COMMERCIAL DU PROCEDE]]))))))</f>
        <v/>
      </c>
      <c r="F499" s="3" t="str">
        <f ca="1">IF('PR-tampon'!$E462="","",IF('PR-tampon'!$E462=0,"",IF(INDIRECT(NOM_FR&amp;ADDRESS('PR-tampon'!$E462,COLUMN(REFERENCEMENT_ISOLANT[[#Headers],[FABRICANT / TITULAIRE / DISTRIBUTEUR]])))=0,"",INDIRECT(NOM_FR&amp;ADDRESS('PR-tampon'!$E462,COLUMN(REFERENCEMENT_ISOLANT[[#Headers],[FABRICANT / TITULAIRE / DISTRIBUTEUR]]))))))</f>
        <v/>
      </c>
      <c r="G499" s="3" t="str">
        <f ca="1">IF('PR-tampon'!$E462="","",IF('PR-tampon'!$E462=0,"",IF(INDIRECT(NOM_FR&amp;ADDRESS('PR-tampon'!$E462,COLUMN(REFERENCEMENT_ISOLANT[[#Headers],[TYPE DE DOCUMENT DE REFERENCE]])))=0,"",INDIRECT(NOM_FR&amp;ADDRESS('PR-tampon'!$E462,COLUMN(REFERENCEMENT_ISOLANT[[#Headers],[TYPE DE DOCUMENT DE REFERENCE]]))))))</f>
        <v/>
      </c>
      <c r="H499" s="3" t="str">
        <f ca="1">IF('PR-tampon'!$E462="","",IF('PR-tampon'!$E462=0,"",IF(INDIRECT(NOM_FR&amp;ADDRESS('PR-tampon'!$E462,COLUMN(REFERENCEMENT_ISOLANT[[#Headers],[REF]])))=0,"",INDIRECT(NOM_FR&amp;ADDRESS('PR-tampon'!$E462,COLUMN(REFERENCEMENT_ISOLANT[[#Headers],[REF]]))))))</f>
        <v/>
      </c>
      <c r="I499" s="73" t="str">
        <f ca="1">IF('PR-tampon'!$E462="","",IF('PR-tampon'!$E462=0,"",IF(INDIRECT(NOM_FR&amp;ADDRESS('PR-tampon'!$E462,COLUMN(REFERENCEMENT_ISOLANT[[#Headers],[AVIS LIMITE AU / VALIDITE]])))=0,"",INDIRECT(NOM_FR&amp;ADDRESS('PR-tampon'!$E462,COLUMN(REFERENCEMENT_ISOLANT[[#Headers],[AVIS LIMITE AU / VALIDITE]]))))))</f>
        <v/>
      </c>
      <c r="J499" s="3" t="str">
        <f ca="1">IF('PR-tampon'!$E462="","",IF('PR-tampon'!$E462=0,"",IF(INDIRECT(NOM_FR&amp;ADDRESS('PR-tampon'!$E462,COLUMN(REFERENCEMENT_ISOLANT[[#Headers],[TC/TNC
dans le domaine d''emploi visé]])))=0,"",INDIRECT(NOM_FR&amp;ADDRESS('PR-tampon'!$E462,COLUMN(REFERENCEMENT_ISOLANT[[#Headers],[TC/TNC
dans le domaine d''emploi visé]]))))))</f>
        <v/>
      </c>
      <c r="K499" s="102" t="str">
        <f ca="1">IF('PR-tampon'!$E462="","",IF('PR-tampon'!$E462=0,"",IF(INDIRECT(NOM_FR&amp;ADDRESS('PR-tampon'!$E462,COLUMN(REFERENCEMENT_ISOLANT[[#Headers],[SYNTHESE DES APPLICATIONS VISEES]])))=0,"",INDIRECT(NOM_FR&amp;ADDRESS('PR-tampon'!$E462,COLUMN(REFERENCEMENT_ISOLANT[[#Headers],[SYNTHESE DES APPLICATIONS VISEES]]))))))</f>
        <v/>
      </c>
      <c r="L499" s="75" t="str">
        <f ca="1">IF('PR-tampon'!$E462="","",IF('PR-tampon'!$E462=0,"",IF(INDIRECT(NOM_FR&amp;ADDRESS('PR-tampon'!$E462,COLUMN(REFERENCEMENT_ISOLANT[[#Headers],[CONCATENATION DES OBSERVATIONS]])))=0,"",INDIRECT(NOM_FR&amp;ADDRESS('PR-tampon'!$E462,COLUMN(REFERENCEMENT_ISOLANT[[#Headers],[CONCATENATION DES OBSERVATIONS]]))))))</f>
        <v/>
      </c>
      <c r="M499" s="3" t="str">
        <f ca="1">IF('PR-tampon'!$E462="","",IF('PR-tampon'!$E462=0,"",IF(INDIRECT(NOM_FR&amp;ADDRESS('PR-tampon'!$E462,COLUMN(REFERENCEMENT_ISOLANT[[#Headers],[Hygrométrie des locaux]])))=0,"",INDIRECT(NOM_FR&amp;ADDRESS('PR-tampon'!$E462,COLUMN(REFERENCEMENT_ISOLANT[[#Headers],[Hygrométrie des locaux]]))))))</f>
        <v/>
      </c>
      <c r="N499" s="3" t="str">
        <f ca="1">IF('PR-tampon'!$E462="","",IF('PR-tampon'!$E462=0,"",IF(INDIRECT(NOM_FR&amp;ADDRESS('PR-tampon'!$E462,COLUMN(REFERENCEMENT_ISOLANT[[#Headers],[classement locaux au sens 20.1 P3]])))=0,"",INDIRECT(NOM_FR&amp;ADDRESS('PR-tampon'!$E462,COLUMN(REFERENCEMENT_ISOLANT[[#Headers],[classement locaux au sens 20.1 P3]]))))))</f>
        <v/>
      </c>
      <c r="O499" s="3" t="str">
        <f ca="1">IF('PR-tampon'!$E462="","",IF('PR-tampon'!$E462=0,"",IF(INDIRECT(NOM_FR&amp;ADDRESS('PR-tampon'!$E462,COLUMN(REFERENCEMENT_ISOLANT[[#Headers],[Climat max]])))=0,"",INDIRECT(NOM_FR&amp;ADDRESS('PR-tampon'!$E462,COLUMN(REFERENCEMENT_ISOLANT[[#Headers],[Climat max]]))))))</f>
        <v/>
      </c>
      <c r="P499" s="3" t="str">
        <f ca="1">IF('PR-tampon'!$E462="","",IF('PR-tampon'!$E462=0,"",IF(INDIRECT(NOM_FR&amp;ADDRESS('PR-tampon'!$E462,COLUMN(REFERENCEMENT_ISOLANT[[#Headers],[Locaux climatisés ou raffraichis]])))=0,"",INDIRECT(NOM_FR&amp;ADDRESS('PR-tampon'!$E462,COLUMN(REFERENCEMENT_ISOLANT[[#Headers],[Locaux climatisés ou raffraichis]]))))))</f>
        <v/>
      </c>
    </row>
    <row r="500" spans="1:16" ht="130.15" customHeight="1" x14ac:dyDescent="0.25">
      <c r="A500" s="3" t="e">
        <v>#VALUE!</v>
      </c>
      <c r="B500" s="79" t="str">
        <f ca="1">IF('PR-tampon'!$E463="","",IF('PR-tampon'!$E463=0,"",IF(INDIRECT(NOM_FR&amp;ADDRESS('PR-tampon'!$E463,COLUMN(REFERENCEMENT_ISOLANT[[#Headers],[DATE REFERENCEMENT]])))=0,"",INDIRECT(NOM_FR&amp;ADDRESS('PR-tampon'!$E463,COLUMN(REFERENCEMENT_ISOLANT[[#Headers],[DATE REFERENCEMENT]]))))))</f>
        <v/>
      </c>
      <c r="C500" s="79" t="str">
        <f ca="1">IF('PR-tampon'!$E463="","",IF('PR-tampon'!$E463=0,"",IF(INDIRECT(NOM_FR&amp;ADDRESS('PR-tampon'!$E463,COLUMN(REFERENCEMENT_ISOLANT[[#Headers],[TYPE DE PROCEDE]])))=0,"",INDIRECT(NOM_FR&amp;ADDRESS('PR-tampon'!$E463,COLUMN(REFERENCEMENT_ISOLANT[[#Headers],[TYPE DE PROCEDE]]))))))</f>
        <v/>
      </c>
      <c r="D500" s="79" t="str">
        <f ca="1">IF('PR-tampon'!$E463="","",IF('PR-tampon'!$E463=0,"",IF(INDIRECT(NOM_FR&amp;ADDRESS('PR-tampon'!$E463,COLUMN(REFERENCEMENT_ISOLANT[[#Headers],[MATIERE]])))=0,"",INDIRECT(NOM_FR&amp;ADDRESS('PR-tampon'!$E463,COLUMN(REFERENCEMENT_ISOLANT[[#Headers],[MATIERE]]))))))</f>
        <v/>
      </c>
      <c r="E500" s="3" t="str">
        <f ca="1">IF('PR-tampon'!$E463="","",IF('PR-tampon'!$E463=0,"",IF(INDIRECT(NOM_FR&amp;ADDRESS('PR-tampon'!$E463,COLUMN(REFERENCEMENT_ISOLANT[[#Headers],[NOM COMMERCIAL DU PROCEDE]])))=0,"",INDIRECT(NOM_FR&amp;ADDRESS('PR-tampon'!$E463,COLUMN(REFERENCEMENT_ISOLANT[[#Headers],[NOM COMMERCIAL DU PROCEDE]]))))))</f>
        <v/>
      </c>
      <c r="F500" s="3" t="str">
        <f ca="1">IF('PR-tampon'!$E463="","",IF('PR-tampon'!$E463=0,"",IF(INDIRECT(NOM_FR&amp;ADDRESS('PR-tampon'!$E463,COLUMN(REFERENCEMENT_ISOLANT[[#Headers],[FABRICANT / TITULAIRE / DISTRIBUTEUR]])))=0,"",INDIRECT(NOM_FR&amp;ADDRESS('PR-tampon'!$E463,COLUMN(REFERENCEMENT_ISOLANT[[#Headers],[FABRICANT / TITULAIRE / DISTRIBUTEUR]]))))))</f>
        <v/>
      </c>
      <c r="G500" s="3" t="str">
        <f ca="1">IF('PR-tampon'!$E463="","",IF('PR-tampon'!$E463=0,"",IF(INDIRECT(NOM_FR&amp;ADDRESS('PR-tampon'!$E463,COLUMN(REFERENCEMENT_ISOLANT[[#Headers],[TYPE DE DOCUMENT DE REFERENCE]])))=0,"",INDIRECT(NOM_FR&amp;ADDRESS('PR-tampon'!$E463,COLUMN(REFERENCEMENT_ISOLANT[[#Headers],[TYPE DE DOCUMENT DE REFERENCE]]))))))</f>
        <v/>
      </c>
      <c r="H500" s="3" t="str">
        <f ca="1">IF('PR-tampon'!$E463="","",IF('PR-tampon'!$E463=0,"",IF(INDIRECT(NOM_FR&amp;ADDRESS('PR-tampon'!$E463,COLUMN(REFERENCEMENT_ISOLANT[[#Headers],[REF]])))=0,"",INDIRECT(NOM_FR&amp;ADDRESS('PR-tampon'!$E463,COLUMN(REFERENCEMENT_ISOLANT[[#Headers],[REF]]))))))</f>
        <v/>
      </c>
      <c r="I500" s="73" t="str">
        <f ca="1">IF('PR-tampon'!$E463="","",IF('PR-tampon'!$E463=0,"",IF(INDIRECT(NOM_FR&amp;ADDRESS('PR-tampon'!$E463,COLUMN(REFERENCEMENT_ISOLANT[[#Headers],[AVIS LIMITE AU / VALIDITE]])))=0,"",INDIRECT(NOM_FR&amp;ADDRESS('PR-tampon'!$E463,COLUMN(REFERENCEMENT_ISOLANT[[#Headers],[AVIS LIMITE AU / VALIDITE]]))))))</f>
        <v/>
      </c>
      <c r="J500" s="3" t="str">
        <f ca="1">IF('PR-tampon'!$E463="","",IF('PR-tampon'!$E463=0,"",IF(INDIRECT(NOM_FR&amp;ADDRESS('PR-tampon'!$E463,COLUMN(REFERENCEMENT_ISOLANT[[#Headers],[TC/TNC
dans le domaine d''emploi visé]])))=0,"",INDIRECT(NOM_FR&amp;ADDRESS('PR-tampon'!$E463,COLUMN(REFERENCEMENT_ISOLANT[[#Headers],[TC/TNC
dans le domaine d''emploi visé]]))))))</f>
        <v/>
      </c>
      <c r="K500" s="102" t="str">
        <f ca="1">IF('PR-tampon'!$E463="","",IF('PR-tampon'!$E463=0,"",IF(INDIRECT(NOM_FR&amp;ADDRESS('PR-tampon'!$E463,COLUMN(REFERENCEMENT_ISOLANT[[#Headers],[SYNTHESE DES APPLICATIONS VISEES]])))=0,"",INDIRECT(NOM_FR&amp;ADDRESS('PR-tampon'!$E463,COLUMN(REFERENCEMENT_ISOLANT[[#Headers],[SYNTHESE DES APPLICATIONS VISEES]]))))))</f>
        <v/>
      </c>
      <c r="L500" s="75" t="str">
        <f ca="1">IF('PR-tampon'!$E463="","",IF('PR-tampon'!$E463=0,"",IF(INDIRECT(NOM_FR&amp;ADDRESS('PR-tampon'!$E463,COLUMN(REFERENCEMENT_ISOLANT[[#Headers],[CONCATENATION DES OBSERVATIONS]])))=0,"",INDIRECT(NOM_FR&amp;ADDRESS('PR-tampon'!$E463,COLUMN(REFERENCEMENT_ISOLANT[[#Headers],[CONCATENATION DES OBSERVATIONS]]))))))</f>
        <v/>
      </c>
      <c r="M500" s="3" t="str">
        <f ca="1">IF('PR-tampon'!$E463="","",IF('PR-tampon'!$E463=0,"",IF(INDIRECT(NOM_FR&amp;ADDRESS('PR-tampon'!$E463,COLUMN(REFERENCEMENT_ISOLANT[[#Headers],[Hygrométrie des locaux]])))=0,"",INDIRECT(NOM_FR&amp;ADDRESS('PR-tampon'!$E463,COLUMN(REFERENCEMENT_ISOLANT[[#Headers],[Hygrométrie des locaux]]))))))</f>
        <v/>
      </c>
      <c r="N500" s="3" t="str">
        <f ca="1">IF('PR-tampon'!$E463="","",IF('PR-tampon'!$E463=0,"",IF(INDIRECT(NOM_FR&amp;ADDRESS('PR-tampon'!$E463,COLUMN(REFERENCEMENT_ISOLANT[[#Headers],[classement locaux au sens 20.1 P3]])))=0,"",INDIRECT(NOM_FR&amp;ADDRESS('PR-tampon'!$E463,COLUMN(REFERENCEMENT_ISOLANT[[#Headers],[classement locaux au sens 20.1 P3]]))))))</f>
        <v/>
      </c>
      <c r="O500" s="3" t="str">
        <f ca="1">IF('PR-tampon'!$E463="","",IF('PR-tampon'!$E463=0,"",IF(INDIRECT(NOM_FR&amp;ADDRESS('PR-tampon'!$E463,COLUMN(REFERENCEMENT_ISOLANT[[#Headers],[Climat max]])))=0,"",INDIRECT(NOM_FR&amp;ADDRESS('PR-tampon'!$E463,COLUMN(REFERENCEMENT_ISOLANT[[#Headers],[Climat max]]))))))</f>
        <v/>
      </c>
      <c r="P500" s="3" t="str">
        <f ca="1">IF('PR-tampon'!$E463="","",IF('PR-tampon'!$E463=0,"",IF(INDIRECT(NOM_FR&amp;ADDRESS('PR-tampon'!$E463,COLUMN(REFERENCEMENT_ISOLANT[[#Headers],[Locaux climatisés ou raffraichis]])))=0,"",INDIRECT(NOM_FR&amp;ADDRESS('PR-tampon'!$E463,COLUMN(REFERENCEMENT_ISOLANT[[#Headers],[Locaux climatisés ou raffraichis]]))))))</f>
        <v/>
      </c>
    </row>
    <row r="501" spans="1:16" ht="130.15" customHeight="1" x14ac:dyDescent="0.25">
      <c r="A501" s="3" t="e">
        <v>#VALUE!</v>
      </c>
      <c r="B501" s="79" t="str">
        <f ca="1">IF('PR-tampon'!$E464="","",IF('PR-tampon'!$E464=0,"",IF(INDIRECT(NOM_FR&amp;ADDRESS('PR-tampon'!$E464,COLUMN(REFERENCEMENT_ISOLANT[[#Headers],[DATE REFERENCEMENT]])))=0,"",INDIRECT(NOM_FR&amp;ADDRESS('PR-tampon'!$E464,COLUMN(REFERENCEMENT_ISOLANT[[#Headers],[DATE REFERENCEMENT]]))))))</f>
        <v/>
      </c>
      <c r="C501" s="79" t="str">
        <f ca="1">IF('PR-tampon'!$E464="","",IF('PR-tampon'!$E464=0,"",IF(INDIRECT(NOM_FR&amp;ADDRESS('PR-tampon'!$E464,COLUMN(REFERENCEMENT_ISOLANT[[#Headers],[TYPE DE PROCEDE]])))=0,"",INDIRECT(NOM_FR&amp;ADDRESS('PR-tampon'!$E464,COLUMN(REFERENCEMENT_ISOLANT[[#Headers],[TYPE DE PROCEDE]]))))))</f>
        <v/>
      </c>
      <c r="D501" s="79" t="str">
        <f ca="1">IF('PR-tampon'!$E464="","",IF('PR-tampon'!$E464=0,"",IF(INDIRECT(NOM_FR&amp;ADDRESS('PR-tampon'!$E464,COLUMN(REFERENCEMENT_ISOLANT[[#Headers],[MATIERE]])))=0,"",INDIRECT(NOM_FR&amp;ADDRESS('PR-tampon'!$E464,COLUMN(REFERENCEMENT_ISOLANT[[#Headers],[MATIERE]]))))))</f>
        <v/>
      </c>
      <c r="E501" s="3" t="str">
        <f ca="1">IF('PR-tampon'!$E464="","",IF('PR-tampon'!$E464=0,"",IF(INDIRECT(NOM_FR&amp;ADDRESS('PR-tampon'!$E464,COLUMN(REFERENCEMENT_ISOLANT[[#Headers],[NOM COMMERCIAL DU PROCEDE]])))=0,"",INDIRECT(NOM_FR&amp;ADDRESS('PR-tampon'!$E464,COLUMN(REFERENCEMENT_ISOLANT[[#Headers],[NOM COMMERCIAL DU PROCEDE]]))))))</f>
        <v/>
      </c>
      <c r="F501" s="3" t="str">
        <f ca="1">IF('PR-tampon'!$E464="","",IF('PR-tampon'!$E464=0,"",IF(INDIRECT(NOM_FR&amp;ADDRESS('PR-tampon'!$E464,COLUMN(REFERENCEMENT_ISOLANT[[#Headers],[FABRICANT / TITULAIRE / DISTRIBUTEUR]])))=0,"",INDIRECT(NOM_FR&amp;ADDRESS('PR-tampon'!$E464,COLUMN(REFERENCEMENT_ISOLANT[[#Headers],[FABRICANT / TITULAIRE / DISTRIBUTEUR]]))))))</f>
        <v/>
      </c>
      <c r="G501" s="3" t="str">
        <f ca="1">IF('PR-tampon'!$E464="","",IF('PR-tampon'!$E464=0,"",IF(INDIRECT(NOM_FR&amp;ADDRESS('PR-tampon'!$E464,COLUMN(REFERENCEMENT_ISOLANT[[#Headers],[TYPE DE DOCUMENT DE REFERENCE]])))=0,"",INDIRECT(NOM_FR&amp;ADDRESS('PR-tampon'!$E464,COLUMN(REFERENCEMENT_ISOLANT[[#Headers],[TYPE DE DOCUMENT DE REFERENCE]]))))))</f>
        <v/>
      </c>
      <c r="H501" s="3" t="str">
        <f ca="1">IF('PR-tampon'!$E464="","",IF('PR-tampon'!$E464=0,"",IF(INDIRECT(NOM_FR&amp;ADDRESS('PR-tampon'!$E464,COLUMN(REFERENCEMENT_ISOLANT[[#Headers],[REF]])))=0,"",INDIRECT(NOM_FR&amp;ADDRESS('PR-tampon'!$E464,COLUMN(REFERENCEMENT_ISOLANT[[#Headers],[REF]]))))))</f>
        <v/>
      </c>
      <c r="I501" s="73" t="str">
        <f ca="1">IF('PR-tampon'!$E464="","",IF('PR-tampon'!$E464=0,"",IF(INDIRECT(NOM_FR&amp;ADDRESS('PR-tampon'!$E464,COLUMN(REFERENCEMENT_ISOLANT[[#Headers],[AVIS LIMITE AU / VALIDITE]])))=0,"",INDIRECT(NOM_FR&amp;ADDRESS('PR-tampon'!$E464,COLUMN(REFERENCEMENT_ISOLANT[[#Headers],[AVIS LIMITE AU / VALIDITE]]))))))</f>
        <v/>
      </c>
      <c r="J501" s="3" t="str">
        <f ca="1">IF('PR-tampon'!$E464="","",IF('PR-tampon'!$E464=0,"",IF(INDIRECT(NOM_FR&amp;ADDRESS('PR-tampon'!$E464,COLUMN(REFERENCEMENT_ISOLANT[[#Headers],[TC/TNC
dans le domaine d''emploi visé]])))=0,"",INDIRECT(NOM_FR&amp;ADDRESS('PR-tampon'!$E464,COLUMN(REFERENCEMENT_ISOLANT[[#Headers],[TC/TNC
dans le domaine d''emploi visé]]))))))</f>
        <v/>
      </c>
      <c r="K501" s="102" t="str">
        <f ca="1">IF('PR-tampon'!$E464="","",IF('PR-tampon'!$E464=0,"",IF(INDIRECT(NOM_FR&amp;ADDRESS('PR-tampon'!$E464,COLUMN(REFERENCEMENT_ISOLANT[[#Headers],[SYNTHESE DES APPLICATIONS VISEES]])))=0,"",INDIRECT(NOM_FR&amp;ADDRESS('PR-tampon'!$E464,COLUMN(REFERENCEMENT_ISOLANT[[#Headers],[SYNTHESE DES APPLICATIONS VISEES]]))))))</f>
        <v/>
      </c>
      <c r="L501" s="75" t="str">
        <f ca="1">IF('PR-tampon'!$E464="","",IF('PR-tampon'!$E464=0,"",IF(INDIRECT(NOM_FR&amp;ADDRESS('PR-tampon'!$E464,COLUMN(REFERENCEMENT_ISOLANT[[#Headers],[CONCATENATION DES OBSERVATIONS]])))=0,"",INDIRECT(NOM_FR&amp;ADDRESS('PR-tampon'!$E464,COLUMN(REFERENCEMENT_ISOLANT[[#Headers],[CONCATENATION DES OBSERVATIONS]]))))))</f>
        <v/>
      </c>
      <c r="M501" s="3" t="str">
        <f ca="1">IF('PR-tampon'!$E464="","",IF('PR-tampon'!$E464=0,"",IF(INDIRECT(NOM_FR&amp;ADDRESS('PR-tampon'!$E464,COLUMN(REFERENCEMENT_ISOLANT[[#Headers],[Hygrométrie des locaux]])))=0,"",INDIRECT(NOM_FR&amp;ADDRESS('PR-tampon'!$E464,COLUMN(REFERENCEMENT_ISOLANT[[#Headers],[Hygrométrie des locaux]]))))))</f>
        <v/>
      </c>
      <c r="N501" s="3" t="str">
        <f ca="1">IF('PR-tampon'!$E464="","",IF('PR-tampon'!$E464=0,"",IF(INDIRECT(NOM_FR&amp;ADDRESS('PR-tampon'!$E464,COLUMN(REFERENCEMENT_ISOLANT[[#Headers],[classement locaux au sens 20.1 P3]])))=0,"",INDIRECT(NOM_FR&amp;ADDRESS('PR-tampon'!$E464,COLUMN(REFERENCEMENT_ISOLANT[[#Headers],[classement locaux au sens 20.1 P3]]))))))</f>
        <v/>
      </c>
      <c r="O501" s="3" t="str">
        <f ca="1">IF('PR-tampon'!$E464="","",IF('PR-tampon'!$E464=0,"",IF(INDIRECT(NOM_FR&amp;ADDRESS('PR-tampon'!$E464,COLUMN(REFERENCEMENT_ISOLANT[[#Headers],[Climat max]])))=0,"",INDIRECT(NOM_FR&amp;ADDRESS('PR-tampon'!$E464,COLUMN(REFERENCEMENT_ISOLANT[[#Headers],[Climat max]]))))))</f>
        <v/>
      </c>
      <c r="P501" s="3" t="str">
        <f ca="1">IF('PR-tampon'!$E464="","",IF('PR-tampon'!$E464=0,"",IF(INDIRECT(NOM_FR&amp;ADDRESS('PR-tampon'!$E464,COLUMN(REFERENCEMENT_ISOLANT[[#Headers],[Locaux climatisés ou raffraichis]])))=0,"",INDIRECT(NOM_FR&amp;ADDRESS('PR-tampon'!$E464,COLUMN(REFERENCEMENT_ISOLANT[[#Headers],[Locaux climatisés ou raffraichis]]))))))</f>
        <v/>
      </c>
    </row>
    <row r="502" spans="1:16" ht="130.15" customHeight="1" x14ac:dyDescent="0.25">
      <c r="A502" s="3" t="e">
        <v>#VALUE!</v>
      </c>
      <c r="B502" s="79" t="str">
        <f ca="1">IF('PR-tampon'!$E465="","",IF('PR-tampon'!$E465=0,"",IF(INDIRECT(NOM_FR&amp;ADDRESS('PR-tampon'!$E465,COLUMN(REFERENCEMENT_ISOLANT[[#Headers],[DATE REFERENCEMENT]])))=0,"",INDIRECT(NOM_FR&amp;ADDRESS('PR-tampon'!$E465,COLUMN(REFERENCEMENT_ISOLANT[[#Headers],[DATE REFERENCEMENT]]))))))</f>
        <v/>
      </c>
      <c r="C502" s="79" t="str">
        <f ca="1">IF('PR-tampon'!$E465="","",IF('PR-tampon'!$E465=0,"",IF(INDIRECT(NOM_FR&amp;ADDRESS('PR-tampon'!$E465,COLUMN(REFERENCEMENT_ISOLANT[[#Headers],[TYPE DE PROCEDE]])))=0,"",INDIRECT(NOM_FR&amp;ADDRESS('PR-tampon'!$E465,COLUMN(REFERENCEMENT_ISOLANT[[#Headers],[TYPE DE PROCEDE]]))))))</f>
        <v/>
      </c>
      <c r="D502" s="79" t="str">
        <f ca="1">IF('PR-tampon'!$E465="","",IF('PR-tampon'!$E465=0,"",IF(INDIRECT(NOM_FR&amp;ADDRESS('PR-tampon'!$E465,COLUMN(REFERENCEMENT_ISOLANT[[#Headers],[MATIERE]])))=0,"",INDIRECT(NOM_FR&amp;ADDRESS('PR-tampon'!$E465,COLUMN(REFERENCEMENT_ISOLANT[[#Headers],[MATIERE]]))))))</f>
        <v/>
      </c>
      <c r="E502" s="3" t="str">
        <f ca="1">IF('PR-tampon'!$E465="","",IF('PR-tampon'!$E465=0,"",IF(INDIRECT(NOM_FR&amp;ADDRESS('PR-tampon'!$E465,COLUMN(REFERENCEMENT_ISOLANT[[#Headers],[NOM COMMERCIAL DU PROCEDE]])))=0,"",INDIRECT(NOM_FR&amp;ADDRESS('PR-tampon'!$E465,COLUMN(REFERENCEMENT_ISOLANT[[#Headers],[NOM COMMERCIAL DU PROCEDE]]))))))</f>
        <v/>
      </c>
      <c r="F502" s="3" t="str">
        <f ca="1">IF('PR-tampon'!$E465="","",IF('PR-tampon'!$E465=0,"",IF(INDIRECT(NOM_FR&amp;ADDRESS('PR-tampon'!$E465,COLUMN(REFERENCEMENT_ISOLANT[[#Headers],[FABRICANT / TITULAIRE / DISTRIBUTEUR]])))=0,"",INDIRECT(NOM_FR&amp;ADDRESS('PR-tampon'!$E465,COLUMN(REFERENCEMENT_ISOLANT[[#Headers],[FABRICANT / TITULAIRE / DISTRIBUTEUR]]))))))</f>
        <v/>
      </c>
      <c r="G502" s="3" t="str">
        <f ca="1">IF('PR-tampon'!$E465="","",IF('PR-tampon'!$E465=0,"",IF(INDIRECT(NOM_FR&amp;ADDRESS('PR-tampon'!$E465,COLUMN(REFERENCEMENT_ISOLANT[[#Headers],[TYPE DE DOCUMENT DE REFERENCE]])))=0,"",INDIRECT(NOM_FR&amp;ADDRESS('PR-tampon'!$E465,COLUMN(REFERENCEMENT_ISOLANT[[#Headers],[TYPE DE DOCUMENT DE REFERENCE]]))))))</f>
        <v/>
      </c>
      <c r="H502" s="3" t="str">
        <f ca="1">IF('PR-tampon'!$E465="","",IF('PR-tampon'!$E465=0,"",IF(INDIRECT(NOM_FR&amp;ADDRESS('PR-tampon'!$E465,COLUMN(REFERENCEMENT_ISOLANT[[#Headers],[REF]])))=0,"",INDIRECT(NOM_FR&amp;ADDRESS('PR-tampon'!$E465,COLUMN(REFERENCEMENT_ISOLANT[[#Headers],[REF]]))))))</f>
        <v/>
      </c>
      <c r="I502" s="73" t="str">
        <f ca="1">IF('PR-tampon'!$E465="","",IF('PR-tampon'!$E465=0,"",IF(INDIRECT(NOM_FR&amp;ADDRESS('PR-tampon'!$E465,COLUMN(REFERENCEMENT_ISOLANT[[#Headers],[AVIS LIMITE AU / VALIDITE]])))=0,"",INDIRECT(NOM_FR&amp;ADDRESS('PR-tampon'!$E465,COLUMN(REFERENCEMENT_ISOLANT[[#Headers],[AVIS LIMITE AU / VALIDITE]]))))))</f>
        <v/>
      </c>
      <c r="J502" s="3" t="str">
        <f ca="1">IF('PR-tampon'!$E465="","",IF('PR-tampon'!$E465=0,"",IF(INDIRECT(NOM_FR&amp;ADDRESS('PR-tampon'!$E465,COLUMN(REFERENCEMENT_ISOLANT[[#Headers],[TC/TNC
dans le domaine d''emploi visé]])))=0,"",INDIRECT(NOM_FR&amp;ADDRESS('PR-tampon'!$E465,COLUMN(REFERENCEMENT_ISOLANT[[#Headers],[TC/TNC
dans le domaine d''emploi visé]]))))))</f>
        <v/>
      </c>
      <c r="K502" s="102" t="str">
        <f ca="1">IF('PR-tampon'!$E465="","",IF('PR-tampon'!$E465=0,"",IF(INDIRECT(NOM_FR&amp;ADDRESS('PR-tampon'!$E465,COLUMN(REFERENCEMENT_ISOLANT[[#Headers],[SYNTHESE DES APPLICATIONS VISEES]])))=0,"",INDIRECT(NOM_FR&amp;ADDRESS('PR-tampon'!$E465,COLUMN(REFERENCEMENT_ISOLANT[[#Headers],[SYNTHESE DES APPLICATIONS VISEES]]))))))</f>
        <v/>
      </c>
      <c r="L502" s="75" t="str">
        <f ca="1">IF('PR-tampon'!$E465="","",IF('PR-tampon'!$E465=0,"",IF(INDIRECT(NOM_FR&amp;ADDRESS('PR-tampon'!$E465,COLUMN(REFERENCEMENT_ISOLANT[[#Headers],[CONCATENATION DES OBSERVATIONS]])))=0,"",INDIRECT(NOM_FR&amp;ADDRESS('PR-tampon'!$E465,COLUMN(REFERENCEMENT_ISOLANT[[#Headers],[CONCATENATION DES OBSERVATIONS]]))))))</f>
        <v/>
      </c>
      <c r="M502" s="3" t="str">
        <f ca="1">IF('PR-tampon'!$E465="","",IF('PR-tampon'!$E465=0,"",IF(INDIRECT(NOM_FR&amp;ADDRESS('PR-tampon'!$E465,COLUMN(REFERENCEMENT_ISOLANT[[#Headers],[Hygrométrie des locaux]])))=0,"",INDIRECT(NOM_FR&amp;ADDRESS('PR-tampon'!$E465,COLUMN(REFERENCEMENT_ISOLANT[[#Headers],[Hygrométrie des locaux]]))))))</f>
        <v/>
      </c>
      <c r="N502" s="3" t="str">
        <f ca="1">IF('PR-tampon'!$E465="","",IF('PR-tampon'!$E465=0,"",IF(INDIRECT(NOM_FR&amp;ADDRESS('PR-tampon'!$E465,COLUMN(REFERENCEMENT_ISOLANT[[#Headers],[classement locaux au sens 20.1 P3]])))=0,"",INDIRECT(NOM_FR&amp;ADDRESS('PR-tampon'!$E465,COLUMN(REFERENCEMENT_ISOLANT[[#Headers],[classement locaux au sens 20.1 P3]]))))))</f>
        <v/>
      </c>
      <c r="O502" s="3" t="str">
        <f ca="1">IF('PR-tampon'!$E465="","",IF('PR-tampon'!$E465=0,"",IF(INDIRECT(NOM_FR&amp;ADDRESS('PR-tampon'!$E465,COLUMN(REFERENCEMENT_ISOLANT[[#Headers],[Climat max]])))=0,"",INDIRECT(NOM_FR&amp;ADDRESS('PR-tampon'!$E465,COLUMN(REFERENCEMENT_ISOLANT[[#Headers],[Climat max]]))))))</f>
        <v/>
      </c>
      <c r="P502" s="3" t="str">
        <f ca="1">IF('PR-tampon'!$E465="","",IF('PR-tampon'!$E465=0,"",IF(INDIRECT(NOM_FR&amp;ADDRESS('PR-tampon'!$E465,COLUMN(REFERENCEMENT_ISOLANT[[#Headers],[Locaux climatisés ou raffraichis]])))=0,"",INDIRECT(NOM_FR&amp;ADDRESS('PR-tampon'!$E465,COLUMN(REFERENCEMENT_ISOLANT[[#Headers],[Locaux climatisés ou raffraichis]]))))))</f>
        <v/>
      </c>
    </row>
    <row r="503" spans="1:16" ht="130.15" customHeight="1" x14ac:dyDescent="0.25">
      <c r="A503" s="3" t="e">
        <v>#VALUE!</v>
      </c>
      <c r="B503" s="79" t="str">
        <f ca="1">IF('PR-tampon'!$E466="","",IF('PR-tampon'!$E466=0,"",IF(INDIRECT(NOM_FR&amp;ADDRESS('PR-tampon'!$E466,COLUMN(REFERENCEMENT_ISOLANT[[#Headers],[DATE REFERENCEMENT]])))=0,"",INDIRECT(NOM_FR&amp;ADDRESS('PR-tampon'!$E466,COLUMN(REFERENCEMENT_ISOLANT[[#Headers],[DATE REFERENCEMENT]]))))))</f>
        <v/>
      </c>
      <c r="C503" s="79" t="str">
        <f ca="1">IF('PR-tampon'!$E466="","",IF('PR-tampon'!$E466=0,"",IF(INDIRECT(NOM_FR&amp;ADDRESS('PR-tampon'!$E466,COLUMN(REFERENCEMENT_ISOLANT[[#Headers],[TYPE DE PROCEDE]])))=0,"",INDIRECT(NOM_FR&amp;ADDRESS('PR-tampon'!$E466,COLUMN(REFERENCEMENT_ISOLANT[[#Headers],[TYPE DE PROCEDE]]))))))</f>
        <v/>
      </c>
      <c r="D503" s="79" t="str">
        <f ca="1">IF('PR-tampon'!$E466="","",IF('PR-tampon'!$E466=0,"",IF(INDIRECT(NOM_FR&amp;ADDRESS('PR-tampon'!$E466,COLUMN(REFERENCEMENT_ISOLANT[[#Headers],[MATIERE]])))=0,"",INDIRECT(NOM_FR&amp;ADDRESS('PR-tampon'!$E466,COLUMN(REFERENCEMENT_ISOLANT[[#Headers],[MATIERE]]))))))</f>
        <v/>
      </c>
      <c r="E503" s="3" t="str">
        <f ca="1">IF('PR-tampon'!$E466="","",IF('PR-tampon'!$E466=0,"",IF(INDIRECT(NOM_FR&amp;ADDRESS('PR-tampon'!$E466,COLUMN(REFERENCEMENT_ISOLANT[[#Headers],[NOM COMMERCIAL DU PROCEDE]])))=0,"",INDIRECT(NOM_FR&amp;ADDRESS('PR-tampon'!$E466,COLUMN(REFERENCEMENT_ISOLANT[[#Headers],[NOM COMMERCIAL DU PROCEDE]]))))))</f>
        <v/>
      </c>
      <c r="F503" s="3" t="str">
        <f ca="1">IF('PR-tampon'!$E466="","",IF('PR-tampon'!$E466=0,"",IF(INDIRECT(NOM_FR&amp;ADDRESS('PR-tampon'!$E466,COLUMN(REFERENCEMENT_ISOLANT[[#Headers],[FABRICANT / TITULAIRE / DISTRIBUTEUR]])))=0,"",INDIRECT(NOM_FR&amp;ADDRESS('PR-tampon'!$E466,COLUMN(REFERENCEMENT_ISOLANT[[#Headers],[FABRICANT / TITULAIRE / DISTRIBUTEUR]]))))))</f>
        <v/>
      </c>
      <c r="G503" s="3" t="str">
        <f ca="1">IF('PR-tampon'!$E466="","",IF('PR-tampon'!$E466=0,"",IF(INDIRECT(NOM_FR&amp;ADDRESS('PR-tampon'!$E466,COLUMN(REFERENCEMENT_ISOLANT[[#Headers],[TYPE DE DOCUMENT DE REFERENCE]])))=0,"",INDIRECT(NOM_FR&amp;ADDRESS('PR-tampon'!$E466,COLUMN(REFERENCEMENT_ISOLANT[[#Headers],[TYPE DE DOCUMENT DE REFERENCE]]))))))</f>
        <v/>
      </c>
      <c r="H503" s="3" t="str">
        <f ca="1">IF('PR-tampon'!$E466="","",IF('PR-tampon'!$E466=0,"",IF(INDIRECT(NOM_FR&amp;ADDRESS('PR-tampon'!$E466,COLUMN(REFERENCEMENT_ISOLANT[[#Headers],[REF]])))=0,"",INDIRECT(NOM_FR&amp;ADDRESS('PR-tampon'!$E466,COLUMN(REFERENCEMENT_ISOLANT[[#Headers],[REF]]))))))</f>
        <v/>
      </c>
      <c r="I503" s="73" t="str">
        <f ca="1">IF('PR-tampon'!$E466="","",IF('PR-tampon'!$E466=0,"",IF(INDIRECT(NOM_FR&amp;ADDRESS('PR-tampon'!$E466,COLUMN(REFERENCEMENT_ISOLANT[[#Headers],[AVIS LIMITE AU / VALIDITE]])))=0,"",INDIRECT(NOM_FR&amp;ADDRESS('PR-tampon'!$E466,COLUMN(REFERENCEMENT_ISOLANT[[#Headers],[AVIS LIMITE AU / VALIDITE]]))))))</f>
        <v/>
      </c>
      <c r="J503" s="3" t="str">
        <f ca="1">IF('PR-tampon'!$E466="","",IF('PR-tampon'!$E466=0,"",IF(INDIRECT(NOM_FR&amp;ADDRESS('PR-tampon'!$E466,COLUMN(REFERENCEMENT_ISOLANT[[#Headers],[TC/TNC
dans le domaine d''emploi visé]])))=0,"",INDIRECT(NOM_FR&amp;ADDRESS('PR-tampon'!$E466,COLUMN(REFERENCEMENT_ISOLANT[[#Headers],[TC/TNC
dans le domaine d''emploi visé]]))))))</f>
        <v/>
      </c>
      <c r="K503" s="102" t="str">
        <f ca="1">IF('PR-tampon'!$E466="","",IF('PR-tampon'!$E466=0,"",IF(INDIRECT(NOM_FR&amp;ADDRESS('PR-tampon'!$E466,COLUMN(REFERENCEMENT_ISOLANT[[#Headers],[SYNTHESE DES APPLICATIONS VISEES]])))=0,"",INDIRECT(NOM_FR&amp;ADDRESS('PR-tampon'!$E466,COLUMN(REFERENCEMENT_ISOLANT[[#Headers],[SYNTHESE DES APPLICATIONS VISEES]]))))))</f>
        <v/>
      </c>
      <c r="L503" s="75" t="str">
        <f ca="1">IF('PR-tampon'!$E466="","",IF('PR-tampon'!$E466=0,"",IF(INDIRECT(NOM_FR&amp;ADDRESS('PR-tampon'!$E466,COLUMN(REFERENCEMENT_ISOLANT[[#Headers],[CONCATENATION DES OBSERVATIONS]])))=0,"",INDIRECT(NOM_FR&amp;ADDRESS('PR-tampon'!$E466,COLUMN(REFERENCEMENT_ISOLANT[[#Headers],[CONCATENATION DES OBSERVATIONS]]))))))</f>
        <v/>
      </c>
      <c r="M503" s="3" t="str">
        <f ca="1">IF('PR-tampon'!$E466="","",IF('PR-tampon'!$E466=0,"",IF(INDIRECT(NOM_FR&amp;ADDRESS('PR-tampon'!$E466,COLUMN(REFERENCEMENT_ISOLANT[[#Headers],[Hygrométrie des locaux]])))=0,"",INDIRECT(NOM_FR&amp;ADDRESS('PR-tampon'!$E466,COLUMN(REFERENCEMENT_ISOLANT[[#Headers],[Hygrométrie des locaux]]))))))</f>
        <v/>
      </c>
      <c r="N503" s="3" t="str">
        <f ca="1">IF('PR-tampon'!$E466="","",IF('PR-tampon'!$E466=0,"",IF(INDIRECT(NOM_FR&amp;ADDRESS('PR-tampon'!$E466,COLUMN(REFERENCEMENT_ISOLANT[[#Headers],[classement locaux au sens 20.1 P3]])))=0,"",INDIRECT(NOM_FR&amp;ADDRESS('PR-tampon'!$E466,COLUMN(REFERENCEMENT_ISOLANT[[#Headers],[classement locaux au sens 20.1 P3]]))))))</f>
        <v/>
      </c>
      <c r="O503" s="3" t="str">
        <f ca="1">IF('PR-tampon'!$E466="","",IF('PR-tampon'!$E466=0,"",IF(INDIRECT(NOM_FR&amp;ADDRESS('PR-tampon'!$E466,COLUMN(REFERENCEMENT_ISOLANT[[#Headers],[Climat max]])))=0,"",INDIRECT(NOM_FR&amp;ADDRESS('PR-tampon'!$E466,COLUMN(REFERENCEMENT_ISOLANT[[#Headers],[Climat max]]))))))</f>
        <v/>
      </c>
      <c r="P503" s="3" t="str">
        <f ca="1">IF('PR-tampon'!$E466="","",IF('PR-tampon'!$E466=0,"",IF(INDIRECT(NOM_FR&amp;ADDRESS('PR-tampon'!$E466,COLUMN(REFERENCEMENT_ISOLANT[[#Headers],[Locaux climatisés ou raffraichis]])))=0,"",INDIRECT(NOM_FR&amp;ADDRESS('PR-tampon'!$E466,COLUMN(REFERENCEMENT_ISOLANT[[#Headers],[Locaux climatisés ou raffraichis]]))))))</f>
        <v/>
      </c>
    </row>
    <row r="504" spans="1:16" ht="130.15" customHeight="1" x14ac:dyDescent="0.25">
      <c r="A504" s="3" t="e">
        <v>#VALUE!</v>
      </c>
      <c r="B504" s="79" t="str">
        <f ca="1">IF('PR-tampon'!$E467="","",IF('PR-tampon'!$E467=0,"",IF(INDIRECT(NOM_FR&amp;ADDRESS('PR-tampon'!$E467,COLUMN(REFERENCEMENT_ISOLANT[[#Headers],[DATE REFERENCEMENT]])))=0,"",INDIRECT(NOM_FR&amp;ADDRESS('PR-tampon'!$E467,COLUMN(REFERENCEMENT_ISOLANT[[#Headers],[DATE REFERENCEMENT]]))))))</f>
        <v/>
      </c>
      <c r="C504" s="79" t="str">
        <f ca="1">IF('PR-tampon'!$E467="","",IF('PR-tampon'!$E467=0,"",IF(INDIRECT(NOM_FR&amp;ADDRESS('PR-tampon'!$E467,COLUMN(REFERENCEMENT_ISOLANT[[#Headers],[TYPE DE PROCEDE]])))=0,"",INDIRECT(NOM_FR&amp;ADDRESS('PR-tampon'!$E467,COLUMN(REFERENCEMENT_ISOLANT[[#Headers],[TYPE DE PROCEDE]]))))))</f>
        <v/>
      </c>
      <c r="D504" s="79" t="str">
        <f ca="1">IF('PR-tampon'!$E467="","",IF('PR-tampon'!$E467=0,"",IF(INDIRECT(NOM_FR&amp;ADDRESS('PR-tampon'!$E467,COLUMN(REFERENCEMENT_ISOLANT[[#Headers],[MATIERE]])))=0,"",INDIRECT(NOM_FR&amp;ADDRESS('PR-tampon'!$E467,COLUMN(REFERENCEMENT_ISOLANT[[#Headers],[MATIERE]]))))))</f>
        <v/>
      </c>
      <c r="E504" s="3" t="str">
        <f ca="1">IF('PR-tampon'!$E467="","",IF('PR-tampon'!$E467=0,"",IF(INDIRECT(NOM_FR&amp;ADDRESS('PR-tampon'!$E467,COLUMN(REFERENCEMENT_ISOLANT[[#Headers],[NOM COMMERCIAL DU PROCEDE]])))=0,"",INDIRECT(NOM_FR&amp;ADDRESS('PR-tampon'!$E467,COLUMN(REFERENCEMENT_ISOLANT[[#Headers],[NOM COMMERCIAL DU PROCEDE]]))))))</f>
        <v/>
      </c>
      <c r="F504" s="3" t="str">
        <f ca="1">IF('PR-tampon'!$E467="","",IF('PR-tampon'!$E467=0,"",IF(INDIRECT(NOM_FR&amp;ADDRESS('PR-tampon'!$E467,COLUMN(REFERENCEMENT_ISOLANT[[#Headers],[FABRICANT / TITULAIRE / DISTRIBUTEUR]])))=0,"",INDIRECT(NOM_FR&amp;ADDRESS('PR-tampon'!$E467,COLUMN(REFERENCEMENT_ISOLANT[[#Headers],[FABRICANT / TITULAIRE / DISTRIBUTEUR]]))))))</f>
        <v/>
      </c>
      <c r="G504" s="3" t="str">
        <f ca="1">IF('PR-tampon'!$E467="","",IF('PR-tampon'!$E467=0,"",IF(INDIRECT(NOM_FR&amp;ADDRESS('PR-tampon'!$E467,COLUMN(REFERENCEMENT_ISOLANT[[#Headers],[TYPE DE DOCUMENT DE REFERENCE]])))=0,"",INDIRECT(NOM_FR&amp;ADDRESS('PR-tampon'!$E467,COLUMN(REFERENCEMENT_ISOLANT[[#Headers],[TYPE DE DOCUMENT DE REFERENCE]]))))))</f>
        <v/>
      </c>
      <c r="H504" s="3" t="str">
        <f ca="1">IF('PR-tampon'!$E467="","",IF('PR-tampon'!$E467=0,"",IF(INDIRECT(NOM_FR&amp;ADDRESS('PR-tampon'!$E467,COLUMN(REFERENCEMENT_ISOLANT[[#Headers],[REF]])))=0,"",INDIRECT(NOM_FR&amp;ADDRESS('PR-tampon'!$E467,COLUMN(REFERENCEMENT_ISOLANT[[#Headers],[REF]]))))))</f>
        <v/>
      </c>
      <c r="I504" s="73" t="str">
        <f ca="1">IF('PR-tampon'!$E467="","",IF('PR-tampon'!$E467=0,"",IF(INDIRECT(NOM_FR&amp;ADDRESS('PR-tampon'!$E467,COLUMN(REFERENCEMENT_ISOLANT[[#Headers],[AVIS LIMITE AU / VALIDITE]])))=0,"",INDIRECT(NOM_FR&amp;ADDRESS('PR-tampon'!$E467,COLUMN(REFERENCEMENT_ISOLANT[[#Headers],[AVIS LIMITE AU / VALIDITE]]))))))</f>
        <v/>
      </c>
      <c r="J504" s="3" t="str">
        <f ca="1">IF('PR-tampon'!$E467="","",IF('PR-tampon'!$E467=0,"",IF(INDIRECT(NOM_FR&amp;ADDRESS('PR-tampon'!$E467,COLUMN(REFERENCEMENT_ISOLANT[[#Headers],[TC/TNC
dans le domaine d''emploi visé]])))=0,"",INDIRECT(NOM_FR&amp;ADDRESS('PR-tampon'!$E467,COLUMN(REFERENCEMENT_ISOLANT[[#Headers],[TC/TNC
dans le domaine d''emploi visé]]))))))</f>
        <v/>
      </c>
      <c r="K504" s="102" t="str">
        <f ca="1">IF('PR-tampon'!$E467="","",IF('PR-tampon'!$E467=0,"",IF(INDIRECT(NOM_FR&amp;ADDRESS('PR-tampon'!$E467,COLUMN(REFERENCEMENT_ISOLANT[[#Headers],[SYNTHESE DES APPLICATIONS VISEES]])))=0,"",INDIRECT(NOM_FR&amp;ADDRESS('PR-tampon'!$E467,COLUMN(REFERENCEMENT_ISOLANT[[#Headers],[SYNTHESE DES APPLICATIONS VISEES]]))))))</f>
        <v/>
      </c>
      <c r="L504" s="75" t="str">
        <f ca="1">IF('PR-tampon'!$E467="","",IF('PR-tampon'!$E467=0,"",IF(INDIRECT(NOM_FR&amp;ADDRESS('PR-tampon'!$E467,COLUMN(REFERENCEMENT_ISOLANT[[#Headers],[CONCATENATION DES OBSERVATIONS]])))=0,"",INDIRECT(NOM_FR&amp;ADDRESS('PR-tampon'!$E467,COLUMN(REFERENCEMENT_ISOLANT[[#Headers],[CONCATENATION DES OBSERVATIONS]]))))))</f>
        <v/>
      </c>
      <c r="M504" s="3" t="str">
        <f ca="1">IF('PR-tampon'!$E467="","",IF('PR-tampon'!$E467=0,"",IF(INDIRECT(NOM_FR&amp;ADDRESS('PR-tampon'!$E467,COLUMN(REFERENCEMENT_ISOLANT[[#Headers],[Hygrométrie des locaux]])))=0,"",INDIRECT(NOM_FR&amp;ADDRESS('PR-tampon'!$E467,COLUMN(REFERENCEMENT_ISOLANT[[#Headers],[Hygrométrie des locaux]]))))))</f>
        <v/>
      </c>
      <c r="N504" s="3" t="str">
        <f ca="1">IF('PR-tampon'!$E467="","",IF('PR-tampon'!$E467=0,"",IF(INDIRECT(NOM_FR&amp;ADDRESS('PR-tampon'!$E467,COLUMN(REFERENCEMENT_ISOLANT[[#Headers],[classement locaux au sens 20.1 P3]])))=0,"",INDIRECT(NOM_FR&amp;ADDRESS('PR-tampon'!$E467,COLUMN(REFERENCEMENT_ISOLANT[[#Headers],[classement locaux au sens 20.1 P3]]))))))</f>
        <v/>
      </c>
      <c r="O504" s="3" t="str">
        <f ca="1">IF('PR-tampon'!$E467="","",IF('PR-tampon'!$E467=0,"",IF(INDIRECT(NOM_FR&amp;ADDRESS('PR-tampon'!$E467,COLUMN(REFERENCEMENT_ISOLANT[[#Headers],[Climat max]])))=0,"",INDIRECT(NOM_FR&amp;ADDRESS('PR-tampon'!$E467,COLUMN(REFERENCEMENT_ISOLANT[[#Headers],[Climat max]]))))))</f>
        <v/>
      </c>
      <c r="P504" s="3" t="str">
        <f ca="1">IF('PR-tampon'!$E467="","",IF('PR-tampon'!$E467=0,"",IF(INDIRECT(NOM_FR&amp;ADDRESS('PR-tampon'!$E467,COLUMN(REFERENCEMENT_ISOLANT[[#Headers],[Locaux climatisés ou raffraichis]])))=0,"",INDIRECT(NOM_FR&amp;ADDRESS('PR-tampon'!$E467,COLUMN(REFERENCEMENT_ISOLANT[[#Headers],[Locaux climatisés ou raffraichis]]))))))</f>
        <v/>
      </c>
    </row>
    <row r="505" spans="1:16" ht="130.15" customHeight="1" x14ac:dyDescent="0.25">
      <c r="A505" s="3" t="e">
        <v>#VALUE!</v>
      </c>
      <c r="B505" s="79" t="str">
        <f ca="1">IF('PR-tampon'!$E468="","",IF('PR-tampon'!$E468=0,"",IF(INDIRECT(NOM_FR&amp;ADDRESS('PR-tampon'!$E468,COLUMN(REFERENCEMENT_ISOLANT[[#Headers],[DATE REFERENCEMENT]])))=0,"",INDIRECT(NOM_FR&amp;ADDRESS('PR-tampon'!$E468,COLUMN(REFERENCEMENT_ISOLANT[[#Headers],[DATE REFERENCEMENT]]))))))</f>
        <v/>
      </c>
      <c r="C505" s="79" t="str">
        <f ca="1">IF('PR-tampon'!$E468="","",IF('PR-tampon'!$E468=0,"",IF(INDIRECT(NOM_FR&amp;ADDRESS('PR-tampon'!$E468,COLUMN(REFERENCEMENT_ISOLANT[[#Headers],[TYPE DE PROCEDE]])))=0,"",INDIRECT(NOM_FR&amp;ADDRESS('PR-tampon'!$E468,COLUMN(REFERENCEMENT_ISOLANT[[#Headers],[TYPE DE PROCEDE]]))))))</f>
        <v/>
      </c>
      <c r="D505" s="79" t="str">
        <f ca="1">IF('PR-tampon'!$E468="","",IF('PR-tampon'!$E468=0,"",IF(INDIRECT(NOM_FR&amp;ADDRESS('PR-tampon'!$E468,COLUMN(REFERENCEMENT_ISOLANT[[#Headers],[MATIERE]])))=0,"",INDIRECT(NOM_FR&amp;ADDRESS('PR-tampon'!$E468,COLUMN(REFERENCEMENT_ISOLANT[[#Headers],[MATIERE]]))))))</f>
        <v/>
      </c>
      <c r="E505" s="3" t="str">
        <f ca="1">IF('PR-tampon'!$E468="","",IF('PR-tampon'!$E468=0,"",IF(INDIRECT(NOM_FR&amp;ADDRESS('PR-tampon'!$E468,COLUMN(REFERENCEMENT_ISOLANT[[#Headers],[NOM COMMERCIAL DU PROCEDE]])))=0,"",INDIRECT(NOM_FR&amp;ADDRESS('PR-tampon'!$E468,COLUMN(REFERENCEMENT_ISOLANT[[#Headers],[NOM COMMERCIAL DU PROCEDE]]))))))</f>
        <v/>
      </c>
      <c r="F505" s="3" t="str">
        <f ca="1">IF('PR-tampon'!$E468="","",IF('PR-tampon'!$E468=0,"",IF(INDIRECT(NOM_FR&amp;ADDRESS('PR-tampon'!$E468,COLUMN(REFERENCEMENT_ISOLANT[[#Headers],[FABRICANT / TITULAIRE / DISTRIBUTEUR]])))=0,"",INDIRECT(NOM_FR&amp;ADDRESS('PR-tampon'!$E468,COLUMN(REFERENCEMENT_ISOLANT[[#Headers],[FABRICANT / TITULAIRE / DISTRIBUTEUR]]))))))</f>
        <v/>
      </c>
      <c r="G505" s="3" t="str">
        <f ca="1">IF('PR-tampon'!$E468="","",IF('PR-tampon'!$E468=0,"",IF(INDIRECT(NOM_FR&amp;ADDRESS('PR-tampon'!$E468,COLUMN(REFERENCEMENT_ISOLANT[[#Headers],[TYPE DE DOCUMENT DE REFERENCE]])))=0,"",INDIRECT(NOM_FR&amp;ADDRESS('PR-tampon'!$E468,COLUMN(REFERENCEMENT_ISOLANT[[#Headers],[TYPE DE DOCUMENT DE REFERENCE]]))))))</f>
        <v/>
      </c>
      <c r="H505" s="3" t="str">
        <f ca="1">IF('PR-tampon'!$E468="","",IF('PR-tampon'!$E468=0,"",IF(INDIRECT(NOM_FR&amp;ADDRESS('PR-tampon'!$E468,COLUMN(REFERENCEMENT_ISOLANT[[#Headers],[REF]])))=0,"",INDIRECT(NOM_FR&amp;ADDRESS('PR-tampon'!$E468,COLUMN(REFERENCEMENT_ISOLANT[[#Headers],[REF]]))))))</f>
        <v/>
      </c>
      <c r="I505" s="73" t="str">
        <f ca="1">IF('PR-tampon'!$E468="","",IF('PR-tampon'!$E468=0,"",IF(INDIRECT(NOM_FR&amp;ADDRESS('PR-tampon'!$E468,COLUMN(REFERENCEMENT_ISOLANT[[#Headers],[AVIS LIMITE AU / VALIDITE]])))=0,"",INDIRECT(NOM_FR&amp;ADDRESS('PR-tampon'!$E468,COLUMN(REFERENCEMENT_ISOLANT[[#Headers],[AVIS LIMITE AU / VALIDITE]]))))))</f>
        <v/>
      </c>
      <c r="J505" s="3" t="str">
        <f ca="1">IF('PR-tampon'!$E468="","",IF('PR-tampon'!$E468=0,"",IF(INDIRECT(NOM_FR&amp;ADDRESS('PR-tampon'!$E468,COLUMN(REFERENCEMENT_ISOLANT[[#Headers],[TC/TNC
dans le domaine d''emploi visé]])))=0,"",INDIRECT(NOM_FR&amp;ADDRESS('PR-tampon'!$E468,COLUMN(REFERENCEMENT_ISOLANT[[#Headers],[TC/TNC
dans le domaine d''emploi visé]]))))))</f>
        <v/>
      </c>
      <c r="K505" s="102" t="str">
        <f ca="1">IF('PR-tampon'!$E468="","",IF('PR-tampon'!$E468=0,"",IF(INDIRECT(NOM_FR&amp;ADDRESS('PR-tampon'!$E468,COLUMN(REFERENCEMENT_ISOLANT[[#Headers],[SYNTHESE DES APPLICATIONS VISEES]])))=0,"",INDIRECT(NOM_FR&amp;ADDRESS('PR-tampon'!$E468,COLUMN(REFERENCEMENT_ISOLANT[[#Headers],[SYNTHESE DES APPLICATIONS VISEES]]))))))</f>
        <v/>
      </c>
      <c r="L505" s="75" t="str">
        <f ca="1">IF('PR-tampon'!$E468="","",IF('PR-tampon'!$E468=0,"",IF(INDIRECT(NOM_FR&amp;ADDRESS('PR-tampon'!$E468,COLUMN(REFERENCEMENT_ISOLANT[[#Headers],[CONCATENATION DES OBSERVATIONS]])))=0,"",INDIRECT(NOM_FR&amp;ADDRESS('PR-tampon'!$E468,COLUMN(REFERENCEMENT_ISOLANT[[#Headers],[CONCATENATION DES OBSERVATIONS]]))))))</f>
        <v/>
      </c>
      <c r="M505" s="3" t="str">
        <f ca="1">IF('PR-tampon'!$E468="","",IF('PR-tampon'!$E468=0,"",IF(INDIRECT(NOM_FR&amp;ADDRESS('PR-tampon'!$E468,COLUMN(REFERENCEMENT_ISOLANT[[#Headers],[Hygrométrie des locaux]])))=0,"",INDIRECT(NOM_FR&amp;ADDRESS('PR-tampon'!$E468,COLUMN(REFERENCEMENT_ISOLANT[[#Headers],[Hygrométrie des locaux]]))))))</f>
        <v/>
      </c>
      <c r="N505" s="3" t="str">
        <f ca="1">IF('PR-tampon'!$E468="","",IF('PR-tampon'!$E468=0,"",IF(INDIRECT(NOM_FR&amp;ADDRESS('PR-tampon'!$E468,COLUMN(REFERENCEMENT_ISOLANT[[#Headers],[classement locaux au sens 20.1 P3]])))=0,"",INDIRECT(NOM_FR&amp;ADDRESS('PR-tampon'!$E468,COLUMN(REFERENCEMENT_ISOLANT[[#Headers],[classement locaux au sens 20.1 P3]]))))))</f>
        <v/>
      </c>
      <c r="O505" s="3" t="str">
        <f ca="1">IF('PR-tampon'!$E468="","",IF('PR-tampon'!$E468=0,"",IF(INDIRECT(NOM_FR&amp;ADDRESS('PR-tampon'!$E468,COLUMN(REFERENCEMENT_ISOLANT[[#Headers],[Climat max]])))=0,"",INDIRECT(NOM_FR&amp;ADDRESS('PR-tampon'!$E468,COLUMN(REFERENCEMENT_ISOLANT[[#Headers],[Climat max]]))))))</f>
        <v/>
      </c>
      <c r="P505" s="3" t="str">
        <f ca="1">IF('PR-tampon'!$E468="","",IF('PR-tampon'!$E468=0,"",IF(INDIRECT(NOM_FR&amp;ADDRESS('PR-tampon'!$E468,COLUMN(REFERENCEMENT_ISOLANT[[#Headers],[Locaux climatisés ou raffraichis]])))=0,"",INDIRECT(NOM_FR&amp;ADDRESS('PR-tampon'!$E468,COLUMN(REFERENCEMENT_ISOLANT[[#Headers],[Locaux climatisés ou raffraichis]]))))))</f>
        <v/>
      </c>
    </row>
    <row r="506" spans="1:16" ht="130.15" customHeight="1" x14ac:dyDescent="0.25">
      <c r="A506" s="3" t="e">
        <v>#VALUE!</v>
      </c>
      <c r="B506" s="79" t="str">
        <f ca="1">IF('PR-tampon'!$E469="","",IF('PR-tampon'!$E469=0,"",IF(INDIRECT(NOM_FR&amp;ADDRESS('PR-tampon'!$E469,COLUMN(REFERENCEMENT_ISOLANT[[#Headers],[DATE REFERENCEMENT]])))=0,"",INDIRECT(NOM_FR&amp;ADDRESS('PR-tampon'!$E469,COLUMN(REFERENCEMENT_ISOLANT[[#Headers],[DATE REFERENCEMENT]]))))))</f>
        <v/>
      </c>
      <c r="C506" s="79" t="str">
        <f ca="1">IF('PR-tampon'!$E469="","",IF('PR-tampon'!$E469=0,"",IF(INDIRECT(NOM_FR&amp;ADDRESS('PR-tampon'!$E469,COLUMN(REFERENCEMENT_ISOLANT[[#Headers],[TYPE DE PROCEDE]])))=0,"",INDIRECT(NOM_FR&amp;ADDRESS('PR-tampon'!$E469,COLUMN(REFERENCEMENT_ISOLANT[[#Headers],[TYPE DE PROCEDE]]))))))</f>
        <v/>
      </c>
      <c r="D506" s="79" t="str">
        <f ca="1">IF('PR-tampon'!$E469="","",IF('PR-tampon'!$E469=0,"",IF(INDIRECT(NOM_FR&amp;ADDRESS('PR-tampon'!$E469,COLUMN(REFERENCEMENT_ISOLANT[[#Headers],[MATIERE]])))=0,"",INDIRECT(NOM_FR&amp;ADDRESS('PR-tampon'!$E469,COLUMN(REFERENCEMENT_ISOLANT[[#Headers],[MATIERE]]))))))</f>
        <v/>
      </c>
      <c r="E506" s="3" t="str">
        <f ca="1">IF('PR-tampon'!$E469="","",IF('PR-tampon'!$E469=0,"",IF(INDIRECT(NOM_FR&amp;ADDRESS('PR-tampon'!$E469,COLUMN(REFERENCEMENT_ISOLANT[[#Headers],[NOM COMMERCIAL DU PROCEDE]])))=0,"",INDIRECT(NOM_FR&amp;ADDRESS('PR-tampon'!$E469,COLUMN(REFERENCEMENT_ISOLANT[[#Headers],[NOM COMMERCIAL DU PROCEDE]]))))))</f>
        <v/>
      </c>
      <c r="F506" s="3" t="str">
        <f ca="1">IF('PR-tampon'!$E469="","",IF('PR-tampon'!$E469=0,"",IF(INDIRECT(NOM_FR&amp;ADDRESS('PR-tampon'!$E469,COLUMN(REFERENCEMENT_ISOLANT[[#Headers],[FABRICANT / TITULAIRE / DISTRIBUTEUR]])))=0,"",INDIRECT(NOM_FR&amp;ADDRESS('PR-tampon'!$E469,COLUMN(REFERENCEMENT_ISOLANT[[#Headers],[FABRICANT / TITULAIRE / DISTRIBUTEUR]]))))))</f>
        <v/>
      </c>
      <c r="G506" s="3" t="str">
        <f ca="1">IF('PR-tampon'!$E469="","",IF('PR-tampon'!$E469=0,"",IF(INDIRECT(NOM_FR&amp;ADDRESS('PR-tampon'!$E469,COLUMN(REFERENCEMENT_ISOLANT[[#Headers],[TYPE DE DOCUMENT DE REFERENCE]])))=0,"",INDIRECT(NOM_FR&amp;ADDRESS('PR-tampon'!$E469,COLUMN(REFERENCEMENT_ISOLANT[[#Headers],[TYPE DE DOCUMENT DE REFERENCE]]))))))</f>
        <v/>
      </c>
      <c r="H506" s="3" t="str">
        <f ca="1">IF('PR-tampon'!$E469="","",IF('PR-tampon'!$E469=0,"",IF(INDIRECT(NOM_FR&amp;ADDRESS('PR-tampon'!$E469,COLUMN(REFERENCEMENT_ISOLANT[[#Headers],[REF]])))=0,"",INDIRECT(NOM_FR&amp;ADDRESS('PR-tampon'!$E469,COLUMN(REFERENCEMENT_ISOLANT[[#Headers],[REF]]))))))</f>
        <v/>
      </c>
      <c r="I506" s="73" t="str">
        <f ca="1">IF('PR-tampon'!$E469="","",IF('PR-tampon'!$E469=0,"",IF(INDIRECT(NOM_FR&amp;ADDRESS('PR-tampon'!$E469,COLUMN(REFERENCEMENT_ISOLANT[[#Headers],[AVIS LIMITE AU / VALIDITE]])))=0,"",INDIRECT(NOM_FR&amp;ADDRESS('PR-tampon'!$E469,COLUMN(REFERENCEMENT_ISOLANT[[#Headers],[AVIS LIMITE AU / VALIDITE]]))))))</f>
        <v/>
      </c>
      <c r="J506" s="3" t="str">
        <f ca="1">IF('PR-tampon'!$E469="","",IF('PR-tampon'!$E469=0,"",IF(INDIRECT(NOM_FR&amp;ADDRESS('PR-tampon'!$E469,COLUMN(REFERENCEMENT_ISOLANT[[#Headers],[TC/TNC
dans le domaine d''emploi visé]])))=0,"",INDIRECT(NOM_FR&amp;ADDRESS('PR-tampon'!$E469,COLUMN(REFERENCEMENT_ISOLANT[[#Headers],[TC/TNC
dans le domaine d''emploi visé]]))))))</f>
        <v/>
      </c>
      <c r="K506" s="102" t="str">
        <f ca="1">IF('PR-tampon'!$E469="","",IF('PR-tampon'!$E469=0,"",IF(INDIRECT(NOM_FR&amp;ADDRESS('PR-tampon'!$E469,COLUMN(REFERENCEMENT_ISOLANT[[#Headers],[SYNTHESE DES APPLICATIONS VISEES]])))=0,"",INDIRECT(NOM_FR&amp;ADDRESS('PR-tampon'!$E469,COLUMN(REFERENCEMENT_ISOLANT[[#Headers],[SYNTHESE DES APPLICATIONS VISEES]]))))))</f>
        <v/>
      </c>
      <c r="L506" s="75" t="str">
        <f ca="1">IF('PR-tampon'!$E469="","",IF('PR-tampon'!$E469=0,"",IF(INDIRECT(NOM_FR&amp;ADDRESS('PR-tampon'!$E469,COLUMN(REFERENCEMENT_ISOLANT[[#Headers],[CONCATENATION DES OBSERVATIONS]])))=0,"",INDIRECT(NOM_FR&amp;ADDRESS('PR-tampon'!$E469,COLUMN(REFERENCEMENT_ISOLANT[[#Headers],[CONCATENATION DES OBSERVATIONS]]))))))</f>
        <v/>
      </c>
      <c r="M506" s="3" t="str">
        <f ca="1">IF('PR-tampon'!$E469="","",IF('PR-tampon'!$E469=0,"",IF(INDIRECT(NOM_FR&amp;ADDRESS('PR-tampon'!$E469,COLUMN(REFERENCEMENT_ISOLANT[[#Headers],[Hygrométrie des locaux]])))=0,"",INDIRECT(NOM_FR&amp;ADDRESS('PR-tampon'!$E469,COLUMN(REFERENCEMENT_ISOLANT[[#Headers],[Hygrométrie des locaux]]))))))</f>
        <v/>
      </c>
      <c r="N506" s="3" t="str">
        <f ca="1">IF('PR-tampon'!$E469="","",IF('PR-tampon'!$E469=0,"",IF(INDIRECT(NOM_FR&amp;ADDRESS('PR-tampon'!$E469,COLUMN(REFERENCEMENT_ISOLANT[[#Headers],[classement locaux au sens 20.1 P3]])))=0,"",INDIRECT(NOM_FR&amp;ADDRESS('PR-tampon'!$E469,COLUMN(REFERENCEMENT_ISOLANT[[#Headers],[classement locaux au sens 20.1 P3]]))))))</f>
        <v/>
      </c>
      <c r="O506" s="3" t="str">
        <f ca="1">IF('PR-tampon'!$E469="","",IF('PR-tampon'!$E469=0,"",IF(INDIRECT(NOM_FR&amp;ADDRESS('PR-tampon'!$E469,COLUMN(REFERENCEMENT_ISOLANT[[#Headers],[Climat max]])))=0,"",INDIRECT(NOM_FR&amp;ADDRESS('PR-tampon'!$E469,COLUMN(REFERENCEMENT_ISOLANT[[#Headers],[Climat max]]))))))</f>
        <v/>
      </c>
      <c r="P506" s="3" t="str">
        <f ca="1">IF('PR-tampon'!$E469="","",IF('PR-tampon'!$E469=0,"",IF(INDIRECT(NOM_FR&amp;ADDRESS('PR-tampon'!$E469,COLUMN(REFERENCEMENT_ISOLANT[[#Headers],[Locaux climatisés ou raffraichis]])))=0,"",INDIRECT(NOM_FR&amp;ADDRESS('PR-tampon'!$E469,COLUMN(REFERENCEMENT_ISOLANT[[#Headers],[Locaux climatisés ou raffraichis]]))))))</f>
        <v/>
      </c>
    </row>
    <row r="507" spans="1:16" ht="130.15" customHeight="1" x14ac:dyDescent="0.25">
      <c r="A507" s="3" t="e">
        <v>#VALUE!</v>
      </c>
      <c r="B507" s="79" t="str">
        <f ca="1">IF('PR-tampon'!$E470="","",IF('PR-tampon'!$E470=0,"",IF(INDIRECT(NOM_FR&amp;ADDRESS('PR-tampon'!$E470,COLUMN(REFERENCEMENT_ISOLANT[[#Headers],[DATE REFERENCEMENT]])))=0,"",INDIRECT(NOM_FR&amp;ADDRESS('PR-tampon'!$E470,COLUMN(REFERENCEMENT_ISOLANT[[#Headers],[DATE REFERENCEMENT]]))))))</f>
        <v/>
      </c>
      <c r="C507" s="79" t="str">
        <f ca="1">IF('PR-tampon'!$E470="","",IF('PR-tampon'!$E470=0,"",IF(INDIRECT(NOM_FR&amp;ADDRESS('PR-tampon'!$E470,COLUMN(REFERENCEMENT_ISOLANT[[#Headers],[TYPE DE PROCEDE]])))=0,"",INDIRECT(NOM_FR&amp;ADDRESS('PR-tampon'!$E470,COLUMN(REFERENCEMENT_ISOLANT[[#Headers],[TYPE DE PROCEDE]]))))))</f>
        <v/>
      </c>
      <c r="D507" s="79" t="str">
        <f ca="1">IF('PR-tampon'!$E470="","",IF('PR-tampon'!$E470=0,"",IF(INDIRECT(NOM_FR&amp;ADDRESS('PR-tampon'!$E470,COLUMN(REFERENCEMENT_ISOLANT[[#Headers],[MATIERE]])))=0,"",INDIRECT(NOM_FR&amp;ADDRESS('PR-tampon'!$E470,COLUMN(REFERENCEMENT_ISOLANT[[#Headers],[MATIERE]]))))))</f>
        <v/>
      </c>
      <c r="E507" s="3" t="str">
        <f ca="1">IF('PR-tampon'!$E470="","",IF('PR-tampon'!$E470=0,"",IF(INDIRECT(NOM_FR&amp;ADDRESS('PR-tampon'!$E470,COLUMN(REFERENCEMENT_ISOLANT[[#Headers],[NOM COMMERCIAL DU PROCEDE]])))=0,"",INDIRECT(NOM_FR&amp;ADDRESS('PR-tampon'!$E470,COLUMN(REFERENCEMENT_ISOLANT[[#Headers],[NOM COMMERCIAL DU PROCEDE]]))))))</f>
        <v/>
      </c>
      <c r="F507" s="3" t="str">
        <f ca="1">IF('PR-tampon'!$E470="","",IF('PR-tampon'!$E470=0,"",IF(INDIRECT(NOM_FR&amp;ADDRESS('PR-tampon'!$E470,COLUMN(REFERENCEMENT_ISOLANT[[#Headers],[FABRICANT / TITULAIRE / DISTRIBUTEUR]])))=0,"",INDIRECT(NOM_FR&amp;ADDRESS('PR-tampon'!$E470,COLUMN(REFERENCEMENT_ISOLANT[[#Headers],[FABRICANT / TITULAIRE / DISTRIBUTEUR]]))))))</f>
        <v/>
      </c>
      <c r="G507" s="3" t="str">
        <f ca="1">IF('PR-tampon'!$E470="","",IF('PR-tampon'!$E470=0,"",IF(INDIRECT(NOM_FR&amp;ADDRESS('PR-tampon'!$E470,COLUMN(REFERENCEMENT_ISOLANT[[#Headers],[TYPE DE DOCUMENT DE REFERENCE]])))=0,"",INDIRECT(NOM_FR&amp;ADDRESS('PR-tampon'!$E470,COLUMN(REFERENCEMENT_ISOLANT[[#Headers],[TYPE DE DOCUMENT DE REFERENCE]]))))))</f>
        <v/>
      </c>
      <c r="H507" s="3" t="str">
        <f ca="1">IF('PR-tampon'!$E470="","",IF('PR-tampon'!$E470=0,"",IF(INDIRECT(NOM_FR&amp;ADDRESS('PR-tampon'!$E470,COLUMN(REFERENCEMENT_ISOLANT[[#Headers],[REF]])))=0,"",INDIRECT(NOM_FR&amp;ADDRESS('PR-tampon'!$E470,COLUMN(REFERENCEMENT_ISOLANT[[#Headers],[REF]]))))))</f>
        <v/>
      </c>
      <c r="I507" s="73" t="str">
        <f ca="1">IF('PR-tampon'!$E470="","",IF('PR-tampon'!$E470=0,"",IF(INDIRECT(NOM_FR&amp;ADDRESS('PR-tampon'!$E470,COLUMN(REFERENCEMENT_ISOLANT[[#Headers],[AVIS LIMITE AU / VALIDITE]])))=0,"",INDIRECT(NOM_FR&amp;ADDRESS('PR-tampon'!$E470,COLUMN(REFERENCEMENT_ISOLANT[[#Headers],[AVIS LIMITE AU / VALIDITE]]))))))</f>
        <v/>
      </c>
      <c r="J507" s="3" t="str">
        <f ca="1">IF('PR-tampon'!$E470="","",IF('PR-tampon'!$E470=0,"",IF(INDIRECT(NOM_FR&amp;ADDRESS('PR-tampon'!$E470,COLUMN(REFERENCEMENT_ISOLANT[[#Headers],[TC/TNC
dans le domaine d''emploi visé]])))=0,"",INDIRECT(NOM_FR&amp;ADDRESS('PR-tampon'!$E470,COLUMN(REFERENCEMENT_ISOLANT[[#Headers],[TC/TNC
dans le domaine d''emploi visé]]))))))</f>
        <v/>
      </c>
      <c r="K507" s="102" t="str">
        <f ca="1">IF('PR-tampon'!$E470="","",IF('PR-tampon'!$E470=0,"",IF(INDIRECT(NOM_FR&amp;ADDRESS('PR-tampon'!$E470,COLUMN(REFERENCEMENT_ISOLANT[[#Headers],[SYNTHESE DES APPLICATIONS VISEES]])))=0,"",INDIRECT(NOM_FR&amp;ADDRESS('PR-tampon'!$E470,COLUMN(REFERENCEMENT_ISOLANT[[#Headers],[SYNTHESE DES APPLICATIONS VISEES]]))))))</f>
        <v/>
      </c>
      <c r="L507" s="75" t="str">
        <f ca="1">IF('PR-tampon'!$E470="","",IF('PR-tampon'!$E470=0,"",IF(INDIRECT(NOM_FR&amp;ADDRESS('PR-tampon'!$E470,COLUMN(REFERENCEMENT_ISOLANT[[#Headers],[CONCATENATION DES OBSERVATIONS]])))=0,"",INDIRECT(NOM_FR&amp;ADDRESS('PR-tampon'!$E470,COLUMN(REFERENCEMENT_ISOLANT[[#Headers],[CONCATENATION DES OBSERVATIONS]]))))))</f>
        <v/>
      </c>
      <c r="M507" s="3" t="str">
        <f ca="1">IF('PR-tampon'!$E470="","",IF('PR-tampon'!$E470=0,"",IF(INDIRECT(NOM_FR&amp;ADDRESS('PR-tampon'!$E470,COLUMN(REFERENCEMENT_ISOLANT[[#Headers],[Hygrométrie des locaux]])))=0,"",INDIRECT(NOM_FR&amp;ADDRESS('PR-tampon'!$E470,COLUMN(REFERENCEMENT_ISOLANT[[#Headers],[Hygrométrie des locaux]]))))))</f>
        <v/>
      </c>
      <c r="N507" s="3" t="str">
        <f ca="1">IF('PR-tampon'!$E470="","",IF('PR-tampon'!$E470=0,"",IF(INDIRECT(NOM_FR&amp;ADDRESS('PR-tampon'!$E470,COLUMN(REFERENCEMENT_ISOLANT[[#Headers],[classement locaux au sens 20.1 P3]])))=0,"",INDIRECT(NOM_FR&amp;ADDRESS('PR-tampon'!$E470,COLUMN(REFERENCEMENT_ISOLANT[[#Headers],[classement locaux au sens 20.1 P3]]))))))</f>
        <v/>
      </c>
      <c r="O507" s="3" t="str">
        <f ca="1">IF('PR-tampon'!$E470="","",IF('PR-tampon'!$E470=0,"",IF(INDIRECT(NOM_FR&amp;ADDRESS('PR-tampon'!$E470,COLUMN(REFERENCEMENT_ISOLANT[[#Headers],[Climat max]])))=0,"",INDIRECT(NOM_FR&amp;ADDRESS('PR-tampon'!$E470,COLUMN(REFERENCEMENT_ISOLANT[[#Headers],[Climat max]]))))))</f>
        <v/>
      </c>
      <c r="P507" s="3" t="str">
        <f ca="1">IF('PR-tampon'!$E470="","",IF('PR-tampon'!$E470=0,"",IF(INDIRECT(NOM_FR&amp;ADDRESS('PR-tampon'!$E470,COLUMN(REFERENCEMENT_ISOLANT[[#Headers],[Locaux climatisés ou raffraichis]])))=0,"",INDIRECT(NOM_FR&amp;ADDRESS('PR-tampon'!$E470,COLUMN(REFERENCEMENT_ISOLANT[[#Headers],[Locaux climatisés ou raffraichis]]))))))</f>
        <v/>
      </c>
    </row>
    <row r="508" spans="1:16" ht="130.15" customHeight="1" x14ac:dyDescent="0.25">
      <c r="A508" s="3" t="e">
        <v>#VALUE!</v>
      </c>
      <c r="B508" s="79" t="str">
        <f ca="1">IF('PR-tampon'!$E471="","",IF('PR-tampon'!$E471=0,"",IF(INDIRECT(NOM_FR&amp;ADDRESS('PR-tampon'!$E471,COLUMN(REFERENCEMENT_ISOLANT[[#Headers],[DATE REFERENCEMENT]])))=0,"",INDIRECT(NOM_FR&amp;ADDRESS('PR-tampon'!$E471,COLUMN(REFERENCEMENT_ISOLANT[[#Headers],[DATE REFERENCEMENT]]))))))</f>
        <v/>
      </c>
      <c r="C508" s="79" t="str">
        <f ca="1">IF('PR-tampon'!$E471="","",IF('PR-tampon'!$E471=0,"",IF(INDIRECT(NOM_FR&amp;ADDRESS('PR-tampon'!$E471,COLUMN(REFERENCEMENT_ISOLANT[[#Headers],[TYPE DE PROCEDE]])))=0,"",INDIRECT(NOM_FR&amp;ADDRESS('PR-tampon'!$E471,COLUMN(REFERENCEMENT_ISOLANT[[#Headers],[TYPE DE PROCEDE]]))))))</f>
        <v/>
      </c>
      <c r="D508" s="79" t="str">
        <f ca="1">IF('PR-tampon'!$E471="","",IF('PR-tampon'!$E471=0,"",IF(INDIRECT(NOM_FR&amp;ADDRESS('PR-tampon'!$E471,COLUMN(REFERENCEMENT_ISOLANT[[#Headers],[MATIERE]])))=0,"",INDIRECT(NOM_FR&amp;ADDRESS('PR-tampon'!$E471,COLUMN(REFERENCEMENT_ISOLANT[[#Headers],[MATIERE]]))))))</f>
        <v/>
      </c>
      <c r="E508" s="3" t="str">
        <f ca="1">IF('PR-tampon'!$E471="","",IF('PR-tampon'!$E471=0,"",IF(INDIRECT(NOM_FR&amp;ADDRESS('PR-tampon'!$E471,COLUMN(REFERENCEMENT_ISOLANT[[#Headers],[NOM COMMERCIAL DU PROCEDE]])))=0,"",INDIRECT(NOM_FR&amp;ADDRESS('PR-tampon'!$E471,COLUMN(REFERENCEMENT_ISOLANT[[#Headers],[NOM COMMERCIAL DU PROCEDE]]))))))</f>
        <v/>
      </c>
      <c r="F508" s="3" t="str">
        <f ca="1">IF('PR-tampon'!$E471="","",IF('PR-tampon'!$E471=0,"",IF(INDIRECT(NOM_FR&amp;ADDRESS('PR-tampon'!$E471,COLUMN(REFERENCEMENT_ISOLANT[[#Headers],[FABRICANT / TITULAIRE / DISTRIBUTEUR]])))=0,"",INDIRECT(NOM_FR&amp;ADDRESS('PR-tampon'!$E471,COLUMN(REFERENCEMENT_ISOLANT[[#Headers],[FABRICANT / TITULAIRE / DISTRIBUTEUR]]))))))</f>
        <v/>
      </c>
      <c r="G508" s="3" t="str">
        <f ca="1">IF('PR-tampon'!$E471="","",IF('PR-tampon'!$E471=0,"",IF(INDIRECT(NOM_FR&amp;ADDRESS('PR-tampon'!$E471,COLUMN(REFERENCEMENT_ISOLANT[[#Headers],[TYPE DE DOCUMENT DE REFERENCE]])))=0,"",INDIRECT(NOM_FR&amp;ADDRESS('PR-tampon'!$E471,COLUMN(REFERENCEMENT_ISOLANT[[#Headers],[TYPE DE DOCUMENT DE REFERENCE]]))))))</f>
        <v/>
      </c>
      <c r="H508" s="3" t="str">
        <f ca="1">IF('PR-tampon'!$E471="","",IF('PR-tampon'!$E471=0,"",IF(INDIRECT(NOM_FR&amp;ADDRESS('PR-tampon'!$E471,COLUMN(REFERENCEMENT_ISOLANT[[#Headers],[REF]])))=0,"",INDIRECT(NOM_FR&amp;ADDRESS('PR-tampon'!$E471,COLUMN(REFERENCEMENT_ISOLANT[[#Headers],[REF]]))))))</f>
        <v/>
      </c>
      <c r="I508" s="73" t="str">
        <f ca="1">IF('PR-tampon'!$E471="","",IF('PR-tampon'!$E471=0,"",IF(INDIRECT(NOM_FR&amp;ADDRESS('PR-tampon'!$E471,COLUMN(REFERENCEMENT_ISOLANT[[#Headers],[AVIS LIMITE AU / VALIDITE]])))=0,"",INDIRECT(NOM_FR&amp;ADDRESS('PR-tampon'!$E471,COLUMN(REFERENCEMENT_ISOLANT[[#Headers],[AVIS LIMITE AU / VALIDITE]]))))))</f>
        <v/>
      </c>
      <c r="J508" s="3" t="str">
        <f ca="1">IF('PR-tampon'!$E471="","",IF('PR-tampon'!$E471=0,"",IF(INDIRECT(NOM_FR&amp;ADDRESS('PR-tampon'!$E471,COLUMN(REFERENCEMENT_ISOLANT[[#Headers],[TC/TNC
dans le domaine d''emploi visé]])))=0,"",INDIRECT(NOM_FR&amp;ADDRESS('PR-tampon'!$E471,COLUMN(REFERENCEMENT_ISOLANT[[#Headers],[TC/TNC
dans le domaine d''emploi visé]]))))))</f>
        <v/>
      </c>
      <c r="K508" s="102" t="str">
        <f ca="1">IF('PR-tampon'!$E471="","",IF('PR-tampon'!$E471=0,"",IF(INDIRECT(NOM_FR&amp;ADDRESS('PR-tampon'!$E471,COLUMN(REFERENCEMENT_ISOLANT[[#Headers],[SYNTHESE DES APPLICATIONS VISEES]])))=0,"",INDIRECT(NOM_FR&amp;ADDRESS('PR-tampon'!$E471,COLUMN(REFERENCEMENT_ISOLANT[[#Headers],[SYNTHESE DES APPLICATIONS VISEES]]))))))</f>
        <v/>
      </c>
      <c r="L508" s="75" t="str">
        <f ca="1">IF('PR-tampon'!$E471="","",IF('PR-tampon'!$E471=0,"",IF(INDIRECT(NOM_FR&amp;ADDRESS('PR-tampon'!$E471,COLUMN(REFERENCEMENT_ISOLANT[[#Headers],[CONCATENATION DES OBSERVATIONS]])))=0,"",INDIRECT(NOM_FR&amp;ADDRESS('PR-tampon'!$E471,COLUMN(REFERENCEMENT_ISOLANT[[#Headers],[CONCATENATION DES OBSERVATIONS]]))))))</f>
        <v/>
      </c>
      <c r="M508" s="3" t="str">
        <f ca="1">IF('PR-tampon'!$E471="","",IF('PR-tampon'!$E471=0,"",IF(INDIRECT(NOM_FR&amp;ADDRESS('PR-tampon'!$E471,COLUMN(REFERENCEMENT_ISOLANT[[#Headers],[Hygrométrie des locaux]])))=0,"",INDIRECT(NOM_FR&amp;ADDRESS('PR-tampon'!$E471,COLUMN(REFERENCEMENT_ISOLANT[[#Headers],[Hygrométrie des locaux]]))))))</f>
        <v/>
      </c>
      <c r="N508" s="3" t="str">
        <f ca="1">IF('PR-tampon'!$E471="","",IF('PR-tampon'!$E471=0,"",IF(INDIRECT(NOM_FR&amp;ADDRESS('PR-tampon'!$E471,COLUMN(REFERENCEMENT_ISOLANT[[#Headers],[classement locaux au sens 20.1 P3]])))=0,"",INDIRECT(NOM_FR&amp;ADDRESS('PR-tampon'!$E471,COLUMN(REFERENCEMENT_ISOLANT[[#Headers],[classement locaux au sens 20.1 P3]]))))))</f>
        <v/>
      </c>
      <c r="O508" s="3" t="str">
        <f ca="1">IF('PR-tampon'!$E471="","",IF('PR-tampon'!$E471=0,"",IF(INDIRECT(NOM_FR&amp;ADDRESS('PR-tampon'!$E471,COLUMN(REFERENCEMENT_ISOLANT[[#Headers],[Climat max]])))=0,"",INDIRECT(NOM_FR&amp;ADDRESS('PR-tampon'!$E471,COLUMN(REFERENCEMENT_ISOLANT[[#Headers],[Climat max]]))))))</f>
        <v/>
      </c>
      <c r="P508" s="3" t="str">
        <f ca="1">IF('PR-tampon'!$E471="","",IF('PR-tampon'!$E471=0,"",IF(INDIRECT(NOM_FR&amp;ADDRESS('PR-tampon'!$E471,COLUMN(REFERENCEMENT_ISOLANT[[#Headers],[Locaux climatisés ou raffraichis]])))=0,"",INDIRECT(NOM_FR&amp;ADDRESS('PR-tampon'!$E471,COLUMN(REFERENCEMENT_ISOLANT[[#Headers],[Locaux climatisés ou raffraichis]]))))))</f>
        <v/>
      </c>
    </row>
    <row r="509" spans="1:16" ht="130.15" customHeight="1" x14ac:dyDescent="0.25">
      <c r="A509" s="3" t="e">
        <v>#VALUE!</v>
      </c>
      <c r="B509" s="79" t="str">
        <f ca="1">IF('PR-tampon'!$E472="","",IF('PR-tampon'!$E472=0,"",IF(INDIRECT(NOM_FR&amp;ADDRESS('PR-tampon'!$E472,COLUMN(REFERENCEMENT_ISOLANT[[#Headers],[DATE REFERENCEMENT]])))=0,"",INDIRECT(NOM_FR&amp;ADDRESS('PR-tampon'!$E472,COLUMN(REFERENCEMENT_ISOLANT[[#Headers],[DATE REFERENCEMENT]]))))))</f>
        <v/>
      </c>
      <c r="C509" s="79" t="str">
        <f ca="1">IF('PR-tampon'!$E472="","",IF('PR-tampon'!$E472=0,"",IF(INDIRECT(NOM_FR&amp;ADDRESS('PR-tampon'!$E472,COLUMN(REFERENCEMENT_ISOLANT[[#Headers],[TYPE DE PROCEDE]])))=0,"",INDIRECT(NOM_FR&amp;ADDRESS('PR-tampon'!$E472,COLUMN(REFERENCEMENT_ISOLANT[[#Headers],[TYPE DE PROCEDE]]))))))</f>
        <v/>
      </c>
      <c r="D509" s="79" t="str">
        <f ca="1">IF('PR-tampon'!$E472="","",IF('PR-tampon'!$E472=0,"",IF(INDIRECT(NOM_FR&amp;ADDRESS('PR-tampon'!$E472,COLUMN(REFERENCEMENT_ISOLANT[[#Headers],[MATIERE]])))=0,"",INDIRECT(NOM_FR&amp;ADDRESS('PR-tampon'!$E472,COLUMN(REFERENCEMENT_ISOLANT[[#Headers],[MATIERE]]))))))</f>
        <v/>
      </c>
      <c r="E509" s="3" t="str">
        <f ca="1">IF('PR-tampon'!$E472="","",IF('PR-tampon'!$E472=0,"",IF(INDIRECT(NOM_FR&amp;ADDRESS('PR-tampon'!$E472,COLUMN(REFERENCEMENT_ISOLANT[[#Headers],[NOM COMMERCIAL DU PROCEDE]])))=0,"",INDIRECT(NOM_FR&amp;ADDRESS('PR-tampon'!$E472,COLUMN(REFERENCEMENT_ISOLANT[[#Headers],[NOM COMMERCIAL DU PROCEDE]]))))))</f>
        <v/>
      </c>
      <c r="F509" s="3" t="str">
        <f ca="1">IF('PR-tampon'!$E472="","",IF('PR-tampon'!$E472=0,"",IF(INDIRECT(NOM_FR&amp;ADDRESS('PR-tampon'!$E472,COLUMN(REFERENCEMENT_ISOLANT[[#Headers],[FABRICANT / TITULAIRE / DISTRIBUTEUR]])))=0,"",INDIRECT(NOM_FR&amp;ADDRESS('PR-tampon'!$E472,COLUMN(REFERENCEMENT_ISOLANT[[#Headers],[FABRICANT / TITULAIRE / DISTRIBUTEUR]]))))))</f>
        <v/>
      </c>
      <c r="G509" s="3" t="str">
        <f ca="1">IF('PR-tampon'!$E472="","",IF('PR-tampon'!$E472=0,"",IF(INDIRECT(NOM_FR&amp;ADDRESS('PR-tampon'!$E472,COLUMN(REFERENCEMENT_ISOLANT[[#Headers],[TYPE DE DOCUMENT DE REFERENCE]])))=0,"",INDIRECT(NOM_FR&amp;ADDRESS('PR-tampon'!$E472,COLUMN(REFERENCEMENT_ISOLANT[[#Headers],[TYPE DE DOCUMENT DE REFERENCE]]))))))</f>
        <v/>
      </c>
      <c r="H509" s="3" t="str">
        <f ca="1">IF('PR-tampon'!$E472="","",IF('PR-tampon'!$E472=0,"",IF(INDIRECT(NOM_FR&amp;ADDRESS('PR-tampon'!$E472,COLUMN(REFERENCEMENT_ISOLANT[[#Headers],[REF]])))=0,"",INDIRECT(NOM_FR&amp;ADDRESS('PR-tampon'!$E472,COLUMN(REFERENCEMENT_ISOLANT[[#Headers],[REF]]))))))</f>
        <v/>
      </c>
      <c r="I509" s="73" t="str">
        <f ca="1">IF('PR-tampon'!$E472="","",IF('PR-tampon'!$E472=0,"",IF(INDIRECT(NOM_FR&amp;ADDRESS('PR-tampon'!$E472,COLUMN(REFERENCEMENT_ISOLANT[[#Headers],[AVIS LIMITE AU / VALIDITE]])))=0,"",INDIRECT(NOM_FR&amp;ADDRESS('PR-tampon'!$E472,COLUMN(REFERENCEMENT_ISOLANT[[#Headers],[AVIS LIMITE AU / VALIDITE]]))))))</f>
        <v/>
      </c>
      <c r="J509" s="3" t="str">
        <f ca="1">IF('PR-tampon'!$E472="","",IF('PR-tampon'!$E472=0,"",IF(INDIRECT(NOM_FR&amp;ADDRESS('PR-tampon'!$E472,COLUMN(REFERENCEMENT_ISOLANT[[#Headers],[TC/TNC
dans le domaine d''emploi visé]])))=0,"",INDIRECT(NOM_FR&amp;ADDRESS('PR-tampon'!$E472,COLUMN(REFERENCEMENT_ISOLANT[[#Headers],[TC/TNC
dans le domaine d''emploi visé]]))))))</f>
        <v/>
      </c>
      <c r="K509" s="102" t="str">
        <f ca="1">IF('PR-tampon'!$E472="","",IF('PR-tampon'!$E472=0,"",IF(INDIRECT(NOM_FR&amp;ADDRESS('PR-tampon'!$E472,COLUMN(REFERENCEMENT_ISOLANT[[#Headers],[SYNTHESE DES APPLICATIONS VISEES]])))=0,"",INDIRECT(NOM_FR&amp;ADDRESS('PR-tampon'!$E472,COLUMN(REFERENCEMENT_ISOLANT[[#Headers],[SYNTHESE DES APPLICATIONS VISEES]]))))))</f>
        <v/>
      </c>
      <c r="L509" s="75" t="str">
        <f ca="1">IF('PR-tampon'!$E472="","",IF('PR-tampon'!$E472=0,"",IF(INDIRECT(NOM_FR&amp;ADDRESS('PR-tampon'!$E472,COLUMN(REFERENCEMENT_ISOLANT[[#Headers],[CONCATENATION DES OBSERVATIONS]])))=0,"",INDIRECT(NOM_FR&amp;ADDRESS('PR-tampon'!$E472,COLUMN(REFERENCEMENT_ISOLANT[[#Headers],[CONCATENATION DES OBSERVATIONS]]))))))</f>
        <v/>
      </c>
      <c r="M509" s="3" t="str">
        <f ca="1">IF('PR-tampon'!$E472="","",IF('PR-tampon'!$E472=0,"",IF(INDIRECT(NOM_FR&amp;ADDRESS('PR-tampon'!$E472,COLUMN(REFERENCEMENT_ISOLANT[[#Headers],[Hygrométrie des locaux]])))=0,"",INDIRECT(NOM_FR&amp;ADDRESS('PR-tampon'!$E472,COLUMN(REFERENCEMENT_ISOLANT[[#Headers],[Hygrométrie des locaux]]))))))</f>
        <v/>
      </c>
      <c r="N509" s="3" t="str">
        <f ca="1">IF('PR-tampon'!$E472="","",IF('PR-tampon'!$E472=0,"",IF(INDIRECT(NOM_FR&amp;ADDRESS('PR-tampon'!$E472,COLUMN(REFERENCEMENT_ISOLANT[[#Headers],[classement locaux au sens 20.1 P3]])))=0,"",INDIRECT(NOM_FR&amp;ADDRESS('PR-tampon'!$E472,COLUMN(REFERENCEMENT_ISOLANT[[#Headers],[classement locaux au sens 20.1 P3]]))))))</f>
        <v/>
      </c>
      <c r="O509" s="3" t="str">
        <f ca="1">IF('PR-tampon'!$E472="","",IF('PR-tampon'!$E472=0,"",IF(INDIRECT(NOM_FR&amp;ADDRESS('PR-tampon'!$E472,COLUMN(REFERENCEMENT_ISOLANT[[#Headers],[Climat max]])))=0,"",INDIRECT(NOM_FR&amp;ADDRESS('PR-tampon'!$E472,COLUMN(REFERENCEMENT_ISOLANT[[#Headers],[Climat max]]))))))</f>
        <v/>
      </c>
      <c r="P509" s="3" t="str">
        <f ca="1">IF('PR-tampon'!$E472="","",IF('PR-tampon'!$E472=0,"",IF(INDIRECT(NOM_FR&amp;ADDRESS('PR-tampon'!$E472,COLUMN(REFERENCEMENT_ISOLANT[[#Headers],[Locaux climatisés ou raffraichis]])))=0,"",INDIRECT(NOM_FR&amp;ADDRESS('PR-tampon'!$E472,COLUMN(REFERENCEMENT_ISOLANT[[#Headers],[Locaux climatisés ou raffraichis]]))))))</f>
        <v/>
      </c>
    </row>
    <row r="510" spans="1:16" ht="130.15" customHeight="1" x14ac:dyDescent="0.25">
      <c r="A510" s="3" t="e">
        <v>#VALUE!</v>
      </c>
      <c r="B510" s="79" t="str">
        <f ca="1">IF('PR-tampon'!$E473="","",IF('PR-tampon'!$E473=0,"",IF(INDIRECT(NOM_FR&amp;ADDRESS('PR-tampon'!$E473,COLUMN(REFERENCEMENT_ISOLANT[[#Headers],[DATE REFERENCEMENT]])))=0,"",INDIRECT(NOM_FR&amp;ADDRESS('PR-tampon'!$E473,COLUMN(REFERENCEMENT_ISOLANT[[#Headers],[DATE REFERENCEMENT]]))))))</f>
        <v/>
      </c>
      <c r="C510" s="79" t="str">
        <f ca="1">IF('PR-tampon'!$E473="","",IF('PR-tampon'!$E473=0,"",IF(INDIRECT(NOM_FR&amp;ADDRESS('PR-tampon'!$E473,COLUMN(REFERENCEMENT_ISOLANT[[#Headers],[TYPE DE PROCEDE]])))=0,"",INDIRECT(NOM_FR&amp;ADDRESS('PR-tampon'!$E473,COLUMN(REFERENCEMENT_ISOLANT[[#Headers],[TYPE DE PROCEDE]]))))))</f>
        <v/>
      </c>
      <c r="D510" s="79" t="str">
        <f ca="1">IF('PR-tampon'!$E473="","",IF('PR-tampon'!$E473=0,"",IF(INDIRECT(NOM_FR&amp;ADDRESS('PR-tampon'!$E473,COLUMN(REFERENCEMENT_ISOLANT[[#Headers],[MATIERE]])))=0,"",INDIRECT(NOM_FR&amp;ADDRESS('PR-tampon'!$E473,COLUMN(REFERENCEMENT_ISOLANT[[#Headers],[MATIERE]]))))))</f>
        <v/>
      </c>
      <c r="E510" s="3" t="str">
        <f ca="1">IF('PR-tampon'!$E473="","",IF('PR-tampon'!$E473=0,"",IF(INDIRECT(NOM_FR&amp;ADDRESS('PR-tampon'!$E473,COLUMN(REFERENCEMENT_ISOLANT[[#Headers],[NOM COMMERCIAL DU PROCEDE]])))=0,"",INDIRECT(NOM_FR&amp;ADDRESS('PR-tampon'!$E473,COLUMN(REFERENCEMENT_ISOLANT[[#Headers],[NOM COMMERCIAL DU PROCEDE]]))))))</f>
        <v/>
      </c>
      <c r="F510" s="3" t="str">
        <f ca="1">IF('PR-tampon'!$E473="","",IF('PR-tampon'!$E473=0,"",IF(INDIRECT(NOM_FR&amp;ADDRESS('PR-tampon'!$E473,COLUMN(REFERENCEMENT_ISOLANT[[#Headers],[FABRICANT / TITULAIRE / DISTRIBUTEUR]])))=0,"",INDIRECT(NOM_FR&amp;ADDRESS('PR-tampon'!$E473,COLUMN(REFERENCEMENT_ISOLANT[[#Headers],[FABRICANT / TITULAIRE / DISTRIBUTEUR]]))))))</f>
        <v/>
      </c>
      <c r="G510" s="3" t="str">
        <f ca="1">IF('PR-tampon'!$E473="","",IF('PR-tampon'!$E473=0,"",IF(INDIRECT(NOM_FR&amp;ADDRESS('PR-tampon'!$E473,COLUMN(REFERENCEMENT_ISOLANT[[#Headers],[TYPE DE DOCUMENT DE REFERENCE]])))=0,"",INDIRECT(NOM_FR&amp;ADDRESS('PR-tampon'!$E473,COLUMN(REFERENCEMENT_ISOLANT[[#Headers],[TYPE DE DOCUMENT DE REFERENCE]]))))))</f>
        <v/>
      </c>
      <c r="H510" s="3" t="str">
        <f ca="1">IF('PR-tampon'!$E473="","",IF('PR-tampon'!$E473=0,"",IF(INDIRECT(NOM_FR&amp;ADDRESS('PR-tampon'!$E473,COLUMN(REFERENCEMENT_ISOLANT[[#Headers],[REF]])))=0,"",INDIRECT(NOM_FR&amp;ADDRESS('PR-tampon'!$E473,COLUMN(REFERENCEMENT_ISOLANT[[#Headers],[REF]]))))))</f>
        <v/>
      </c>
      <c r="I510" s="73" t="str">
        <f ca="1">IF('PR-tampon'!$E473="","",IF('PR-tampon'!$E473=0,"",IF(INDIRECT(NOM_FR&amp;ADDRESS('PR-tampon'!$E473,COLUMN(REFERENCEMENT_ISOLANT[[#Headers],[AVIS LIMITE AU / VALIDITE]])))=0,"",INDIRECT(NOM_FR&amp;ADDRESS('PR-tampon'!$E473,COLUMN(REFERENCEMENT_ISOLANT[[#Headers],[AVIS LIMITE AU / VALIDITE]]))))))</f>
        <v/>
      </c>
      <c r="J510" s="3" t="str">
        <f ca="1">IF('PR-tampon'!$E473="","",IF('PR-tampon'!$E473=0,"",IF(INDIRECT(NOM_FR&amp;ADDRESS('PR-tampon'!$E473,COLUMN(REFERENCEMENT_ISOLANT[[#Headers],[TC/TNC
dans le domaine d''emploi visé]])))=0,"",INDIRECT(NOM_FR&amp;ADDRESS('PR-tampon'!$E473,COLUMN(REFERENCEMENT_ISOLANT[[#Headers],[TC/TNC
dans le domaine d''emploi visé]]))))))</f>
        <v/>
      </c>
      <c r="K510" s="102" t="str">
        <f ca="1">IF('PR-tampon'!$E473="","",IF('PR-tampon'!$E473=0,"",IF(INDIRECT(NOM_FR&amp;ADDRESS('PR-tampon'!$E473,COLUMN(REFERENCEMENT_ISOLANT[[#Headers],[SYNTHESE DES APPLICATIONS VISEES]])))=0,"",INDIRECT(NOM_FR&amp;ADDRESS('PR-tampon'!$E473,COLUMN(REFERENCEMENT_ISOLANT[[#Headers],[SYNTHESE DES APPLICATIONS VISEES]]))))))</f>
        <v/>
      </c>
      <c r="L510" s="75" t="str">
        <f ca="1">IF('PR-tampon'!$E473="","",IF('PR-tampon'!$E473=0,"",IF(INDIRECT(NOM_FR&amp;ADDRESS('PR-tampon'!$E473,COLUMN(REFERENCEMENT_ISOLANT[[#Headers],[CONCATENATION DES OBSERVATIONS]])))=0,"",INDIRECT(NOM_FR&amp;ADDRESS('PR-tampon'!$E473,COLUMN(REFERENCEMENT_ISOLANT[[#Headers],[CONCATENATION DES OBSERVATIONS]]))))))</f>
        <v/>
      </c>
      <c r="M510" s="3" t="str">
        <f ca="1">IF('PR-tampon'!$E473="","",IF('PR-tampon'!$E473=0,"",IF(INDIRECT(NOM_FR&amp;ADDRESS('PR-tampon'!$E473,COLUMN(REFERENCEMENT_ISOLANT[[#Headers],[Hygrométrie des locaux]])))=0,"",INDIRECT(NOM_FR&amp;ADDRESS('PR-tampon'!$E473,COLUMN(REFERENCEMENT_ISOLANT[[#Headers],[Hygrométrie des locaux]]))))))</f>
        <v/>
      </c>
      <c r="N510" s="3" t="str">
        <f ca="1">IF('PR-tampon'!$E473="","",IF('PR-tampon'!$E473=0,"",IF(INDIRECT(NOM_FR&amp;ADDRESS('PR-tampon'!$E473,COLUMN(REFERENCEMENT_ISOLANT[[#Headers],[classement locaux au sens 20.1 P3]])))=0,"",INDIRECT(NOM_FR&amp;ADDRESS('PR-tampon'!$E473,COLUMN(REFERENCEMENT_ISOLANT[[#Headers],[classement locaux au sens 20.1 P3]]))))))</f>
        <v/>
      </c>
      <c r="O510" s="3" t="str">
        <f ca="1">IF('PR-tampon'!$E473="","",IF('PR-tampon'!$E473=0,"",IF(INDIRECT(NOM_FR&amp;ADDRESS('PR-tampon'!$E473,COLUMN(REFERENCEMENT_ISOLANT[[#Headers],[Climat max]])))=0,"",INDIRECT(NOM_FR&amp;ADDRESS('PR-tampon'!$E473,COLUMN(REFERENCEMENT_ISOLANT[[#Headers],[Climat max]]))))))</f>
        <v/>
      </c>
      <c r="P510" s="3" t="str">
        <f ca="1">IF('PR-tampon'!$E473="","",IF('PR-tampon'!$E473=0,"",IF(INDIRECT(NOM_FR&amp;ADDRESS('PR-tampon'!$E473,COLUMN(REFERENCEMENT_ISOLANT[[#Headers],[Locaux climatisés ou raffraichis]])))=0,"",INDIRECT(NOM_FR&amp;ADDRESS('PR-tampon'!$E473,COLUMN(REFERENCEMENT_ISOLANT[[#Headers],[Locaux climatisés ou raffraichis]]))))))</f>
        <v/>
      </c>
    </row>
    <row r="511" spans="1:16" ht="130.15" customHeight="1" x14ac:dyDescent="0.25">
      <c r="A511" s="3" t="e">
        <v>#VALUE!</v>
      </c>
      <c r="B511" s="79" t="str">
        <f ca="1">IF('PR-tampon'!$E474="","",IF('PR-tampon'!$E474=0,"",IF(INDIRECT(NOM_FR&amp;ADDRESS('PR-tampon'!$E474,COLUMN(REFERENCEMENT_ISOLANT[[#Headers],[DATE REFERENCEMENT]])))=0,"",INDIRECT(NOM_FR&amp;ADDRESS('PR-tampon'!$E474,COLUMN(REFERENCEMENT_ISOLANT[[#Headers],[DATE REFERENCEMENT]]))))))</f>
        <v/>
      </c>
      <c r="C511" s="79" t="str">
        <f ca="1">IF('PR-tampon'!$E474="","",IF('PR-tampon'!$E474=0,"",IF(INDIRECT(NOM_FR&amp;ADDRESS('PR-tampon'!$E474,COLUMN(REFERENCEMENT_ISOLANT[[#Headers],[TYPE DE PROCEDE]])))=0,"",INDIRECT(NOM_FR&amp;ADDRESS('PR-tampon'!$E474,COLUMN(REFERENCEMENT_ISOLANT[[#Headers],[TYPE DE PROCEDE]]))))))</f>
        <v/>
      </c>
      <c r="D511" s="79" t="str">
        <f ca="1">IF('PR-tampon'!$E474="","",IF('PR-tampon'!$E474=0,"",IF(INDIRECT(NOM_FR&amp;ADDRESS('PR-tampon'!$E474,COLUMN(REFERENCEMENT_ISOLANT[[#Headers],[MATIERE]])))=0,"",INDIRECT(NOM_FR&amp;ADDRESS('PR-tampon'!$E474,COLUMN(REFERENCEMENT_ISOLANT[[#Headers],[MATIERE]]))))))</f>
        <v/>
      </c>
      <c r="E511" s="3" t="str">
        <f ca="1">IF('PR-tampon'!$E474="","",IF('PR-tampon'!$E474=0,"",IF(INDIRECT(NOM_FR&amp;ADDRESS('PR-tampon'!$E474,COLUMN(REFERENCEMENT_ISOLANT[[#Headers],[NOM COMMERCIAL DU PROCEDE]])))=0,"",INDIRECT(NOM_FR&amp;ADDRESS('PR-tampon'!$E474,COLUMN(REFERENCEMENT_ISOLANT[[#Headers],[NOM COMMERCIAL DU PROCEDE]]))))))</f>
        <v/>
      </c>
      <c r="F511" s="3" t="str">
        <f ca="1">IF('PR-tampon'!$E474="","",IF('PR-tampon'!$E474=0,"",IF(INDIRECT(NOM_FR&amp;ADDRESS('PR-tampon'!$E474,COLUMN(REFERENCEMENT_ISOLANT[[#Headers],[FABRICANT / TITULAIRE / DISTRIBUTEUR]])))=0,"",INDIRECT(NOM_FR&amp;ADDRESS('PR-tampon'!$E474,COLUMN(REFERENCEMENT_ISOLANT[[#Headers],[FABRICANT / TITULAIRE / DISTRIBUTEUR]]))))))</f>
        <v/>
      </c>
      <c r="G511" s="3" t="str">
        <f ca="1">IF('PR-tampon'!$E474="","",IF('PR-tampon'!$E474=0,"",IF(INDIRECT(NOM_FR&amp;ADDRESS('PR-tampon'!$E474,COLUMN(REFERENCEMENT_ISOLANT[[#Headers],[TYPE DE DOCUMENT DE REFERENCE]])))=0,"",INDIRECT(NOM_FR&amp;ADDRESS('PR-tampon'!$E474,COLUMN(REFERENCEMENT_ISOLANT[[#Headers],[TYPE DE DOCUMENT DE REFERENCE]]))))))</f>
        <v/>
      </c>
      <c r="H511" s="3" t="str">
        <f ca="1">IF('PR-tampon'!$E474="","",IF('PR-tampon'!$E474=0,"",IF(INDIRECT(NOM_FR&amp;ADDRESS('PR-tampon'!$E474,COLUMN(REFERENCEMENT_ISOLANT[[#Headers],[REF]])))=0,"",INDIRECT(NOM_FR&amp;ADDRESS('PR-tampon'!$E474,COLUMN(REFERENCEMENT_ISOLANT[[#Headers],[REF]]))))))</f>
        <v/>
      </c>
      <c r="I511" s="73" t="str">
        <f ca="1">IF('PR-tampon'!$E474="","",IF('PR-tampon'!$E474=0,"",IF(INDIRECT(NOM_FR&amp;ADDRESS('PR-tampon'!$E474,COLUMN(REFERENCEMENT_ISOLANT[[#Headers],[AVIS LIMITE AU / VALIDITE]])))=0,"",INDIRECT(NOM_FR&amp;ADDRESS('PR-tampon'!$E474,COLUMN(REFERENCEMENT_ISOLANT[[#Headers],[AVIS LIMITE AU / VALIDITE]]))))))</f>
        <v/>
      </c>
      <c r="J511" s="3" t="str">
        <f ca="1">IF('PR-tampon'!$E474="","",IF('PR-tampon'!$E474=0,"",IF(INDIRECT(NOM_FR&amp;ADDRESS('PR-tampon'!$E474,COLUMN(REFERENCEMENT_ISOLANT[[#Headers],[TC/TNC
dans le domaine d''emploi visé]])))=0,"",INDIRECT(NOM_FR&amp;ADDRESS('PR-tampon'!$E474,COLUMN(REFERENCEMENT_ISOLANT[[#Headers],[TC/TNC
dans le domaine d''emploi visé]]))))))</f>
        <v/>
      </c>
      <c r="K511" s="102" t="str">
        <f ca="1">IF('PR-tampon'!$E474="","",IF('PR-tampon'!$E474=0,"",IF(INDIRECT(NOM_FR&amp;ADDRESS('PR-tampon'!$E474,COLUMN(REFERENCEMENT_ISOLANT[[#Headers],[SYNTHESE DES APPLICATIONS VISEES]])))=0,"",INDIRECT(NOM_FR&amp;ADDRESS('PR-tampon'!$E474,COLUMN(REFERENCEMENT_ISOLANT[[#Headers],[SYNTHESE DES APPLICATIONS VISEES]]))))))</f>
        <v/>
      </c>
      <c r="L511" s="75" t="str">
        <f ca="1">IF('PR-tampon'!$E474="","",IF('PR-tampon'!$E474=0,"",IF(INDIRECT(NOM_FR&amp;ADDRESS('PR-tampon'!$E474,COLUMN(REFERENCEMENT_ISOLANT[[#Headers],[CONCATENATION DES OBSERVATIONS]])))=0,"",INDIRECT(NOM_FR&amp;ADDRESS('PR-tampon'!$E474,COLUMN(REFERENCEMENT_ISOLANT[[#Headers],[CONCATENATION DES OBSERVATIONS]]))))))</f>
        <v/>
      </c>
      <c r="M511" s="3" t="str">
        <f ca="1">IF('PR-tampon'!$E474="","",IF('PR-tampon'!$E474=0,"",IF(INDIRECT(NOM_FR&amp;ADDRESS('PR-tampon'!$E474,COLUMN(REFERENCEMENT_ISOLANT[[#Headers],[Hygrométrie des locaux]])))=0,"",INDIRECT(NOM_FR&amp;ADDRESS('PR-tampon'!$E474,COLUMN(REFERENCEMENT_ISOLANT[[#Headers],[Hygrométrie des locaux]]))))))</f>
        <v/>
      </c>
      <c r="N511" s="3" t="str">
        <f ca="1">IF('PR-tampon'!$E474="","",IF('PR-tampon'!$E474=0,"",IF(INDIRECT(NOM_FR&amp;ADDRESS('PR-tampon'!$E474,COLUMN(REFERENCEMENT_ISOLANT[[#Headers],[classement locaux au sens 20.1 P3]])))=0,"",INDIRECT(NOM_FR&amp;ADDRESS('PR-tampon'!$E474,COLUMN(REFERENCEMENT_ISOLANT[[#Headers],[classement locaux au sens 20.1 P3]]))))))</f>
        <v/>
      </c>
      <c r="O511" s="3" t="str">
        <f ca="1">IF('PR-tampon'!$E474="","",IF('PR-tampon'!$E474=0,"",IF(INDIRECT(NOM_FR&amp;ADDRESS('PR-tampon'!$E474,COLUMN(REFERENCEMENT_ISOLANT[[#Headers],[Climat max]])))=0,"",INDIRECT(NOM_FR&amp;ADDRESS('PR-tampon'!$E474,COLUMN(REFERENCEMENT_ISOLANT[[#Headers],[Climat max]]))))))</f>
        <v/>
      </c>
      <c r="P511" s="3" t="str">
        <f ca="1">IF('PR-tampon'!$E474="","",IF('PR-tampon'!$E474=0,"",IF(INDIRECT(NOM_FR&amp;ADDRESS('PR-tampon'!$E474,COLUMN(REFERENCEMENT_ISOLANT[[#Headers],[Locaux climatisés ou raffraichis]])))=0,"",INDIRECT(NOM_FR&amp;ADDRESS('PR-tampon'!$E474,COLUMN(REFERENCEMENT_ISOLANT[[#Headers],[Locaux climatisés ou raffraichis]]))))))</f>
        <v/>
      </c>
    </row>
    <row r="512" spans="1:16" ht="130.15" customHeight="1" x14ac:dyDescent="0.25">
      <c r="A512" s="3" t="e">
        <v>#VALUE!</v>
      </c>
      <c r="B512" s="79" t="str">
        <f ca="1">IF('PR-tampon'!$E475="","",IF('PR-tampon'!$E475=0,"",IF(INDIRECT(NOM_FR&amp;ADDRESS('PR-tampon'!$E475,COLUMN(REFERENCEMENT_ISOLANT[[#Headers],[DATE REFERENCEMENT]])))=0,"",INDIRECT(NOM_FR&amp;ADDRESS('PR-tampon'!$E475,COLUMN(REFERENCEMENT_ISOLANT[[#Headers],[DATE REFERENCEMENT]]))))))</f>
        <v/>
      </c>
      <c r="C512" s="79" t="str">
        <f ca="1">IF('PR-tampon'!$E475="","",IF('PR-tampon'!$E475=0,"",IF(INDIRECT(NOM_FR&amp;ADDRESS('PR-tampon'!$E475,COLUMN(REFERENCEMENT_ISOLANT[[#Headers],[TYPE DE PROCEDE]])))=0,"",INDIRECT(NOM_FR&amp;ADDRESS('PR-tampon'!$E475,COLUMN(REFERENCEMENT_ISOLANT[[#Headers],[TYPE DE PROCEDE]]))))))</f>
        <v/>
      </c>
      <c r="D512" s="79" t="str">
        <f ca="1">IF('PR-tampon'!$E475="","",IF('PR-tampon'!$E475=0,"",IF(INDIRECT(NOM_FR&amp;ADDRESS('PR-tampon'!$E475,COLUMN(REFERENCEMENT_ISOLANT[[#Headers],[MATIERE]])))=0,"",INDIRECT(NOM_FR&amp;ADDRESS('PR-tampon'!$E475,COLUMN(REFERENCEMENT_ISOLANT[[#Headers],[MATIERE]]))))))</f>
        <v/>
      </c>
      <c r="E512" s="3" t="str">
        <f ca="1">IF('PR-tampon'!$E475="","",IF('PR-tampon'!$E475=0,"",IF(INDIRECT(NOM_FR&amp;ADDRESS('PR-tampon'!$E475,COLUMN(REFERENCEMENT_ISOLANT[[#Headers],[NOM COMMERCIAL DU PROCEDE]])))=0,"",INDIRECT(NOM_FR&amp;ADDRESS('PR-tampon'!$E475,COLUMN(REFERENCEMENT_ISOLANT[[#Headers],[NOM COMMERCIAL DU PROCEDE]]))))))</f>
        <v/>
      </c>
      <c r="F512" s="3" t="str">
        <f ca="1">IF('PR-tampon'!$E475="","",IF('PR-tampon'!$E475=0,"",IF(INDIRECT(NOM_FR&amp;ADDRESS('PR-tampon'!$E475,COLUMN(REFERENCEMENT_ISOLANT[[#Headers],[FABRICANT / TITULAIRE / DISTRIBUTEUR]])))=0,"",INDIRECT(NOM_FR&amp;ADDRESS('PR-tampon'!$E475,COLUMN(REFERENCEMENT_ISOLANT[[#Headers],[FABRICANT / TITULAIRE / DISTRIBUTEUR]]))))))</f>
        <v/>
      </c>
      <c r="G512" s="3" t="str">
        <f ca="1">IF('PR-tampon'!$E475="","",IF('PR-tampon'!$E475=0,"",IF(INDIRECT(NOM_FR&amp;ADDRESS('PR-tampon'!$E475,COLUMN(REFERENCEMENT_ISOLANT[[#Headers],[TYPE DE DOCUMENT DE REFERENCE]])))=0,"",INDIRECT(NOM_FR&amp;ADDRESS('PR-tampon'!$E475,COLUMN(REFERENCEMENT_ISOLANT[[#Headers],[TYPE DE DOCUMENT DE REFERENCE]]))))))</f>
        <v/>
      </c>
      <c r="H512" s="3" t="str">
        <f ca="1">IF('PR-tampon'!$E475="","",IF('PR-tampon'!$E475=0,"",IF(INDIRECT(NOM_FR&amp;ADDRESS('PR-tampon'!$E475,COLUMN(REFERENCEMENT_ISOLANT[[#Headers],[REF]])))=0,"",INDIRECT(NOM_FR&amp;ADDRESS('PR-tampon'!$E475,COLUMN(REFERENCEMENT_ISOLANT[[#Headers],[REF]]))))))</f>
        <v/>
      </c>
      <c r="I512" s="73" t="str">
        <f ca="1">IF('PR-tampon'!$E475="","",IF('PR-tampon'!$E475=0,"",IF(INDIRECT(NOM_FR&amp;ADDRESS('PR-tampon'!$E475,COLUMN(REFERENCEMENT_ISOLANT[[#Headers],[AVIS LIMITE AU / VALIDITE]])))=0,"",INDIRECT(NOM_FR&amp;ADDRESS('PR-tampon'!$E475,COLUMN(REFERENCEMENT_ISOLANT[[#Headers],[AVIS LIMITE AU / VALIDITE]]))))))</f>
        <v/>
      </c>
      <c r="J512" s="3" t="str">
        <f ca="1">IF('PR-tampon'!$E475="","",IF('PR-tampon'!$E475=0,"",IF(INDIRECT(NOM_FR&amp;ADDRESS('PR-tampon'!$E475,COLUMN(REFERENCEMENT_ISOLANT[[#Headers],[TC/TNC
dans le domaine d''emploi visé]])))=0,"",INDIRECT(NOM_FR&amp;ADDRESS('PR-tampon'!$E475,COLUMN(REFERENCEMENT_ISOLANT[[#Headers],[TC/TNC
dans le domaine d''emploi visé]]))))))</f>
        <v/>
      </c>
      <c r="K512" s="102" t="str">
        <f ca="1">IF('PR-tampon'!$E475="","",IF('PR-tampon'!$E475=0,"",IF(INDIRECT(NOM_FR&amp;ADDRESS('PR-tampon'!$E475,COLUMN(REFERENCEMENT_ISOLANT[[#Headers],[SYNTHESE DES APPLICATIONS VISEES]])))=0,"",INDIRECT(NOM_FR&amp;ADDRESS('PR-tampon'!$E475,COLUMN(REFERENCEMENT_ISOLANT[[#Headers],[SYNTHESE DES APPLICATIONS VISEES]]))))))</f>
        <v/>
      </c>
      <c r="L512" s="75" t="str">
        <f ca="1">IF('PR-tampon'!$E475="","",IF('PR-tampon'!$E475=0,"",IF(INDIRECT(NOM_FR&amp;ADDRESS('PR-tampon'!$E475,COLUMN(REFERENCEMENT_ISOLANT[[#Headers],[CONCATENATION DES OBSERVATIONS]])))=0,"",INDIRECT(NOM_FR&amp;ADDRESS('PR-tampon'!$E475,COLUMN(REFERENCEMENT_ISOLANT[[#Headers],[CONCATENATION DES OBSERVATIONS]]))))))</f>
        <v/>
      </c>
      <c r="M512" s="3" t="str">
        <f ca="1">IF('PR-tampon'!$E475="","",IF('PR-tampon'!$E475=0,"",IF(INDIRECT(NOM_FR&amp;ADDRESS('PR-tampon'!$E475,COLUMN(REFERENCEMENT_ISOLANT[[#Headers],[Hygrométrie des locaux]])))=0,"",INDIRECT(NOM_FR&amp;ADDRESS('PR-tampon'!$E475,COLUMN(REFERENCEMENT_ISOLANT[[#Headers],[Hygrométrie des locaux]]))))))</f>
        <v/>
      </c>
      <c r="N512" s="3" t="str">
        <f ca="1">IF('PR-tampon'!$E475="","",IF('PR-tampon'!$E475=0,"",IF(INDIRECT(NOM_FR&amp;ADDRESS('PR-tampon'!$E475,COLUMN(REFERENCEMENT_ISOLANT[[#Headers],[classement locaux au sens 20.1 P3]])))=0,"",INDIRECT(NOM_FR&amp;ADDRESS('PR-tampon'!$E475,COLUMN(REFERENCEMENT_ISOLANT[[#Headers],[classement locaux au sens 20.1 P3]]))))))</f>
        <v/>
      </c>
      <c r="O512" s="3" t="str">
        <f ca="1">IF('PR-tampon'!$E475="","",IF('PR-tampon'!$E475=0,"",IF(INDIRECT(NOM_FR&amp;ADDRESS('PR-tampon'!$E475,COLUMN(REFERENCEMENT_ISOLANT[[#Headers],[Climat max]])))=0,"",INDIRECT(NOM_FR&amp;ADDRESS('PR-tampon'!$E475,COLUMN(REFERENCEMENT_ISOLANT[[#Headers],[Climat max]]))))))</f>
        <v/>
      </c>
      <c r="P512" s="3" t="str">
        <f ca="1">IF('PR-tampon'!$E475="","",IF('PR-tampon'!$E475=0,"",IF(INDIRECT(NOM_FR&amp;ADDRESS('PR-tampon'!$E475,COLUMN(REFERENCEMENT_ISOLANT[[#Headers],[Locaux climatisés ou raffraichis]])))=0,"",INDIRECT(NOM_FR&amp;ADDRESS('PR-tampon'!$E475,COLUMN(REFERENCEMENT_ISOLANT[[#Headers],[Locaux climatisés ou raffraichis]]))))))</f>
        <v/>
      </c>
    </row>
    <row r="513" spans="1:16" ht="130.15" customHeight="1" x14ac:dyDescent="0.25">
      <c r="A513" s="3" t="e">
        <v>#VALUE!</v>
      </c>
      <c r="B513" s="79" t="str">
        <f ca="1">IF('PR-tampon'!$E476="","",IF('PR-tampon'!$E476=0,"",IF(INDIRECT(NOM_FR&amp;ADDRESS('PR-tampon'!$E476,COLUMN(REFERENCEMENT_ISOLANT[[#Headers],[DATE REFERENCEMENT]])))=0,"",INDIRECT(NOM_FR&amp;ADDRESS('PR-tampon'!$E476,COLUMN(REFERENCEMENT_ISOLANT[[#Headers],[DATE REFERENCEMENT]]))))))</f>
        <v/>
      </c>
      <c r="C513" s="79" t="str">
        <f ca="1">IF('PR-tampon'!$E476="","",IF('PR-tampon'!$E476=0,"",IF(INDIRECT(NOM_FR&amp;ADDRESS('PR-tampon'!$E476,COLUMN(REFERENCEMENT_ISOLANT[[#Headers],[TYPE DE PROCEDE]])))=0,"",INDIRECT(NOM_FR&amp;ADDRESS('PR-tampon'!$E476,COLUMN(REFERENCEMENT_ISOLANT[[#Headers],[TYPE DE PROCEDE]]))))))</f>
        <v/>
      </c>
      <c r="D513" s="79" t="str">
        <f ca="1">IF('PR-tampon'!$E476="","",IF('PR-tampon'!$E476=0,"",IF(INDIRECT(NOM_FR&amp;ADDRESS('PR-tampon'!$E476,COLUMN(REFERENCEMENT_ISOLANT[[#Headers],[MATIERE]])))=0,"",INDIRECT(NOM_FR&amp;ADDRESS('PR-tampon'!$E476,COLUMN(REFERENCEMENT_ISOLANT[[#Headers],[MATIERE]]))))))</f>
        <v/>
      </c>
      <c r="E513" s="3" t="str">
        <f ca="1">IF('PR-tampon'!$E476="","",IF('PR-tampon'!$E476=0,"",IF(INDIRECT(NOM_FR&amp;ADDRESS('PR-tampon'!$E476,COLUMN(REFERENCEMENT_ISOLANT[[#Headers],[NOM COMMERCIAL DU PROCEDE]])))=0,"",INDIRECT(NOM_FR&amp;ADDRESS('PR-tampon'!$E476,COLUMN(REFERENCEMENT_ISOLANT[[#Headers],[NOM COMMERCIAL DU PROCEDE]]))))))</f>
        <v/>
      </c>
      <c r="F513" s="3" t="str">
        <f ca="1">IF('PR-tampon'!$E476="","",IF('PR-tampon'!$E476=0,"",IF(INDIRECT(NOM_FR&amp;ADDRESS('PR-tampon'!$E476,COLUMN(REFERENCEMENT_ISOLANT[[#Headers],[FABRICANT / TITULAIRE / DISTRIBUTEUR]])))=0,"",INDIRECT(NOM_FR&amp;ADDRESS('PR-tampon'!$E476,COLUMN(REFERENCEMENT_ISOLANT[[#Headers],[FABRICANT / TITULAIRE / DISTRIBUTEUR]]))))))</f>
        <v/>
      </c>
      <c r="G513" s="3" t="str">
        <f ca="1">IF('PR-tampon'!$E476="","",IF('PR-tampon'!$E476=0,"",IF(INDIRECT(NOM_FR&amp;ADDRESS('PR-tampon'!$E476,COLUMN(REFERENCEMENT_ISOLANT[[#Headers],[TYPE DE DOCUMENT DE REFERENCE]])))=0,"",INDIRECT(NOM_FR&amp;ADDRESS('PR-tampon'!$E476,COLUMN(REFERENCEMENT_ISOLANT[[#Headers],[TYPE DE DOCUMENT DE REFERENCE]]))))))</f>
        <v/>
      </c>
      <c r="H513" s="3" t="str">
        <f ca="1">IF('PR-tampon'!$E476="","",IF('PR-tampon'!$E476=0,"",IF(INDIRECT(NOM_FR&amp;ADDRESS('PR-tampon'!$E476,COLUMN(REFERENCEMENT_ISOLANT[[#Headers],[REF]])))=0,"",INDIRECT(NOM_FR&amp;ADDRESS('PR-tampon'!$E476,COLUMN(REFERENCEMENT_ISOLANT[[#Headers],[REF]]))))))</f>
        <v/>
      </c>
      <c r="I513" s="73" t="str">
        <f ca="1">IF('PR-tampon'!$E476="","",IF('PR-tampon'!$E476=0,"",IF(INDIRECT(NOM_FR&amp;ADDRESS('PR-tampon'!$E476,COLUMN(REFERENCEMENT_ISOLANT[[#Headers],[AVIS LIMITE AU / VALIDITE]])))=0,"",INDIRECT(NOM_FR&amp;ADDRESS('PR-tampon'!$E476,COLUMN(REFERENCEMENT_ISOLANT[[#Headers],[AVIS LIMITE AU / VALIDITE]]))))))</f>
        <v/>
      </c>
      <c r="J513" s="3" t="str">
        <f ca="1">IF('PR-tampon'!$E476="","",IF('PR-tampon'!$E476=0,"",IF(INDIRECT(NOM_FR&amp;ADDRESS('PR-tampon'!$E476,COLUMN(REFERENCEMENT_ISOLANT[[#Headers],[TC/TNC
dans le domaine d''emploi visé]])))=0,"",INDIRECT(NOM_FR&amp;ADDRESS('PR-tampon'!$E476,COLUMN(REFERENCEMENT_ISOLANT[[#Headers],[TC/TNC
dans le domaine d''emploi visé]]))))))</f>
        <v/>
      </c>
      <c r="K513" s="102" t="str">
        <f ca="1">IF('PR-tampon'!$E476="","",IF('PR-tampon'!$E476=0,"",IF(INDIRECT(NOM_FR&amp;ADDRESS('PR-tampon'!$E476,COLUMN(REFERENCEMENT_ISOLANT[[#Headers],[SYNTHESE DES APPLICATIONS VISEES]])))=0,"",INDIRECT(NOM_FR&amp;ADDRESS('PR-tampon'!$E476,COLUMN(REFERENCEMENT_ISOLANT[[#Headers],[SYNTHESE DES APPLICATIONS VISEES]]))))))</f>
        <v/>
      </c>
      <c r="L513" s="75" t="str">
        <f ca="1">IF('PR-tampon'!$E476="","",IF('PR-tampon'!$E476=0,"",IF(INDIRECT(NOM_FR&amp;ADDRESS('PR-tampon'!$E476,COLUMN(REFERENCEMENT_ISOLANT[[#Headers],[CONCATENATION DES OBSERVATIONS]])))=0,"",INDIRECT(NOM_FR&amp;ADDRESS('PR-tampon'!$E476,COLUMN(REFERENCEMENT_ISOLANT[[#Headers],[CONCATENATION DES OBSERVATIONS]]))))))</f>
        <v/>
      </c>
      <c r="M513" s="3" t="str">
        <f ca="1">IF('PR-tampon'!$E476="","",IF('PR-tampon'!$E476=0,"",IF(INDIRECT(NOM_FR&amp;ADDRESS('PR-tampon'!$E476,COLUMN(REFERENCEMENT_ISOLANT[[#Headers],[Hygrométrie des locaux]])))=0,"",INDIRECT(NOM_FR&amp;ADDRESS('PR-tampon'!$E476,COLUMN(REFERENCEMENT_ISOLANT[[#Headers],[Hygrométrie des locaux]]))))))</f>
        <v/>
      </c>
      <c r="N513" s="3" t="str">
        <f ca="1">IF('PR-tampon'!$E476="","",IF('PR-tampon'!$E476=0,"",IF(INDIRECT(NOM_FR&amp;ADDRESS('PR-tampon'!$E476,COLUMN(REFERENCEMENT_ISOLANT[[#Headers],[classement locaux au sens 20.1 P3]])))=0,"",INDIRECT(NOM_FR&amp;ADDRESS('PR-tampon'!$E476,COLUMN(REFERENCEMENT_ISOLANT[[#Headers],[classement locaux au sens 20.1 P3]]))))))</f>
        <v/>
      </c>
      <c r="O513" s="3" t="str">
        <f ca="1">IF('PR-tampon'!$E476="","",IF('PR-tampon'!$E476=0,"",IF(INDIRECT(NOM_FR&amp;ADDRESS('PR-tampon'!$E476,COLUMN(REFERENCEMENT_ISOLANT[[#Headers],[Climat max]])))=0,"",INDIRECT(NOM_FR&amp;ADDRESS('PR-tampon'!$E476,COLUMN(REFERENCEMENT_ISOLANT[[#Headers],[Climat max]]))))))</f>
        <v/>
      </c>
      <c r="P513" s="3" t="str">
        <f ca="1">IF('PR-tampon'!$E476="","",IF('PR-tampon'!$E476=0,"",IF(INDIRECT(NOM_FR&amp;ADDRESS('PR-tampon'!$E476,COLUMN(REFERENCEMENT_ISOLANT[[#Headers],[Locaux climatisés ou raffraichis]])))=0,"",INDIRECT(NOM_FR&amp;ADDRESS('PR-tampon'!$E476,COLUMN(REFERENCEMENT_ISOLANT[[#Headers],[Locaux climatisés ou raffraichis]]))))))</f>
        <v/>
      </c>
    </row>
    <row r="514" spans="1:16" ht="130.15" customHeight="1" x14ac:dyDescent="0.25">
      <c r="A514" s="3" t="e">
        <v>#VALUE!</v>
      </c>
      <c r="B514" s="79" t="str">
        <f ca="1">IF('PR-tampon'!$E477="","",IF('PR-tampon'!$E477=0,"",IF(INDIRECT(NOM_FR&amp;ADDRESS('PR-tampon'!$E477,COLUMN(REFERENCEMENT_ISOLANT[[#Headers],[DATE REFERENCEMENT]])))=0,"",INDIRECT(NOM_FR&amp;ADDRESS('PR-tampon'!$E477,COLUMN(REFERENCEMENT_ISOLANT[[#Headers],[DATE REFERENCEMENT]]))))))</f>
        <v/>
      </c>
      <c r="C514" s="79" t="str">
        <f ca="1">IF('PR-tampon'!$E477="","",IF('PR-tampon'!$E477=0,"",IF(INDIRECT(NOM_FR&amp;ADDRESS('PR-tampon'!$E477,COLUMN(REFERENCEMENT_ISOLANT[[#Headers],[TYPE DE PROCEDE]])))=0,"",INDIRECT(NOM_FR&amp;ADDRESS('PR-tampon'!$E477,COLUMN(REFERENCEMENT_ISOLANT[[#Headers],[TYPE DE PROCEDE]]))))))</f>
        <v/>
      </c>
      <c r="D514" s="79" t="str">
        <f ca="1">IF('PR-tampon'!$E477="","",IF('PR-tampon'!$E477=0,"",IF(INDIRECT(NOM_FR&amp;ADDRESS('PR-tampon'!$E477,COLUMN(REFERENCEMENT_ISOLANT[[#Headers],[MATIERE]])))=0,"",INDIRECT(NOM_FR&amp;ADDRESS('PR-tampon'!$E477,COLUMN(REFERENCEMENT_ISOLANT[[#Headers],[MATIERE]]))))))</f>
        <v/>
      </c>
      <c r="E514" s="3" t="str">
        <f ca="1">IF('PR-tampon'!$E477="","",IF('PR-tampon'!$E477=0,"",IF(INDIRECT(NOM_FR&amp;ADDRESS('PR-tampon'!$E477,COLUMN(REFERENCEMENT_ISOLANT[[#Headers],[NOM COMMERCIAL DU PROCEDE]])))=0,"",INDIRECT(NOM_FR&amp;ADDRESS('PR-tampon'!$E477,COLUMN(REFERENCEMENT_ISOLANT[[#Headers],[NOM COMMERCIAL DU PROCEDE]]))))))</f>
        <v/>
      </c>
      <c r="F514" s="3" t="str">
        <f ca="1">IF('PR-tampon'!$E477="","",IF('PR-tampon'!$E477=0,"",IF(INDIRECT(NOM_FR&amp;ADDRESS('PR-tampon'!$E477,COLUMN(REFERENCEMENT_ISOLANT[[#Headers],[FABRICANT / TITULAIRE / DISTRIBUTEUR]])))=0,"",INDIRECT(NOM_FR&amp;ADDRESS('PR-tampon'!$E477,COLUMN(REFERENCEMENT_ISOLANT[[#Headers],[FABRICANT / TITULAIRE / DISTRIBUTEUR]]))))))</f>
        <v/>
      </c>
      <c r="G514" s="3" t="str">
        <f ca="1">IF('PR-tampon'!$E477="","",IF('PR-tampon'!$E477=0,"",IF(INDIRECT(NOM_FR&amp;ADDRESS('PR-tampon'!$E477,COLUMN(REFERENCEMENT_ISOLANT[[#Headers],[TYPE DE DOCUMENT DE REFERENCE]])))=0,"",INDIRECT(NOM_FR&amp;ADDRESS('PR-tampon'!$E477,COLUMN(REFERENCEMENT_ISOLANT[[#Headers],[TYPE DE DOCUMENT DE REFERENCE]]))))))</f>
        <v/>
      </c>
      <c r="H514" s="3" t="str">
        <f ca="1">IF('PR-tampon'!$E477="","",IF('PR-tampon'!$E477=0,"",IF(INDIRECT(NOM_FR&amp;ADDRESS('PR-tampon'!$E477,COLUMN(REFERENCEMENT_ISOLANT[[#Headers],[REF]])))=0,"",INDIRECT(NOM_FR&amp;ADDRESS('PR-tampon'!$E477,COLUMN(REFERENCEMENT_ISOLANT[[#Headers],[REF]]))))))</f>
        <v/>
      </c>
      <c r="I514" s="73" t="str">
        <f ca="1">IF('PR-tampon'!$E477="","",IF('PR-tampon'!$E477=0,"",IF(INDIRECT(NOM_FR&amp;ADDRESS('PR-tampon'!$E477,COLUMN(REFERENCEMENT_ISOLANT[[#Headers],[AVIS LIMITE AU / VALIDITE]])))=0,"",INDIRECT(NOM_FR&amp;ADDRESS('PR-tampon'!$E477,COLUMN(REFERENCEMENT_ISOLANT[[#Headers],[AVIS LIMITE AU / VALIDITE]]))))))</f>
        <v/>
      </c>
      <c r="J514" s="3" t="str">
        <f ca="1">IF('PR-tampon'!$E477="","",IF('PR-tampon'!$E477=0,"",IF(INDIRECT(NOM_FR&amp;ADDRESS('PR-tampon'!$E477,COLUMN(REFERENCEMENT_ISOLANT[[#Headers],[TC/TNC
dans le domaine d''emploi visé]])))=0,"",INDIRECT(NOM_FR&amp;ADDRESS('PR-tampon'!$E477,COLUMN(REFERENCEMENT_ISOLANT[[#Headers],[TC/TNC
dans le domaine d''emploi visé]]))))))</f>
        <v/>
      </c>
      <c r="K514" s="102" t="str">
        <f ca="1">IF('PR-tampon'!$E477="","",IF('PR-tampon'!$E477=0,"",IF(INDIRECT(NOM_FR&amp;ADDRESS('PR-tampon'!$E477,COLUMN(REFERENCEMENT_ISOLANT[[#Headers],[SYNTHESE DES APPLICATIONS VISEES]])))=0,"",INDIRECT(NOM_FR&amp;ADDRESS('PR-tampon'!$E477,COLUMN(REFERENCEMENT_ISOLANT[[#Headers],[SYNTHESE DES APPLICATIONS VISEES]]))))))</f>
        <v/>
      </c>
      <c r="L514" s="75" t="str">
        <f ca="1">IF('PR-tampon'!$E477="","",IF('PR-tampon'!$E477=0,"",IF(INDIRECT(NOM_FR&amp;ADDRESS('PR-tampon'!$E477,COLUMN(REFERENCEMENT_ISOLANT[[#Headers],[CONCATENATION DES OBSERVATIONS]])))=0,"",INDIRECT(NOM_FR&amp;ADDRESS('PR-tampon'!$E477,COLUMN(REFERENCEMENT_ISOLANT[[#Headers],[CONCATENATION DES OBSERVATIONS]]))))))</f>
        <v/>
      </c>
      <c r="M514" s="3" t="str">
        <f ca="1">IF('PR-tampon'!$E477="","",IF('PR-tampon'!$E477=0,"",IF(INDIRECT(NOM_FR&amp;ADDRESS('PR-tampon'!$E477,COLUMN(REFERENCEMENT_ISOLANT[[#Headers],[Hygrométrie des locaux]])))=0,"",INDIRECT(NOM_FR&amp;ADDRESS('PR-tampon'!$E477,COLUMN(REFERENCEMENT_ISOLANT[[#Headers],[Hygrométrie des locaux]]))))))</f>
        <v/>
      </c>
      <c r="N514" s="3" t="str">
        <f ca="1">IF('PR-tampon'!$E477="","",IF('PR-tampon'!$E477=0,"",IF(INDIRECT(NOM_FR&amp;ADDRESS('PR-tampon'!$E477,COLUMN(REFERENCEMENT_ISOLANT[[#Headers],[classement locaux au sens 20.1 P3]])))=0,"",INDIRECT(NOM_FR&amp;ADDRESS('PR-tampon'!$E477,COLUMN(REFERENCEMENT_ISOLANT[[#Headers],[classement locaux au sens 20.1 P3]]))))))</f>
        <v/>
      </c>
      <c r="O514" s="3" t="str">
        <f ca="1">IF('PR-tampon'!$E477="","",IF('PR-tampon'!$E477=0,"",IF(INDIRECT(NOM_FR&amp;ADDRESS('PR-tampon'!$E477,COLUMN(REFERENCEMENT_ISOLANT[[#Headers],[Climat max]])))=0,"",INDIRECT(NOM_FR&amp;ADDRESS('PR-tampon'!$E477,COLUMN(REFERENCEMENT_ISOLANT[[#Headers],[Climat max]]))))))</f>
        <v/>
      </c>
      <c r="P514" s="3" t="str">
        <f ca="1">IF('PR-tampon'!$E477="","",IF('PR-tampon'!$E477=0,"",IF(INDIRECT(NOM_FR&amp;ADDRESS('PR-tampon'!$E477,COLUMN(REFERENCEMENT_ISOLANT[[#Headers],[Locaux climatisés ou raffraichis]])))=0,"",INDIRECT(NOM_FR&amp;ADDRESS('PR-tampon'!$E477,COLUMN(REFERENCEMENT_ISOLANT[[#Headers],[Locaux climatisés ou raffraichis]]))))))</f>
        <v/>
      </c>
    </row>
    <row r="515" spans="1:16" ht="130.15" customHeight="1" x14ac:dyDescent="0.25">
      <c r="A515" s="3" t="e">
        <v>#VALUE!</v>
      </c>
      <c r="B515" s="79" t="str">
        <f ca="1">IF('PR-tampon'!$E478="","",IF('PR-tampon'!$E478=0,"",IF(INDIRECT(NOM_FR&amp;ADDRESS('PR-tampon'!$E478,COLUMN(REFERENCEMENT_ISOLANT[[#Headers],[DATE REFERENCEMENT]])))=0,"",INDIRECT(NOM_FR&amp;ADDRESS('PR-tampon'!$E478,COLUMN(REFERENCEMENT_ISOLANT[[#Headers],[DATE REFERENCEMENT]]))))))</f>
        <v/>
      </c>
      <c r="C515" s="79" t="str">
        <f ca="1">IF('PR-tampon'!$E478="","",IF('PR-tampon'!$E478=0,"",IF(INDIRECT(NOM_FR&amp;ADDRESS('PR-tampon'!$E478,COLUMN(REFERENCEMENT_ISOLANT[[#Headers],[TYPE DE PROCEDE]])))=0,"",INDIRECT(NOM_FR&amp;ADDRESS('PR-tampon'!$E478,COLUMN(REFERENCEMENT_ISOLANT[[#Headers],[TYPE DE PROCEDE]]))))))</f>
        <v/>
      </c>
      <c r="D515" s="79" t="str">
        <f ca="1">IF('PR-tampon'!$E478="","",IF('PR-tampon'!$E478=0,"",IF(INDIRECT(NOM_FR&amp;ADDRESS('PR-tampon'!$E478,COLUMN(REFERENCEMENT_ISOLANT[[#Headers],[MATIERE]])))=0,"",INDIRECT(NOM_FR&amp;ADDRESS('PR-tampon'!$E478,COLUMN(REFERENCEMENT_ISOLANT[[#Headers],[MATIERE]]))))))</f>
        <v/>
      </c>
      <c r="E515" s="3" t="str">
        <f ca="1">IF('PR-tampon'!$E478="","",IF('PR-tampon'!$E478=0,"",IF(INDIRECT(NOM_FR&amp;ADDRESS('PR-tampon'!$E478,COLUMN(REFERENCEMENT_ISOLANT[[#Headers],[NOM COMMERCIAL DU PROCEDE]])))=0,"",INDIRECT(NOM_FR&amp;ADDRESS('PR-tampon'!$E478,COLUMN(REFERENCEMENT_ISOLANT[[#Headers],[NOM COMMERCIAL DU PROCEDE]]))))))</f>
        <v/>
      </c>
      <c r="F515" s="3" t="str">
        <f ca="1">IF('PR-tampon'!$E478="","",IF('PR-tampon'!$E478=0,"",IF(INDIRECT(NOM_FR&amp;ADDRESS('PR-tampon'!$E478,COLUMN(REFERENCEMENT_ISOLANT[[#Headers],[FABRICANT / TITULAIRE / DISTRIBUTEUR]])))=0,"",INDIRECT(NOM_FR&amp;ADDRESS('PR-tampon'!$E478,COLUMN(REFERENCEMENT_ISOLANT[[#Headers],[FABRICANT / TITULAIRE / DISTRIBUTEUR]]))))))</f>
        <v/>
      </c>
      <c r="G515" s="3" t="str">
        <f ca="1">IF('PR-tampon'!$E478="","",IF('PR-tampon'!$E478=0,"",IF(INDIRECT(NOM_FR&amp;ADDRESS('PR-tampon'!$E478,COLUMN(REFERENCEMENT_ISOLANT[[#Headers],[TYPE DE DOCUMENT DE REFERENCE]])))=0,"",INDIRECT(NOM_FR&amp;ADDRESS('PR-tampon'!$E478,COLUMN(REFERENCEMENT_ISOLANT[[#Headers],[TYPE DE DOCUMENT DE REFERENCE]]))))))</f>
        <v/>
      </c>
      <c r="H515" s="3" t="str">
        <f ca="1">IF('PR-tampon'!$E478="","",IF('PR-tampon'!$E478=0,"",IF(INDIRECT(NOM_FR&amp;ADDRESS('PR-tampon'!$E478,COLUMN(REFERENCEMENT_ISOLANT[[#Headers],[REF]])))=0,"",INDIRECT(NOM_FR&amp;ADDRESS('PR-tampon'!$E478,COLUMN(REFERENCEMENT_ISOLANT[[#Headers],[REF]]))))))</f>
        <v/>
      </c>
      <c r="I515" s="73" t="str">
        <f ca="1">IF('PR-tampon'!$E478="","",IF('PR-tampon'!$E478=0,"",IF(INDIRECT(NOM_FR&amp;ADDRESS('PR-tampon'!$E478,COLUMN(REFERENCEMENT_ISOLANT[[#Headers],[AVIS LIMITE AU / VALIDITE]])))=0,"",INDIRECT(NOM_FR&amp;ADDRESS('PR-tampon'!$E478,COLUMN(REFERENCEMENT_ISOLANT[[#Headers],[AVIS LIMITE AU / VALIDITE]]))))))</f>
        <v/>
      </c>
      <c r="J515" s="3" t="str">
        <f ca="1">IF('PR-tampon'!$E478="","",IF('PR-tampon'!$E478=0,"",IF(INDIRECT(NOM_FR&amp;ADDRESS('PR-tampon'!$E478,COLUMN(REFERENCEMENT_ISOLANT[[#Headers],[TC/TNC
dans le domaine d''emploi visé]])))=0,"",INDIRECT(NOM_FR&amp;ADDRESS('PR-tampon'!$E478,COLUMN(REFERENCEMENT_ISOLANT[[#Headers],[TC/TNC
dans le domaine d''emploi visé]]))))))</f>
        <v/>
      </c>
      <c r="K515" s="102" t="str">
        <f ca="1">IF('PR-tampon'!$E478="","",IF('PR-tampon'!$E478=0,"",IF(INDIRECT(NOM_FR&amp;ADDRESS('PR-tampon'!$E478,COLUMN(REFERENCEMENT_ISOLANT[[#Headers],[SYNTHESE DES APPLICATIONS VISEES]])))=0,"",INDIRECT(NOM_FR&amp;ADDRESS('PR-tampon'!$E478,COLUMN(REFERENCEMENT_ISOLANT[[#Headers],[SYNTHESE DES APPLICATIONS VISEES]]))))))</f>
        <v/>
      </c>
      <c r="L515" s="75" t="str">
        <f ca="1">IF('PR-tampon'!$E478="","",IF('PR-tampon'!$E478=0,"",IF(INDIRECT(NOM_FR&amp;ADDRESS('PR-tampon'!$E478,COLUMN(REFERENCEMENT_ISOLANT[[#Headers],[CONCATENATION DES OBSERVATIONS]])))=0,"",INDIRECT(NOM_FR&amp;ADDRESS('PR-tampon'!$E478,COLUMN(REFERENCEMENT_ISOLANT[[#Headers],[CONCATENATION DES OBSERVATIONS]]))))))</f>
        <v/>
      </c>
      <c r="M515" s="3" t="str">
        <f ca="1">IF('PR-tampon'!$E478="","",IF('PR-tampon'!$E478=0,"",IF(INDIRECT(NOM_FR&amp;ADDRESS('PR-tampon'!$E478,COLUMN(REFERENCEMENT_ISOLANT[[#Headers],[Hygrométrie des locaux]])))=0,"",INDIRECT(NOM_FR&amp;ADDRESS('PR-tampon'!$E478,COLUMN(REFERENCEMENT_ISOLANT[[#Headers],[Hygrométrie des locaux]]))))))</f>
        <v/>
      </c>
      <c r="N515" s="3" t="str">
        <f ca="1">IF('PR-tampon'!$E478="","",IF('PR-tampon'!$E478=0,"",IF(INDIRECT(NOM_FR&amp;ADDRESS('PR-tampon'!$E478,COLUMN(REFERENCEMENT_ISOLANT[[#Headers],[classement locaux au sens 20.1 P3]])))=0,"",INDIRECT(NOM_FR&amp;ADDRESS('PR-tampon'!$E478,COLUMN(REFERENCEMENT_ISOLANT[[#Headers],[classement locaux au sens 20.1 P3]]))))))</f>
        <v/>
      </c>
      <c r="O515" s="3" t="str">
        <f ca="1">IF('PR-tampon'!$E478="","",IF('PR-tampon'!$E478=0,"",IF(INDIRECT(NOM_FR&amp;ADDRESS('PR-tampon'!$E478,COLUMN(REFERENCEMENT_ISOLANT[[#Headers],[Climat max]])))=0,"",INDIRECT(NOM_FR&amp;ADDRESS('PR-tampon'!$E478,COLUMN(REFERENCEMENT_ISOLANT[[#Headers],[Climat max]]))))))</f>
        <v/>
      </c>
      <c r="P515" s="3" t="str">
        <f ca="1">IF('PR-tampon'!$E478="","",IF('PR-tampon'!$E478=0,"",IF(INDIRECT(NOM_FR&amp;ADDRESS('PR-tampon'!$E478,COLUMN(REFERENCEMENT_ISOLANT[[#Headers],[Locaux climatisés ou raffraichis]])))=0,"",INDIRECT(NOM_FR&amp;ADDRESS('PR-tampon'!$E478,COLUMN(REFERENCEMENT_ISOLANT[[#Headers],[Locaux climatisés ou raffraichis]]))))))</f>
        <v/>
      </c>
    </row>
    <row r="516" spans="1:16" ht="130.15" customHeight="1" x14ac:dyDescent="0.25">
      <c r="A516" s="3" t="e">
        <v>#VALUE!</v>
      </c>
      <c r="B516" s="79" t="str">
        <f ca="1">IF('PR-tampon'!$E479="","",IF('PR-tampon'!$E479=0,"",IF(INDIRECT(NOM_FR&amp;ADDRESS('PR-tampon'!$E479,COLUMN(REFERENCEMENT_ISOLANT[[#Headers],[DATE REFERENCEMENT]])))=0,"",INDIRECT(NOM_FR&amp;ADDRESS('PR-tampon'!$E479,COLUMN(REFERENCEMENT_ISOLANT[[#Headers],[DATE REFERENCEMENT]]))))))</f>
        <v/>
      </c>
      <c r="C516" s="79" t="str">
        <f ca="1">IF('PR-tampon'!$E479="","",IF('PR-tampon'!$E479=0,"",IF(INDIRECT(NOM_FR&amp;ADDRESS('PR-tampon'!$E479,COLUMN(REFERENCEMENT_ISOLANT[[#Headers],[TYPE DE PROCEDE]])))=0,"",INDIRECT(NOM_FR&amp;ADDRESS('PR-tampon'!$E479,COLUMN(REFERENCEMENT_ISOLANT[[#Headers],[TYPE DE PROCEDE]]))))))</f>
        <v/>
      </c>
      <c r="D516" s="79" t="str">
        <f ca="1">IF('PR-tampon'!$E479="","",IF('PR-tampon'!$E479=0,"",IF(INDIRECT(NOM_FR&amp;ADDRESS('PR-tampon'!$E479,COLUMN(REFERENCEMENT_ISOLANT[[#Headers],[MATIERE]])))=0,"",INDIRECT(NOM_FR&amp;ADDRESS('PR-tampon'!$E479,COLUMN(REFERENCEMENT_ISOLANT[[#Headers],[MATIERE]]))))))</f>
        <v/>
      </c>
      <c r="E516" s="3" t="str">
        <f ca="1">IF('PR-tampon'!$E479="","",IF('PR-tampon'!$E479=0,"",IF(INDIRECT(NOM_FR&amp;ADDRESS('PR-tampon'!$E479,COLUMN(REFERENCEMENT_ISOLANT[[#Headers],[NOM COMMERCIAL DU PROCEDE]])))=0,"",INDIRECT(NOM_FR&amp;ADDRESS('PR-tampon'!$E479,COLUMN(REFERENCEMENT_ISOLANT[[#Headers],[NOM COMMERCIAL DU PROCEDE]]))))))</f>
        <v/>
      </c>
      <c r="F516" s="3" t="str">
        <f ca="1">IF('PR-tampon'!$E479="","",IF('PR-tampon'!$E479=0,"",IF(INDIRECT(NOM_FR&amp;ADDRESS('PR-tampon'!$E479,COLUMN(REFERENCEMENT_ISOLANT[[#Headers],[FABRICANT / TITULAIRE / DISTRIBUTEUR]])))=0,"",INDIRECT(NOM_FR&amp;ADDRESS('PR-tampon'!$E479,COLUMN(REFERENCEMENT_ISOLANT[[#Headers],[FABRICANT / TITULAIRE / DISTRIBUTEUR]]))))))</f>
        <v/>
      </c>
      <c r="G516" s="3" t="str">
        <f ca="1">IF('PR-tampon'!$E479="","",IF('PR-tampon'!$E479=0,"",IF(INDIRECT(NOM_FR&amp;ADDRESS('PR-tampon'!$E479,COLUMN(REFERENCEMENT_ISOLANT[[#Headers],[TYPE DE DOCUMENT DE REFERENCE]])))=0,"",INDIRECT(NOM_FR&amp;ADDRESS('PR-tampon'!$E479,COLUMN(REFERENCEMENT_ISOLANT[[#Headers],[TYPE DE DOCUMENT DE REFERENCE]]))))))</f>
        <v/>
      </c>
      <c r="H516" s="3" t="str">
        <f ca="1">IF('PR-tampon'!$E479="","",IF('PR-tampon'!$E479=0,"",IF(INDIRECT(NOM_FR&amp;ADDRESS('PR-tampon'!$E479,COLUMN(REFERENCEMENT_ISOLANT[[#Headers],[REF]])))=0,"",INDIRECT(NOM_FR&amp;ADDRESS('PR-tampon'!$E479,COLUMN(REFERENCEMENT_ISOLANT[[#Headers],[REF]]))))))</f>
        <v/>
      </c>
      <c r="I516" s="73" t="str">
        <f ca="1">IF('PR-tampon'!$E479="","",IF('PR-tampon'!$E479=0,"",IF(INDIRECT(NOM_FR&amp;ADDRESS('PR-tampon'!$E479,COLUMN(REFERENCEMENT_ISOLANT[[#Headers],[AVIS LIMITE AU / VALIDITE]])))=0,"",INDIRECT(NOM_FR&amp;ADDRESS('PR-tampon'!$E479,COLUMN(REFERENCEMENT_ISOLANT[[#Headers],[AVIS LIMITE AU / VALIDITE]]))))))</f>
        <v/>
      </c>
      <c r="J516" s="3" t="str">
        <f ca="1">IF('PR-tampon'!$E479="","",IF('PR-tampon'!$E479=0,"",IF(INDIRECT(NOM_FR&amp;ADDRESS('PR-tampon'!$E479,COLUMN(REFERENCEMENT_ISOLANT[[#Headers],[TC/TNC
dans le domaine d''emploi visé]])))=0,"",INDIRECT(NOM_FR&amp;ADDRESS('PR-tampon'!$E479,COLUMN(REFERENCEMENT_ISOLANT[[#Headers],[TC/TNC
dans le domaine d''emploi visé]]))))))</f>
        <v/>
      </c>
      <c r="K516" s="102" t="str">
        <f ca="1">IF('PR-tampon'!$E479="","",IF('PR-tampon'!$E479=0,"",IF(INDIRECT(NOM_FR&amp;ADDRESS('PR-tampon'!$E479,COLUMN(REFERENCEMENT_ISOLANT[[#Headers],[SYNTHESE DES APPLICATIONS VISEES]])))=0,"",INDIRECT(NOM_FR&amp;ADDRESS('PR-tampon'!$E479,COLUMN(REFERENCEMENT_ISOLANT[[#Headers],[SYNTHESE DES APPLICATIONS VISEES]]))))))</f>
        <v/>
      </c>
      <c r="L516" s="75" t="str">
        <f ca="1">IF('PR-tampon'!$E479="","",IF('PR-tampon'!$E479=0,"",IF(INDIRECT(NOM_FR&amp;ADDRESS('PR-tampon'!$E479,COLUMN(REFERENCEMENT_ISOLANT[[#Headers],[CONCATENATION DES OBSERVATIONS]])))=0,"",INDIRECT(NOM_FR&amp;ADDRESS('PR-tampon'!$E479,COLUMN(REFERENCEMENT_ISOLANT[[#Headers],[CONCATENATION DES OBSERVATIONS]]))))))</f>
        <v/>
      </c>
      <c r="M516" s="3" t="str">
        <f ca="1">IF('PR-tampon'!$E479="","",IF('PR-tampon'!$E479=0,"",IF(INDIRECT(NOM_FR&amp;ADDRESS('PR-tampon'!$E479,COLUMN(REFERENCEMENT_ISOLANT[[#Headers],[Hygrométrie des locaux]])))=0,"",INDIRECT(NOM_FR&amp;ADDRESS('PR-tampon'!$E479,COLUMN(REFERENCEMENT_ISOLANT[[#Headers],[Hygrométrie des locaux]]))))))</f>
        <v/>
      </c>
      <c r="N516" s="3" t="str">
        <f ca="1">IF('PR-tampon'!$E479="","",IF('PR-tampon'!$E479=0,"",IF(INDIRECT(NOM_FR&amp;ADDRESS('PR-tampon'!$E479,COLUMN(REFERENCEMENT_ISOLANT[[#Headers],[classement locaux au sens 20.1 P3]])))=0,"",INDIRECT(NOM_FR&amp;ADDRESS('PR-tampon'!$E479,COLUMN(REFERENCEMENT_ISOLANT[[#Headers],[classement locaux au sens 20.1 P3]]))))))</f>
        <v/>
      </c>
      <c r="O516" s="3" t="str">
        <f ca="1">IF('PR-tampon'!$E479="","",IF('PR-tampon'!$E479=0,"",IF(INDIRECT(NOM_FR&amp;ADDRESS('PR-tampon'!$E479,COLUMN(REFERENCEMENT_ISOLANT[[#Headers],[Climat max]])))=0,"",INDIRECT(NOM_FR&amp;ADDRESS('PR-tampon'!$E479,COLUMN(REFERENCEMENT_ISOLANT[[#Headers],[Climat max]]))))))</f>
        <v/>
      </c>
      <c r="P516" s="3" t="str">
        <f ca="1">IF('PR-tampon'!$E479="","",IF('PR-tampon'!$E479=0,"",IF(INDIRECT(NOM_FR&amp;ADDRESS('PR-tampon'!$E479,COLUMN(REFERENCEMENT_ISOLANT[[#Headers],[Locaux climatisés ou raffraichis]])))=0,"",INDIRECT(NOM_FR&amp;ADDRESS('PR-tampon'!$E479,COLUMN(REFERENCEMENT_ISOLANT[[#Headers],[Locaux climatisés ou raffraichis]]))))))</f>
        <v/>
      </c>
    </row>
    <row r="517" spans="1:16" ht="130.15" customHeight="1" x14ac:dyDescent="0.25">
      <c r="A517" s="3" t="e">
        <v>#VALUE!</v>
      </c>
      <c r="B517" s="79" t="str">
        <f ca="1">IF('PR-tampon'!$E480="","",IF('PR-tampon'!$E480=0,"",IF(INDIRECT(NOM_FR&amp;ADDRESS('PR-tampon'!$E480,COLUMN(REFERENCEMENT_ISOLANT[[#Headers],[DATE REFERENCEMENT]])))=0,"",INDIRECT(NOM_FR&amp;ADDRESS('PR-tampon'!$E480,COLUMN(REFERENCEMENT_ISOLANT[[#Headers],[DATE REFERENCEMENT]]))))))</f>
        <v/>
      </c>
      <c r="C517" s="79" t="str">
        <f ca="1">IF('PR-tampon'!$E480="","",IF('PR-tampon'!$E480=0,"",IF(INDIRECT(NOM_FR&amp;ADDRESS('PR-tampon'!$E480,COLUMN(REFERENCEMENT_ISOLANT[[#Headers],[TYPE DE PROCEDE]])))=0,"",INDIRECT(NOM_FR&amp;ADDRESS('PR-tampon'!$E480,COLUMN(REFERENCEMENT_ISOLANT[[#Headers],[TYPE DE PROCEDE]]))))))</f>
        <v/>
      </c>
      <c r="D517" s="79" t="str">
        <f ca="1">IF('PR-tampon'!$E480="","",IF('PR-tampon'!$E480=0,"",IF(INDIRECT(NOM_FR&amp;ADDRESS('PR-tampon'!$E480,COLUMN(REFERENCEMENT_ISOLANT[[#Headers],[MATIERE]])))=0,"",INDIRECT(NOM_FR&amp;ADDRESS('PR-tampon'!$E480,COLUMN(REFERENCEMENT_ISOLANT[[#Headers],[MATIERE]]))))))</f>
        <v/>
      </c>
      <c r="E517" s="3" t="str">
        <f ca="1">IF('PR-tampon'!$E480="","",IF('PR-tampon'!$E480=0,"",IF(INDIRECT(NOM_FR&amp;ADDRESS('PR-tampon'!$E480,COLUMN(REFERENCEMENT_ISOLANT[[#Headers],[NOM COMMERCIAL DU PROCEDE]])))=0,"",INDIRECT(NOM_FR&amp;ADDRESS('PR-tampon'!$E480,COLUMN(REFERENCEMENT_ISOLANT[[#Headers],[NOM COMMERCIAL DU PROCEDE]]))))))</f>
        <v/>
      </c>
      <c r="F517" s="3" t="str">
        <f ca="1">IF('PR-tampon'!$E480="","",IF('PR-tampon'!$E480=0,"",IF(INDIRECT(NOM_FR&amp;ADDRESS('PR-tampon'!$E480,COLUMN(REFERENCEMENT_ISOLANT[[#Headers],[FABRICANT / TITULAIRE / DISTRIBUTEUR]])))=0,"",INDIRECT(NOM_FR&amp;ADDRESS('PR-tampon'!$E480,COLUMN(REFERENCEMENT_ISOLANT[[#Headers],[FABRICANT / TITULAIRE / DISTRIBUTEUR]]))))))</f>
        <v/>
      </c>
      <c r="G517" s="3" t="str">
        <f ca="1">IF('PR-tampon'!$E480="","",IF('PR-tampon'!$E480=0,"",IF(INDIRECT(NOM_FR&amp;ADDRESS('PR-tampon'!$E480,COLUMN(REFERENCEMENT_ISOLANT[[#Headers],[TYPE DE DOCUMENT DE REFERENCE]])))=0,"",INDIRECT(NOM_FR&amp;ADDRESS('PR-tampon'!$E480,COLUMN(REFERENCEMENT_ISOLANT[[#Headers],[TYPE DE DOCUMENT DE REFERENCE]]))))))</f>
        <v/>
      </c>
      <c r="H517" s="3" t="str">
        <f ca="1">IF('PR-tampon'!$E480="","",IF('PR-tampon'!$E480=0,"",IF(INDIRECT(NOM_FR&amp;ADDRESS('PR-tampon'!$E480,COLUMN(REFERENCEMENT_ISOLANT[[#Headers],[REF]])))=0,"",INDIRECT(NOM_FR&amp;ADDRESS('PR-tampon'!$E480,COLUMN(REFERENCEMENT_ISOLANT[[#Headers],[REF]]))))))</f>
        <v/>
      </c>
      <c r="I517" s="73" t="str">
        <f ca="1">IF('PR-tampon'!$E480="","",IF('PR-tampon'!$E480=0,"",IF(INDIRECT(NOM_FR&amp;ADDRESS('PR-tampon'!$E480,COLUMN(REFERENCEMENT_ISOLANT[[#Headers],[AVIS LIMITE AU / VALIDITE]])))=0,"",INDIRECT(NOM_FR&amp;ADDRESS('PR-tampon'!$E480,COLUMN(REFERENCEMENT_ISOLANT[[#Headers],[AVIS LIMITE AU / VALIDITE]]))))))</f>
        <v/>
      </c>
      <c r="J517" s="3" t="str">
        <f ca="1">IF('PR-tampon'!$E480="","",IF('PR-tampon'!$E480=0,"",IF(INDIRECT(NOM_FR&amp;ADDRESS('PR-tampon'!$E480,COLUMN(REFERENCEMENT_ISOLANT[[#Headers],[TC/TNC
dans le domaine d''emploi visé]])))=0,"",INDIRECT(NOM_FR&amp;ADDRESS('PR-tampon'!$E480,COLUMN(REFERENCEMENT_ISOLANT[[#Headers],[TC/TNC
dans le domaine d''emploi visé]]))))))</f>
        <v/>
      </c>
      <c r="K517" s="102" t="str">
        <f ca="1">IF('PR-tampon'!$E480="","",IF('PR-tampon'!$E480=0,"",IF(INDIRECT(NOM_FR&amp;ADDRESS('PR-tampon'!$E480,COLUMN(REFERENCEMENT_ISOLANT[[#Headers],[SYNTHESE DES APPLICATIONS VISEES]])))=0,"",INDIRECT(NOM_FR&amp;ADDRESS('PR-tampon'!$E480,COLUMN(REFERENCEMENT_ISOLANT[[#Headers],[SYNTHESE DES APPLICATIONS VISEES]]))))))</f>
        <v/>
      </c>
      <c r="L517" s="75" t="str">
        <f ca="1">IF('PR-tampon'!$E480="","",IF('PR-tampon'!$E480=0,"",IF(INDIRECT(NOM_FR&amp;ADDRESS('PR-tampon'!$E480,COLUMN(REFERENCEMENT_ISOLANT[[#Headers],[CONCATENATION DES OBSERVATIONS]])))=0,"",INDIRECT(NOM_FR&amp;ADDRESS('PR-tampon'!$E480,COLUMN(REFERENCEMENT_ISOLANT[[#Headers],[CONCATENATION DES OBSERVATIONS]]))))))</f>
        <v/>
      </c>
      <c r="M517" s="3" t="str">
        <f ca="1">IF('PR-tampon'!$E480="","",IF('PR-tampon'!$E480=0,"",IF(INDIRECT(NOM_FR&amp;ADDRESS('PR-tampon'!$E480,COLUMN(REFERENCEMENT_ISOLANT[[#Headers],[Hygrométrie des locaux]])))=0,"",INDIRECT(NOM_FR&amp;ADDRESS('PR-tampon'!$E480,COLUMN(REFERENCEMENT_ISOLANT[[#Headers],[Hygrométrie des locaux]]))))))</f>
        <v/>
      </c>
      <c r="N517" s="3" t="str">
        <f ca="1">IF('PR-tampon'!$E480="","",IF('PR-tampon'!$E480=0,"",IF(INDIRECT(NOM_FR&amp;ADDRESS('PR-tampon'!$E480,COLUMN(REFERENCEMENT_ISOLANT[[#Headers],[classement locaux au sens 20.1 P3]])))=0,"",INDIRECT(NOM_FR&amp;ADDRESS('PR-tampon'!$E480,COLUMN(REFERENCEMENT_ISOLANT[[#Headers],[classement locaux au sens 20.1 P3]]))))))</f>
        <v/>
      </c>
      <c r="O517" s="3" t="str">
        <f ca="1">IF('PR-tampon'!$E480="","",IF('PR-tampon'!$E480=0,"",IF(INDIRECT(NOM_FR&amp;ADDRESS('PR-tampon'!$E480,COLUMN(REFERENCEMENT_ISOLANT[[#Headers],[Climat max]])))=0,"",INDIRECT(NOM_FR&amp;ADDRESS('PR-tampon'!$E480,COLUMN(REFERENCEMENT_ISOLANT[[#Headers],[Climat max]]))))))</f>
        <v/>
      </c>
      <c r="P517" s="3" t="str">
        <f ca="1">IF('PR-tampon'!$E480="","",IF('PR-tampon'!$E480=0,"",IF(INDIRECT(NOM_FR&amp;ADDRESS('PR-tampon'!$E480,COLUMN(REFERENCEMENT_ISOLANT[[#Headers],[Locaux climatisés ou raffraichis]])))=0,"",INDIRECT(NOM_FR&amp;ADDRESS('PR-tampon'!$E480,COLUMN(REFERENCEMENT_ISOLANT[[#Headers],[Locaux climatisés ou raffraichis]]))))))</f>
        <v/>
      </c>
    </row>
    <row r="518" spans="1:16" ht="130.15" customHeight="1" x14ac:dyDescent="0.25">
      <c r="A518" s="3" t="e">
        <v>#VALUE!</v>
      </c>
      <c r="B518" s="79" t="str">
        <f ca="1">IF('PR-tampon'!$E481="","",IF('PR-tampon'!$E481=0,"",IF(INDIRECT(NOM_FR&amp;ADDRESS('PR-tampon'!$E481,COLUMN(REFERENCEMENT_ISOLANT[[#Headers],[DATE REFERENCEMENT]])))=0,"",INDIRECT(NOM_FR&amp;ADDRESS('PR-tampon'!$E481,COLUMN(REFERENCEMENT_ISOLANT[[#Headers],[DATE REFERENCEMENT]]))))))</f>
        <v/>
      </c>
      <c r="C518" s="79" t="str">
        <f ca="1">IF('PR-tampon'!$E481="","",IF('PR-tampon'!$E481=0,"",IF(INDIRECT(NOM_FR&amp;ADDRESS('PR-tampon'!$E481,COLUMN(REFERENCEMENT_ISOLANT[[#Headers],[TYPE DE PROCEDE]])))=0,"",INDIRECT(NOM_FR&amp;ADDRESS('PR-tampon'!$E481,COLUMN(REFERENCEMENT_ISOLANT[[#Headers],[TYPE DE PROCEDE]]))))))</f>
        <v/>
      </c>
      <c r="D518" s="79" t="str">
        <f ca="1">IF('PR-tampon'!$E481="","",IF('PR-tampon'!$E481=0,"",IF(INDIRECT(NOM_FR&amp;ADDRESS('PR-tampon'!$E481,COLUMN(REFERENCEMENT_ISOLANT[[#Headers],[MATIERE]])))=0,"",INDIRECT(NOM_FR&amp;ADDRESS('PR-tampon'!$E481,COLUMN(REFERENCEMENT_ISOLANT[[#Headers],[MATIERE]]))))))</f>
        <v/>
      </c>
      <c r="E518" s="3" t="str">
        <f ca="1">IF('PR-tampon'!$E481="","",IF('PR-tampon'!$E481=0,"",IF(INDIRECT(NOM_FR&amp;ADDRESS('PR-tampon'!$E481,COLUMN(REFERENCEMENT_ISOLANT[[#Headers],[NOM COMMERCIAL DU PROCEDE]])))=0,"",INDIRECT(NOM_FR&amp;ADDRESS('PR-tampon'!$E481,COLUMN(REFERENCEMENT_ISOLANT[[#Headers],[NOM COMMERCIAL DU PROCEDE]]))))))</f>
        <v/>
      </c>
      <c r="F518" s="3" t="str">
        <f ca="1">IF('PR-tampon'!$E481="","",IF('PR-tampon'!$E481=0,"",IF(INDIRECT(NOM_FR&amp;ADDRESS('PR-tampon'!$E481,COLUMN(REFERENCEMENT_ISOLANT[[#Headers],[FABRICANT / TITULAIRE / DISTRIBUTEUR]])))=0,"",INDIRECT(NOM_FR&amp;ADDRESS('PR-tampon'!$E481,COLUMN(REFERENCEMENT_ISOLANT[[#Headers],[FABRICANT / TITULAIRE / DISTRIBUTEUR]]))))))</f>
        <v/>
      </c>
      <c r="G518" s="3" t="str">
        <f ca="1">IF('PR-tampon'!$E481="","",IF('PR-tampon'!$E481=0,"",IF(INDIRECT(NOM_FR&amp;ADDRESS('PR-tampon'!$E481,COLUMN(REFERENCEMENT_ISOLANT[[#Headers],[TYPE DE DOCUMENT DE REFERENCE]])))=0,"",INDIRECT(NOM_FR&amp;ADDRESS('PR-tampon'!$E481,COLUMN(REFERENCEMENT_ISOLANT[[#Headers],[TYPE DE DOCUMENT DE REFERENCE]]))))))</f>
        <v/>
      </c>
      <c r="H518" s="3" t="str">
        <f ca="1">IF('PR-tampon'!$E481="","",IF('PR-tampon'!$E481=0,"",IF(INDIRECT(NOM_FR&amp;ADDRESS('PR-tampon'!$E481,COLUMN(REFERENCEMENT_ISOLANT[[#Headers],[REF]])))=0,"",INDIRECT(NOM_FR&amp;ADDRESS('PR-tampon'!$E481,COLUMN(REFERENCEMENT_ISOLANT[[#Headers],[REF]]))))))</f>
        <v/>
      </c>
      <c r="I518" s="73" t="str">
        <f ca="1">IF('PR-tampon'!$E481="","",IF('PR-tampon'!$E481=0,"",IF(INDIRECT(NOM_FR&amp;ADDRESS('PR-tampon'!$E481,COLUMN(REFERENCEMENT_ISOLANT[[#Headers],[AVIS LIMITE AU / VALIDITE]])))=0,"",INDIRECT(NOM_FR&amp;ADDRESS('PR-tampon'!$E481,COLUMN(REFERENCEMENT_ISOLANT[[#Headers],[AVIS LIMITE AU / VALIDITE]]))))))</f>
        <v/>
      </c>
      <c r="J518" s="3" t="str">
        <f ca="1">IF('PR-tampon'!$E481="","",IF('PR-tampon'!$E481=0,"",IF(INDIRECT(NOM_FR&amp;ADDRESS('PR-tampon'!$E481,COLUMN(REFERENCEMENT_ISOLANT[[#Headers],[TC/TNC
dans le domaine d''emploi visé]])))=0,"",INDIRECT(NOM_FR&amp;ADDRESS('PR-tampon'!$E481,COLUMN(REFERENCEMENT_ISOLANT[[#Headers],[TC/TNC
dans le domaine d''emploi visé]]))))))</f>
        <v/>
      </c>
      <c r="K518" s="102" t="str">
        <f ca="1">IF('PR-tampon'!$E481="","",IF('PR-tampon'!$E481=0,"",IF(INDIRECT(NOM_FR&amp;ADDRESS('PR-tampon'!$E481,COLUMN(REFERENCEMENT_ISOLANT[[#Headers],[SYNTHESE DES APPLICATIONS VISEES]])))=0,"",INDIRECT(NOM_FR&amp;ADDRESS('PR-tampon'!$E481,COLUMN(REFERENCEMENT_ISOLANT[[#Headers],[SYNTHESE DES APPLICATIONS VISEES]]))))))</f>
        <v/>
      </c>
      <c r="L518" s="75" t="str">
        <f ca="1">IF('PR-tampon'!$E481="","",IF('PR-tampon'!$E481=0,"",IF(INDIRECT(NOM_FR&amp;ADDRESS('PR-tampon'!$E481,COLUMN(REFERENCEMENT_ISOLANT[[#Headers],[CONCATENATION DES OBSERVATIONS]])))=0,"",INDIRECT(NOM_FR&amp;ADDRESS('PR-tampon'!$E481,COLUMN(REFERENCEMENT_ISOLANT[[#Headers],[CONCATENATION DES OBSERVATIONS]]))))))</f>
        <v/>
      </c>
      <c r="M518" s="3" t="str">
        <f ca="1">IF('PR-tampon'!$E481="","",IF('PR-tampon'!$E481=0,"",IF(INDIRECT(NOM_FR&amp;ADDRESS('PR-tampon'!$E481,COLUMN(REFERENCEMENT_ISOLANT[[#Headers],[Hygrométrie des locaux]])))=0,"",INDIRECT(NOM_FR&amp;ADDRESS('PR-tampon'!$E481,COLUMN(REFERENCEMENT_ISOLANT[[#Headers],[Hygrométrie des locaux]]))))))</f>
        <v/>
      </c>
      <c r="N518" s="3" t="str">
        <f ca="1">IF('PR-tampon'!$E481="","",IF('PR-tampon'!$E481=0,"",IF(INDIRECT(NOM_FR&amp;ADDRESS('PR-tampon'!$E481,COLUMN(REFERENCEMENT_ISOLANT[[#Headers],[classement locaux au sens 20.1 P3]])))=0,"",INDIRECT(NOM_FR&amp;ADDRESS('PR-tampon'!$E481,COLUMN(REFERENCEMENT_ISOLANT[[#Headers],[classement locaux au sens 20.1 P3]]))))))</f>
        <v/>
      </c>
      <c r="O518" s="3" t="str">
        <f ca="1">IF('PR-tampon'!$E481="","",IF('PR-tampon'!$E481=0,"",IF(INDIRECT(NOM_FR&amp;ADDRESS('PR-tampon'!$E481,COLUMN(REFERENCEMENT_ISOLANT[[#Headers],[Climat max]])))=0,"",INDIRECT(NOM_FR&amp;ADDRESS('PR-tampon'!$E481,COLUMN(REFERENCEMENT_ISOLANT[[#Headers],[Climat max]]))))))</f>
        <v/>
      </c>
      <c r="P518" s="3" t="str">
        <f ca="1">IF('PR-tampon'!$E481="","",IF('PR-tampon'!$E481=0,"",IF(INDIRECT(NOM_FR&amp;ADDRESS('PR-tampon'!$E481,COLUMN(REFERENCEMENT_ISOLANT[[#Headers],[Locaux climatisés ou raffraichis]])))=0,"",INDIRECT(NOM_FR&amp;ADDRESS('PR-tampon'!$E481,COLUMN(REFERENCEMENT_ISOLANT[[#Headers],[Locaux climatisés ou raffraichis]]))))))</f>
        <v/>
      </c>
    </row>
    <row r="519" spans="1:16" ht="130.15" customHeight="1" x14ac:dyDescent="0.25">
      <c r="A519" s="3" t="e">
        <v>#VALUE!</v>
      </c>
      <c r="B519" s="79" t="str">
        <f ca="1">IF('PR-tampon'!$E482="","",IF('PR-tampon'!$E482=0,"",IF(INDIRECT(NOM_FR&amp;ADDRESS('PR-tampon'!$E482,COLUMN(REFERENCEMENT_ISOLANT[[#Headers],[DATE REFERENCEMENT]])))=0,"",INDIRECT(NOM_FR&amp;ADDRESS('PR-tampon'!$E482,COLUMN(REFERENCEMENT_ISOLANT[[#Headers],[DATE REFERENCEMENT]]))))))</f>
        <v/>
      </c>
      <c r="C519" s="79" t="str">
        <f ca="1">IF('PR-tampon'!$E482="","",IF('PR-tampon'!$E482=0,"",IF(INDIRECT(NOM_FR&amp;ADDRESS('PR-tampon'!$E482,COLUMN(REFERENCEMENT_ISOLANT[[#Headers],[TYPE DE PROCEDE]])))=0,"",INDIRECT(NOM_FR&amp;ADDRESS('PR-tampon'!$E482,COLUMN(REFERENCEMENT_ISOLANT[[#Headers],[TYPE DE PROCEDE]]))))))</f>
        <v/>
      </c>
      <c r="D519" s="79" t="str">
        <f ca="1">IF('PR-tampon'!$E482="","",IF('PR-tampon'!$E482=0,"",IF(INDIRECT(NOM_FR&amp;ADDRESS('PR-tampon'!$E482,COLUMN(REFERENCEMENT_ISOLANT[[#Headers],[MATIERE]])))=0,"",INDIRECT(NOM_FR&amp;ADDRESS('PR-tampon'!$E482,COLUMN(REFERENCEMENT_ISOLANT[[#Headers],[MATIERE]]))))))</f>
        <v/>
      </c>
      <c r="E519" s="3" t="str">
        <f ca="1">IF('PR-tampon'!$E482="","",IF('PR-tampon'!$E482=0,"",IF(INDIRECT(NOM_FR&amp;ADDRESS('PR-tampon'!$E482,COLUMN(REFERENCEMENT_ISOLANT[[#Headers],[NOM COMMERCIAL DU PROCEDE]])))=0,"",INDIRECT(NOM_FR&amp;ADDRESS('PR-tampon'!$E482,COLUMN(REFERENCEMENT_ISOLANT[[#Headers],[NOM COMMERCIAL DU PROCEDE]]))))))</f>
        <v/>
      </c>
      <c r="F519" s="3" t="str">
        <f ca="1">IF('PR-tampon'!$E482="","",IF('PR-tampon'!$E482=0,"",IF(INDIRECT(NOM_FR&amp;ADDRESS('PR-tampon'!$E482,COLUMN(REFERENCEMENT_ISOLANT[[#Headers],[FABRICANT / TITULAIRE / DISTRIBUTEUR]])))=0,"",INDIRECT(NOM_FR&amp;ADDRESS('PR-tampon'!$E482,COLUMN(REFERENCEMENT_ISOLANT[[#Headers],[FABRICANT / TITULAIRE / DISTRIBUTEUR]]))))))</f>
        <v/>
      </c>
      <c r="G519" s="3" t="str">
        <f ca="1">IF('PR-tampon'!$E482="","",IF('PR-tampon'!$E482=0,"",IF(INDIRECT(NOM_FR&amp;ADDRESS('PR-tampon'!$E482,COLUMN(REFERENCEMENT_ISOLANT[[#Headers],[TYPE DE DOCUMENT DE REFERENCE]])))=0,"",INDIRECT(NOM_FR&amp;ADDRESS('PR-tampon'!$E482,COLUMN(REFERENCEMENT_ISOLANT[[#Headers],[TYPE DE DOCUMENT DE REFERENCE]]))))))</f>
        <v/>
      </c>
      <c r="H519" s="3" t="str">
        <f ca="1">IF('PR-tampon'!$E482="","",IF('PR-tampon'!$E482=0,"",IF(INDIRECT(NOM_FR&amp;ADDRESS('PR-tampon'!$E482,COLUMN(REFERENCEMENT_ISOLANT[[#Headers],[REF]])))=0,"",INDIRECT(NOM_FR&amp;ADDRESS('PR-tampon'!$E482,COLUMN(REFERENCEMENT_ISOLANT[[#Headers],[REF]]))))))</f>
        <v/>
      </c>
      <c r="I519" s="73" t="str">
        <f ca="1">IF('PR-tampon'!$E482="","",IF('PR-tampon'!$E482=0,"",IF(INDIRECT(NOM_FR&amp;ADDRESS('PR-tampon'!$E482,COLUMN(REFERENCEMENT_ISOLANT[[#Headers],[AVIS LIMITE AU / VALIDITE]])))=0,"",INDIRECT(NOM_FR&amp;ADDRESS('PR-tampon'!$E482,COLUMN(REFERENCEMENT_ISOLANT[[#Headers],[AVIS LIMITE AU / VALIDITE]]))))))</f>
        <v/>
      </c>
      <c r="J519" s="3" t="str">
        <f ca="1">IF('PR-tampon'!$E482="","",IF('PR-tampon'!$E482=0,"",IF(INDIRECT(NOM_FR&amp;ADDRESS('PR-tampon'!$E482,COLUMN(REFERENCEMENT_ISOLANT[[#Headers],[TC/TNC
dans le domaine d''emploi visé]])))=0,"",INDIRECT(NOM_FR&amp;ADDRESS('PR-tampon'!$E482,COLUMN(REFERENCEMENT_ISOLANT[[#Headers],[TC/TNC
dans le domaine d''emploi visé]]))))))</f>
        <v/>
      </c>
      <c r="K519" s="102" t="str">
        <f ca="1">IF('PR-tampon'!$E482="","",IF('PR-tampon'!$E482=0,"",IF(INDIRECT(NOM_FR&amp;ADDRESS('PR-tampon'!$E482,COLUMN(REFERENCEMENT_ISOLANT[[#Headers],[SYNTHESE DES APPLICATIONS VISEES]])))=0,"",INDIRECT(NOM_FR&amp;ADDRESS('PR-tampon'!$E482,COLUMN(REFERENCEMENT_ISOLANT[[#Headers],[SYNTHESE DES APPLICATIONS VISEES]]))))))</f>
        <v/>
      </c>
      <c r="L519" s="75" t="str">
        <f ca="1">IF('PR-tampon'!$E482="","",IF('PR-tampon'!$E482=0,"",IF(INDIRECT(NOM_FR&amp;ADDRESS('PR-tampon'!$E482,COLUMN(REFERENCEMENT_ISOLANT[[#Headers],[CONCATENATION DES OBSERVATIONS]])))=0,"",INDIRECT(NOM_FR&amp;ADDRESS('PR-tampon'!$E482,COLUMN(REFERENCEMENT_ISOLANT[[#Headers],[CONCATENATION DES OBSERVATIONS]]))))))</f>
        <v/>
      </c>
      <c r="M519" s="3" t="str">
        <f ca="1">IF('PR-tampon'!$E482="","",IF('PR-tampon'!$E482=0,"",IF(INDIRECT(NOM_FR&amp;ADDRESS('PR-tampon'!$E482,COLUMN(REFERENCEMENT_ISOLANT[[#Headers],[Hygrométrie des locaux]])))=0,"",INDIRECT(NOM_FR&amp;ADDRESS('PR-tampon'!$E482,COLUMN(REFERENCEMENT_ISOLANT[[#Headers],[Hygrométrie des locaux]]))))))</f>
        <v/>
      </c>
      <c r="N519" s="3" t="str">
        <f ca="1">IF('PR-tampon'!$E482="","",IF('PR-tampon'!$E482=0,"",IF(INDIRECT(NOM_FR&amp;ADDRESS('PR-tampon'!$E482,COLUMN(REFERENCEMENT_ISOLANT[[#Headers],[classement locaux au sens 20.1 P3]])))=0,"",INDIRECT(NOM_FR&amp;ADDRESS('PR-tampon'!$E482,COLUMN(REFERENCEMENT_ISOLANT[[#Headers],[classement locaux au sens 20.1 P3]]))))))</f>
        <v/>
      </c>
      <c r="O519" s="3" t="str">
        <f ca="1">IF('PR-tampon'!$E482="","",IF('PR-tampon'!$E482=0,"",IF(INDIRECT(NOM_FR&amp;ADDRESS('PR-tampon'!$E482,COLUMN(REFERENCEMENT_ISOLANT[[#Headers],[Climat max]])))=0,"",INDIRECT(NOM_FR&amp;ADDRESS('PR-tampon'!$E482,COLUMN(REFERENCEMENT_ISOLANT[[#Headers],[Climat max]]))))))</f>
        <v/>
      </c>
      <c r="P519" s="3" t="str">
        <f ca="1">IF('PR-tampon'!$E482="","",IF('PR-tampon'!$E482=0,"",IF(INDIRECT(NOM_FR&amp;ADDRESS('PR-tampon'!$E482,COLUMN(REFERENCEMENT_ISOLANT[[#Headers],[Locaux climatisés ou raffraichis]])))=0,"",INDIRECT(NOM_FR&amp;ADDRESS('PR-tampon'!$E482,COLUMN(REFERENCEMENT_ISOLANT[[#Headers],[Locaux climatisés ou raffraichis]]))))))</f>
        <v/>
      </c>
    </row>
    <row r="520" spans="1:16" ht="130.15" customHeight="1" x14ac:dyDescent="0.25">
      <c r="A520" s="3" t="e">
        <v>#VALUE!</v>
      </c>
      <c r="B520" s="79" t="str">
        <f ca="1">IF('PR-tampon'!$E483="","",IF('PR-tampon'!$E483=0,"",IF(INDIRECT(NOM_FR&amp;ADDRESS('PR-tampon'!$E483,COLUMN(REFERENCEMENT_ISOLANT[[#Headers],[DATE REFERENCEMENT]])))=0,"",INDIRECT(NOM_FR&amp;ADDRESS('PR-tampon'!$E483,COLUMN(REFERENCEMENT_ISOLANT[[#Headers],[DATE REFERENCEMENT]]))))))</f>
        <v/>
      </c>
      <c r="C520" s="79" t="str">
        <f ca="1">IF('PR-tampon'!$E483="","",IF('PR-tampon'!$E483=0,"",IF(INDIRECT(NOM_FR&amp;ADDRESS('PR-tampon'!$E483,COLUMN(REFERENCEMENT_ISOLANT[[#Headers],[TYPE DE PROCEDE]])))=0,"",INDIRECT(NOM_FR&amp;ADDRESS('PR-tampon'!$E483,COLUMN(REFERENCEMENT_ISOLANT[[#Headers],[TYPE DE PROCEDE]]))))))</f>
        <v/>
      </c>
      <c r="D520" s="79" t="str">
        <f ca="1">IF('PR-tampon'!$E483="","",IF('PR-tampon'!$E483=0,"",IF(INDIRECT(NOM_FR&amp;ADDRESS('PR-tampon'!$E483,COLUMN(REFERENCEMENT_ISOLANT[[#Headers],[MATIERE]])))=0,"",INDIRECT(NOM_FR&amp;ADDRESS('PR-tampon'!$E483,COLUMN(REFERENCEMENT_ISOLANT[[#Headers],[MATIERE]]))))))</f>
        <v/>
      </c>
      <c r="E520" s="3" t="str">
        <f ca="1">IF('PR-tampon'!$E483="","",IF('PR-tampon'!$E483=0,"",IF(INDIRECT(NOM_FR&amp;ADDRESS('PR-tampon'!$E483,COLUMN(REFERENCEMENT_ISOLANT[[#Headers],[NOM COMMERCIAL DU PROCEDE]])))=0,"",INDIRECT(NOM_FR&amp;ADDRESS('PR-tampon'!$E483,COLUMN(REFERENCEMENT_ISOLANT[[#Headers],[NOM COMMERCIAL DU PROCEDE]]))))))</f>
        <v/>
      </c>
      <c r="F520" s="3" t="str">
        <f ca="1">IF('PR-tampon'!$E483="","",IF('PR-tampon'!$E483=0,"",IF(INDIRECT(NOM_FR&amp;ADDRESS('PR-tampon'!$E483,COLUMN(REFERENCEMENT_ISOLANT[[#Headers],[FABRICANT / TITULAIRE / DISTRIBUTEUR]])))=0,"",INDIRECT(NOM_FR&amp;ADDRESS('PR-tampon'!$E483,COLUMN(REFERENCEMENT_ISOLANT[[#Headers],[FABRICANT / TITULAIRE / DISTRIBUTEUR]]))))))</f>
        <v/>
      </c>
      <c r="G520" s="3" t="str">
        <f ca="1">IF('PR-tampon'!$E483="","",IF('PR-tampon'!$E483=0,"",IF(INDIRECT(NOM_FR&amp;ADDRESS('PR-tampon'!$E483,COLUMN(REFERENCEMENT_ISOLANT[[#Headers],[TYPE DE DOCUMENT DE REFERENCE]])))=0,"",INDIRECT(NOM_FR&amp;ADDRESS('PR-tampon'!$E483,COLUMN(REFERENCEMENT_ISOLANT[[#Headers],[TYPE DE DOCUMENT DE REFERENCE]]))))))</f>
        <v/>
      </c>
      <c r="H520" s="3" t="str">
        <f ca="1">IF('PR-tampon'!$E483="","",IF('PR-tampon'!$E483=0,"",IF(INDIRECT(NOM_FR&amp;ADDRESS('PR-tampon'!$E483,COLUMN(REFERENCEMENT_ISOLANT[[#Headers],[REF]])))=0,"",INDIRECT(NOM_FR&amp;ADDRESS('PR-tampon'!$E483,COLUMN(REFERENCEMENT_ISOLANT[[#Headers],[REF]]))))))</f>
        <v/>
      </c>
      <c r="I520" s="73" t="str">
        <f ca="1">IF('PR-tampon'!$E483="","",IF('PR-tampon'!$E483=0,"",IF(INDIRECT(NOM_FR&amp;ADDRESS('PR-tampon'!$E483,COLUMN(REFERENCEMENT_ISOLANT[[#Headers],[AVIS LIMITE AU / VALIDITE]])))=0,"",INDIRECT(NOM_FR&amp;ADDRESS('PR-tampon'!$E483,COLUMN(REFERENCEMENT_ISOLANT[[#Headers],[AVIS LIMITE AU / VALIDITE]]))))))</f>
        <v/>
      </c>
      <c r="J520" s="3" t="str">
        <f ca="1">IF('PR-tampon'!$E483="","",IF('PR-tampon'!$E483=0,"",IF(INDIRECT(NOM_FR&amp;ADDRESS('PR-tampon'!$E483,COLUMN(REFERENCEMENT_ISOLANT[[#Headers],[TC/TNC
dans le domaine d''emploi visé]])))=0,"",INDIRECT(NOM_FR&amp;ADDRESS('PR-tampon'!$E483,COLUMN(REFERENCEMENT_ISOLANT[[#Headers],[TC/TNC
dans le domaine d''emploi visé]]))))))</f>
        <v/>
      </c>
      <c r="K520" s="102" t="str">
        <f ca="1">IF('PR-tampon'!$E483="","",IF('PR-tampon'!$E483=0,"",IF(INDIRECT(NOM_FR&amp;ADDRESS('PR-tampon'!$E483,COLUMN(REFERENCEMENT_ISOLANT[[#Headers],[SYNTHESE DES APPLICATIONS VISEES]])))=0,"",INDIRECT(NOM_FR&amp;ADDRESS('PR-tampon'!$E483,COLUMN(REFERENCEMENT_ISOLANT[[#Headers],[SYNTHESE DES APPLICATIONS VISEES]]))))))</f>
        <v/>
      </c>
      <c r="L520" s="75" t="str">
        <f ca="1">IF('PR-tampon'!$E483="","",IF('PR-tampon'!$E483=0,"",IF(INDIRECT(NOM_FR&amp;ADDRESS('PR-tampon'!$E483,COLUMN(REFERENCEMENT_ISOLANT[[#Headers],[CONCATENATION DES OBSERVATIONS]])))=0,"",INDIRECT(NOM_FR&amp;ADDRESS('PR-tampon'!$E483,COLUMN(REFERENCEMENT_ISOLANT[[#Headers],[CONCATENATION DES OBSERVATIONS]]))))))</f>
        <v/>
      </c>
      <c r="M520" s="3" t="str">
        <f ca="1">IF('PR-tampon'!$E483="","",IF('PR-tampon'!$E483=0,"",IF(INDIRECT(NOM_FR&amp;ADDRESS('PR-tampon'!$E483,COLUMN(REFERENCEMENT_ISOLANT[[#Headers],[Hygrométrie des locaux]])))=0,"",INDIRECT(NOM_FR&amp;ADDRESS('PR-tampon'!$E483,COLUMN(REFERENCEMENT_ISOLANT[[#Headers],[Hygrométrie des locaux]]))))))</f>
        <v/>
      </c>
      <c r="N520" s="3" t="str">
        <f ca="1">IF('PR-tampon'!$E483="","",IF('PR-tampon'!$E483=0,"",IF(INDIRECT(NOM_FR&amp;ADDRESS('PR-tampon'!$E483,COLUMN(REFERENCEMENT_ISOLANT[[#Headers],[classement locaux au sens 20.1 P3]])))=0,"",INDIRECT(NOM_FR&amp;ADDRESS('PR-tampon'!$E483,COLUMN(REFERENCEMENT_ISOLANT[[#Headers],[classement locaux au sens 20.1 P3]]))))))</f>
        <v/>
      </c>
      <c r="O520" s="3" t="str">
        <f ca="1">IF('PR-tampon'!$E483="","",IF('PR-tampon'!$E483=0,"",IF(INDIRECT(NOM_FR&amp;ADDRESS('PR-tampon'!$E483,COLUMN(REFERENCEMENT_ISOLANT[[#Headers],[Climat max]])))=0,"",INDIRECT(NOM_FR&amp;ADDRESS('PR-tampon'!$E483,COLUMN(REFERENCEMENT_ISOLANT[[#Headers],[Climat max]]))))))</f>
        <v/>
      </c>
      <c r="P520" s="3" t="str">
        <f ca="1">IF('PR-tampon'!$E483="","",IF('PR-tampon'!$E483=0,"",IF(INDIRECT(NOM_FR&amp;ADDRESS('PR-tampon'!$E483,COLUMN(REFERENCEMENT_ISOLANT[[#Headers],[Locaux climatisés ou raffraichis]])))=0,"",INDIRECT(NOM_FR&amp;ADDRESS('PR-tampon'!$E483,COLUMN(REFERENCEMENT_ISOLANT[[#Headers],[Locaux climatisés ou raffraichis]]))))))</f>
        <v/>
      </c>
    </row>
    <row r="521" spans="1:16" ht="130.15" customHeight="1" x14ac:dyDescent="0.25">
      <c r="A521" s="3" t="e">
        <v>#VALUE!</v>
      </c>
      <c r="B521" s="79" t="str">
        <f ca="1">IF('PR-tampon'!$E484="","",IF('PR-tampon'!$E484=0,"",IF(INDIRECT(NOM_FR&amp;ADDRESS('PR-tampon'!$E484,COLUMN(REFERENCEMENT_ISOLANT[[#Headers],[DATE REFERENCEMENT]])))=0,"",INDIRECT(NOM_FR&amp;ADDRESS('PR-tampon'!$E484,COLUMN(REFERENCEMENT_ISOLANT[[#Headers],[DATE REFERENCEMENT]]))))))</f>
        <v/>
      </c>
      <c r="C521" s="79" t="str">
        <f ca="1">IF('PR-tampon'!$E484="","",IF('PR-tampon'!$E484=0,"",IF(INDIRECT(NOM_FR&amp;ADDRESS('PR-tampon'!$E484,COLUMN(REFERENCEMENT_ISOLANT[[#Headers],[TYPE DE PROCEDE]])))=0,"",INDIRECT(NOM_FR&amp;ADDRESS('PR-tampon'!$E484,COLUMN(REFERENCEMENT_ISOLANT[[#Headers],[TYPE DE PROCEDE]]))))))</f>
        <v/>
      </c>
      <c r="D521" s="79" t="str">
        <f ca="1">IF('PR-tampon'!$E484="","",IF('PR-tampon'!$E484=0,"",IF(INDIRECT(NOM_FR&amp;ADDRESS('PR-tampon'!$E484,COLUMN(REFERENCEMENT_ISOLANT[[#Headers],[MATIERE]])))=0,"",INDIRECT(NOM_FR&amp;ADDRESS('PR-tampon'!$E484,COLUMN(REFERENCEMENT_ISOLANT[[#Headers],[MATIERE]]))))))</f>
        <v/>
      </c>
      <c r="E521" s="3" t="str">
        <f ca="1">IF('PR-tampon'!$E484="","",IF('PR-tampon'!$E484=0,"",IF(INDIRECT(NOM_FR&amp;ADDRESS('PR-tampon'!$E484,COLUMN(REFERENCEMENT_ISOLANT[[#Headers],[NOM COMMERCIAL DU PROCEDE]])))=0,"",INDIRECT(NOM_FR&amp;ADDRESS('PR-tampon'!$E484,COLUMN(REFERENCEMENT_ISOLANT[[#Headers],[NOM COMMERCIAL DU PROCEDE]]))))))</f>
        <v/>
      </c>
      <c r="F521" s="3" t="str">
        <f ca="1">IF('PR-tampon'!$E484="","",IF('PR-tampon'!$E484=0,"",IF(INDIRECT(NOM_FR&amp;ADDRESS('PR-tampon'!$E484,COLUMN(REFERENCEMENT_ISOLANT[[#Headers],[FABRICANT / TITULAIRE / DISTRIBUTEUR]])))=0,"",INDIRECT(NOM_FR&amp;ADDRESS('PR-tampon'!$E484,COLUMN(REFERENCEMENT_ISOLANT[[#Headers],[FABRICANT / TITULAIRE / DISTRIBUTEUR]]))))))</f>
        <v/>
      </c>
      <c r="G521" s="3" t="str">
        <f ca="1">IF('PR-tampon'!$E484="","",IF('PR-tampon'!$E484=0,"",IF(INDIRECT(NOM_FR&amp;ADDRESS('PR-tampon'!$E484,COLUMN(REFERENCEMENT_ISOLANT[[#Headers],[TYPE DE DOCUMENT DE REFERENCE]])))=0,"",INDIRECT(NOM_FR&amp;ADDRESS('PR-tampon'!$E484,COLUMN(REFERENCEMENT_ISOLANT[[#Headers],[TYPE DE DOCUMENT DE REFERENCE]]))))))</f>
        <v/>
      </c>
      <c r="H521" s="3" t="str">
        <f ca="1">IF('PR-tampon'!$E484="","",IF('PR-tampon'!$E484=0,"",IF(INDIRECT(NOM_FR&amp;ADDRESS('PR-tampon'!$E484,COLUMN(REFERENCEMENT_ISOLANT[[#Headers],[REF]])))=0,"",INDIRECT(NOM_FR&amp;ADDRESS('PR-tampon'!$E484,COLUMN(REFERENCEMENT_ISOLANT[[#Headers],[REF]]))))))</f>
        <v/>
      </c>
      <c r="I521" s="73" t="str">
        <f ca="1">IF('PR-tampon'!$E484="","",IF('PR-tampon'!$E484=0,"",IF(INDIRECT(NOM_FR&amp;ADDRESS('PR-tampon'!$E484,COLUMN(REFERENCEMENT_ISOLANT[[#Headers],[AVIS LIMITE AU / VALIDITE]])))=0,"",INDIRECT(NOM_FR&amp;ADDRESS('PR-tampon'!$E484,COLUMN(REFERENCEMENT_ISOLANT[[#Headers],[AVIS LIMITE AU / VALIDITE]]))))))</f>
        <v/>
      </c>
      <c r="J521" s="3" t="str">
        <f ca="1">IF('PR-tampon'!$E484="","",IF('PR-tampon'!$E484=0,"",IF(INDIRECT(NOM_FR&amp;ADDRESS('PR-tampon'!$E484,COLUMN(REFERENCEMENT_ISOLANT[[#Headers],[TC/TNC
dans le domaine d''emploi visé]])))=0,"",INDIRECT(NOM_FR&amp;ADDRESS('PR-tampon'!$E484,COLUMN(REFERENCEMENT_ISOLANT[[#Headers],[TC/TNC
dans le domaine d''emploi visé]]))))))</f>
        <v/>
      </c>
      <c r="K521" s="102" t="str">
        <f ca="1">IF('PR-tampon'!$E484="","",IF('PR-tampon'!$E484=0,"",IF(INDIRECT(NOM_FR&amp;ADDRESS('PR-tampon'!$E484,COLUMN(REFERENCEMENT_ISOLANT[[#Headers],[SYNTHESE DES APPLICATIONS VISEES]])))=0,"",INDIRECT(NOM_FR&amp;ADDRESS('PR-tampon'!$E484,COLUMN(REFERENCEMENT_ISOLANT[[#Headers],[SYNTHESE DES APPLICATIONS VISEES]]))))))</f>
        <v/>
      </c>
      <c r="L521" s="75" t="str">
        <f ca="1">IF('PR-tampon'!$E484="","",IF('PR-tampon'!$E484=0,"",IF(INDIRECT(NOM_FR&amp;ADDRESS('PR-tampon'!$E484,COLUMN(REFERENCEMENT_ISOLANT[[#Headers],[CONCATENATION DES OBSERVATIONS]])))=0,"",INDIRECT(NOM_FR&amp;ADDRESS('PR-tampon'!$E484,COLUMN(REFERENCEMENT_ISOLANT[[#Headers],[CONCATENATION DES OBSERVATIONS]]))))))</f>
        <v/>
      </c>
      <c r="M521" s="3" t="str">
        <f ca="1">IF('PR-tampon'!$E484="","",IF('PR-tampon'!$E484=0,"",IF(INDIRECT(NOM_FR&amp;ADDRESS('PR-tampon'!$E484,COLUMN(REFERENCEMENT_ISOLANT[[#Headers],[Hygrométrie des locaux]])))=0,"",INDIRECT(NOM_FR&amp;ADDRESS('PR-tampon'!$E484,COLUMN(REFERENCEMENT_ISOLANT[[#Headers],[Hygrométrie des locaux]]))))))</f>
        <v/>
      </c>
      <c r="N521" s="3" t="str">
        <f ca="1">IF('PR-tampon'!$E484="","",IF('PR-tampon'!$E484=0,"",IF(INDIRECT(NOM_FR&amp;ADDRESS('PR-tampon'!$E484,COLUMN(REFERENCEMENT_ISOLANT[[#Headers],[classement locaux au sens 20.1 P3]])))=0,"",INDIRECT(NOM_FR&amp;ADDRESS('PR-tampon'!$E484,COLUMN(REFERENCEMENT_ISOLANT[[#Headers],[classement locaux au sens 20.1 P3]]))))))</f>
        <v/>
      </c>
      <c r="O521" s="3" t="str">
        <f ca="1">IF('PR-tampon'!$E484="","",IF('PR-tampon'!$E484=0,"",IF(INDIRECT(NOM_FR&amp;ADDRESS('PR-tampon'!$E484,COLUMN(REFERENCEMENT_ISOLANT[[#Headers],[Climat max]])))=0,"",INDIRECT(NOM_FR&amp;ADDRESS('PR-tampon'!$E484,COLUMN(REFERENCEMENT_ISOLANT[[#Headers],[Climat max]]))))))</f>
        <v/>
      </c>
      <c r="P521" s="3" t="str">
        <f ca="1">IF('PR-tampon'!$E484="","",IF('PR-tampon'!$E484=0,"",IF(INDIRECT(NOM_FR&amp;ADDRESS('PR-tampon'!$E484,COLUMN(REFERENCEMENT_ISOLANT[[#Headers],[Locaux climatisés ou raffraichis]])))=0,"",INDIRECT(NOM_FR&amp;ADDRESS('PR-tampon'!$E484,COLUMN(REFERENCEMENT_ISOLANT[[#Headers],[Locaux climatisés ou raffraichis]]))))))</f>
        <v/>
      </c>
    </row>
    <row r="522" spans="1:16" ht="130.15" customHeight="1" x14ac:dyDescent="0.25">
      <c r="A522" s="3" t="e">
        <v>#VALUE!</v>
      </c>
      <c r="B522" s="79" t="str">
        <f ca="1">IF('PR-tampon'!$E485="","",IF('PR-tampon'!$E485=0,"",IF(INDIRECT(NOM_FR&amp;ADDRESS('PR-tampon'!$E485,COLUMN(REFERENCEMENT_ISOLANT[[#Headers],[DATE REFERENCEMENT]])))=0,"",INDIRECT(NOM_FR&amp;ADDRESS('PR-tampon'!$E485,COLUMN(REFERENCEMENT_ISOLANT[[#Headers],[DATE REFERENCEMENT]]))))))</f>
        <v/>
      </c>
      <c r="C522" s="79" t="str">
        <f ca="1">IF('PR-tampon'!$E485="","",IF('PR-tampon'!$E485=0,"",IF(INDIRECT(NOM_FR&amp;ADDRESS('PR-tampon'!$E485,COLUMN(REFERENCEMENT_ISOLANT[[#Headers],[TYPE DE PROCEDE]])))=0,"",INDIRECT(NOM_FR&amp;ADDRESS('PR-tampon'!$E485,COLUMN(REFERENCEMENT_ISOLANT[[#Headers],[TYPE DE PROCEDE]]))))))</f>
        <v/>
      </c>
      <c r="D522" s="79" t="str">
        <f ca="1">IF('PR-tampon'!$E485="","",IF('PR-tampon'!$E485=0,"",IF(INDIRECT(NOM_FR&amp;ADDRESS('PR-tampon'!$E485,COLUMN(REFERENCEMENT_ISOLANT[[#Headers],[MATIERE]])))=0,"",INDIRECT(NOM_FR&amp;ADDRESS('PR-tampon'!$E485,COLUMN(REFERENCEMENT_ISOLANT[[#Headers],[MATIERE]]))))))</f>
        <v/>
      </c>
      <c r="E522" s="3" t="str">
        <f ca="1">IF('PR-tampon'!$E485="","",IF('PR-tampon'!$E485=0,"",IF(INDIRECT(NOM_FR&amp;ADDRESS('PR-tampon'!$E485,COLUMN(REFERENCEMENT_ISOLANT[[#Headers],[NOM COMMERCIAL DU PROCEDE]])))=0,"",INDIRECT(NOM_FR&amp;ADDRESS('PR-tampon'!$E485,COLUMN(REFERENCEMENT_ISOLANT[[#Headers],[NOM COMMERCIAL DU PROCEDE]]))))))</f>
        <v/>
      </c>
      <c r="F522" s="3" t="str">
        <f ca="1">IF('PR-tampon'!$E485="","",IF('PR-tampon'!$E485=0,"",IF(INDIRECT(NOM_FR&amp;ADDRESS('PR-tampon'!$E485,COLUMN(REFERENCEMENT_ISOLANT[[#Headers],[FABRICANT / TITULAIRE / DISTRIBUTEUR]])))=0,"",INDIRECT(NOM_FR&amp;ADDRESS('PR-tampon'!$E485,COLUMN(REFERENCEMENT_ISOLANT[[#Headers],[FABRICANT / TITULAIRE / DISTRIBUTEUR]]))))))</f>
        <v/>
      </c>
      <c r="G522" s="3" t="str">
        <f ca="1">IF('PR-tampon'!$E485="","",IF('PR-tampon'!$E485=0,"",IF(INDIRECT(NOM_FR&amp;ADDRESS('PR-tampon'!$E485,COLUMN(REFERENCEMENT_ISOLANT[[#Headers],[TYPE DE DOCUMENT DE REFERENCE]])))=0,"",INDIRECT(NOM_FR&amp;ADDRESS('PR-tampon'!$E485,COLUMN(REFERENCEMENT_ISOLANT[[#Headers],[TYPE DE DOCUMENT DE REFERENCE]]))))))</f>
        <v/>
      </c>
      <c r="H522" s="3" t="str">
        <f ca="1">IF('PR-tampon'!$E485="","",IF('PR-tampon'!$E485=0,"",IF(INDIRECT(NOM_FR&amp;ADDRESS('PR-tampon'!$E485,COLUMN(REFERENCEMENT_ISOLANT[[#Headers],[REF]])))=0,"",INDIRECT(NOM_FR&amp;ADDRESS('PR-tampon'!$E485,COLUMN(REFERENCEMENT_ISOLANT[[#Headers],[REF]]))))))</f>
        <v/>
      </c>
      <c r="I522" s="73" t="str">
        <f ca="1">IF('PR-tampon'!$E485="","",IF('PR-tampon'!$E485=0,"",IF(INDIRECT(NOM_FR&amp;ADDRESS('PR-tampon'!$E485,COLUMN(REFERENCEMENT_ISOLANT[[#Headers],[AVIS LIMITE AU / VALIDITE]])))=0,"",INDIRECT(NOM_FR&amp;ADDRESS('PR-tampon'!$E485,COLUMN(REFERENCEMENT_ISOLANT[[#Headers],[AVIS LIMITE AU / VALIDITE]]))))))</f>
        <v/>
      </c>
      <c r="J522" s="3" t="str">
        <f ca="1">IF('PR-tampon'!$E485="","",IF('PR-tampon'!$E485=0,"",IF(INDIRECT(NOM_FR&amp;ADDRESS('PR-tampon'!$E485,COLUMN(REFERENCEMENT_ISOLANT[[#Headers],[TC/TNC
dans le domaine d''emploi visé]])))=0,"",INDIRECT(NOM_FR&amp;ADDRESS('PR-tampon'!$E485,COLUMN(REFERENCEMENT_ISOLANT[[#Headers],[TC/TNC
dans le domaine d''emploi visé]]))))))</f>
        <v/>
      </c>
      <c r="K522" s="102" t="str">
        <f ca="1">IF('PR-tampon'!$E485="","",IF('PR-tampon'!$E485=0,"",IF(INDIRECT(NOM_FR&amp;ADDRESS('PR-tampon'!$E485,COLUMN(REFERENCEMENT_ISOLANT[[#Headers],[SYNTHESE DES APPLICATIONS VISEES]])))=0,"",INDIRECT(NOM_FR&amp;ADDRESS('PR-tampon'!$E485,COLUMN(REFERENCEMENT_ISOLANT[[#Headers],[SYNTHESE DES APPLICATIONS VISEES]]))))))</f>
        <v/>
      </c>
      <c r="L522" s="75" t="str">
        <f ca="1">IF('PR-tampon'!$E485="","",IF('PR-tampon'!$E485=0,"",IF(INDIRECT(NOM_FR&amp;ADDRESS('PR-tampon'!$E485,COLUMN(REFERENCEMENT_ISOLANT[[#Headers],[CONCATENATION DES OBSERVATIONS]])))=0,"",INDIRECT(NOM_FR&amp;ADDRESS('PR-tampon'!$E485,COLUMN(REFERENCEMENT_ISOLANT[[#Headers],[CONCATENATION DES OBSERVATIONS]]))))))</f>
        <v/>
      </c>
      <c r="M522" s="3" t="str">
        <f ca="1">IF('PR-tampon'!$E485="","",IF('PR-tampon'!$E485=0,"",IF(INDIRECT(NOM_FR&amp;ADDRESS('PR-tampon'!$E485,COLUMN(REFERENCEMENT_ISOLANT[[#Headers],[Hygrométrie des locaux]])))=0,"",INDIRECT(NOM_FR&amp;ADDRESS('PR-tampon'!$E485,COLUMN(REFERENCEMENT_ISOLANT[[#Headers],[Hygrométrie des locaux]]))))))</f>
        <v/>
      </c>
      <c r="N522" s="3" t="str">
        <f ca="1">IF('PR-tampon'!$E485="","",IF('PR-tampon'!$E485=0,"",IF(INDIRECT(NOM_FR&amp;ADDRESS('PR-tampon'!$E485,COLUMN(REFERENCEMENT_ISOLANT[[#Headers],[classement locaux au sens 20.1 P3]])))=0,"",INDIRECT(NOM_FR&amp;ADDRESS('PR-tampon'!$E485,COLUMN(REFERENCEMENT_ISOLANT[[#Headers],[classement locaux au sens 20.1 P3]]))))))</f>
        <v/>
      </c>
      <c r="O522" s="3" t="str">
        <f ca="1">IF('PR-tampon'!$E485="","",IF('PR-tampon'!$E485=0,"",IF(INDIRECT(NOM_FR&amp;ADDRESS('PR-tampon'!$E485,COLUMN(REFERENCEMENT_ISOLANT[[#Headers],[Climat max]])))=0,"",INDIRECT(NOM_FR&amp;ADDRESS('PR-tampon'!$E485,COLUMN(REFERENCEMENT_ISOLANT[[#Headers],[Climat max]]))))))</f>
        <v/>
      </c>
      <c r="P522" s="3" t="str">
        <f ca="1">IF('PR-tampon'!$E485="","",IF('PR-tampon'!$E485=0,"",IF(INDIRECT(NOM_FR&amp;ADDRESS('PR-tampon'!$E485,COLUMN(REFERENCEMENT_ISOLANT[[#Headers],[Locaux climatisés ou raffraichis]])))=0,"",INDIRECT(NOM_FR&amp;ADDRESS('PR-tampon'!$E485,COLUMN(REFERENCEMENT_ISOLANT[[#Headers],[Locaux climatisés ou raffraichis]]))))))</f>
        <v/>
      </c>
    </row>
    <row r="523" spans="1:16" ht="130.15" customHeight="1" x14ac:dyDescent="0.25">
      <c r="A523" s="3" t="e">
        <v>#VALUE!</v>
      </c>
      <c r="B523" s="79" t="str">
        <f ca="1">IF('PR-tampon'!$E486="","",IF('PR-tampon'!$E486=0,"",IF(INDIRECT(NOM_FR&amp;ADDRESS('PR-tampon'!$E486,COLUMN(REFERENCEMENT_ISOLANT[[#Headers],[DATE REFERENCEMENT]])))=0,"",INDIRECT(NOM_FR&amp;ADDRESS('PR-tampon'!$E486,COLUMN(REFERENCEMENT_ISOLANT[[#Headers],[DATE REFERENCEMENT]]))))))</f>
        <v/>
      </c>
      <c r="C523" s="79" t="str">
        <f ca="1">IF('PR-tampon'!$E486="","",IF('PR-tampon'!$E486=0,"",IF(INDIRECT(NOM_FR&amp;ADDRESS('PR-tampon'!$E486,COLUMN(REFERENCEMENT_ISOLANT[[#Headers],[TYPE DE PROCEDE]])))=0,"",INDIRECT(NOM_FR&amp;ADDRESS('PR-tampon'!$E486,COLUMN(REFERENCEMENT_ISOLANT[[#Headers],[TYPE DE PROCEDE]]))))))</f>
        <v/>
      </c>
      <c r="D523" s="79" t="str">
        <f ca="1">IF('PR-tampon'!$E486="","",IF('PR-tampon'!$E486=0,"",IF(INDIRECT(NOM_FR&amp;ADDRESS('PR-tampon'!$E486,COLUMN(REFERENCEMENT_ISOLANT[[#Headers],[MATIERE]])))=0,"",INDIRECT(NOM_FR&amp;ADDRESS('PR-tampon'!$E486,COLUMN(REFERENCEMENT_ISOLANT[[#Headers],[MATIERE]]))))))</f>
        <v/>
      </c>
      <c r="E523" s="3" t="str">
        <f ca="1">IF('PR-tampon'!$E486="","",IF('PR-tampon'!$E486=0,"",IF(INDIRECT(NOM_FR&amp;ADDRESS('PR-tampon'!$E486,COLUMN(REFERENCEMENT_ISOLANT[[#Headers],[NOM COMMERCIAL DU PROCEDE]])))=0,"",INDIRECT(NOM_FR&amp;ADDRESS('PR-tampon'!$E486,COLUMN(REFERENCEMENT_ISOLANT[[#Headers],[NOM COMMERCIAL DU PROCEDE]]))))))</f>
        <v/>
      </c>
      <c r="F523" s="3" t="str">
        <f ca="1">IF('PR-tampon'!$E486="","",IF('PR-tampon'!$E486=0,"",IF(INDIRECT(NOM_FR&amp;ADDRESS('PR-tampon'!$E486,COLUMN(REFERENCEMENT_ISOLANT[[#Headers],[FABRICANT / TITULAIRE / DISTRIBUTEUR]])))=0,"",INDIRECT(NOM_FR&amp;ADDRESS('PR-tampon'!$E486,COLUMN(REFERENCEMENT_ISOLANT[[#Headers],[FABRICANT / TITULAIRE / DISTRIBUTEUR]]))))))</f>
        <v/>
      </c>
      <c r="G523" s="3" t="str">
        <f ca="1">IF('PR-tampon'!$E486="","",IF('PR-tampon'!$E486=0,"",IF(INDIRECT(NOM_FR&amp;ADDRESS('PR-tampon'!$E486,COLUMN(REFERENCEMENT_ISOLANT[[#Headers],[TYPE DE DOCUMENT DE REFERENCE]])))=0,"",INDIRECT(NOM_FR&amp;ADDRESS('PR-tampon'!$E486,COLUMN(REFERENCEMENT_ISOLANT[[#Headers],[TYPE DE DOCUMENT DE REFERENCE]]))))))</f>
        <v/>
      </c>
      <c r="H523" s="3" t="str">
        <f ca="1">IF('PR-tampon'!$E486="","",IF('PR-tampon'!$E486=0,"",IF(INDIRECT(NOM_FR&amp;ADDRESS('PR-tampon'!$E486,COLUMN(REFERENCEMENT_ISOLANT[[#Headers],[REF]])))=0,"",INDIRECT(NOM_FR&amp;ADDRESS('PR-tampon'!$E486,COLUMN(REFERENCEMENT_ISOLANT[[#Headers],[REF]]))))))</f>
        <v/>
      </c>
      <c r="I523" s="73" t="str">
        <f ca="1">IF('PR-tampon'!$E486="","",IF('PR-tampon'!$E486=0,"",IF(INDIRECT(NOM_FR&amp;ADDRESS('PR-tampon'!$E486,COLUMN(REFERENCEMENT_ISOLANT[[#Headers],[AVIS LIMITE AU / VALIDITE]])))=0,"",INDIRECT(NOM_FR&amp;ADDRESS('PR-tampon'!$E486,COLUMN(REFERENCEMENT_ISOLANT[[#Headers],[AVIS LIMITE AU / VALIDITE]]))))))</f>
        <v/>
      </c>
      <c r="J523" s="3" t="str">
        <f ca="1">IF('PR-tampon'!$E486="","",IF('PR-tampon'!$E486=0,"",IF(INDIRECT(NOM_FR&amp;ADDRESS('PR-tampon'!$E486,COLUMN(REFERENCEMENT_ISOLANT[[#Headers],[TC/TNC
dans le domaine d''emploi visé]])))=0,"",INDIRECT(NOM_FR&amp;ADDRESS('PR-tampon'!$E486,COLUMN(REFERENCEMENT_ISOLANT[[#Headers],[TC/TNC
dans le domaine d''emploi visé]]))))))</f>
        <v/>
      </c>
      <c r="K523" s="102" t="str">
        <f ca="1">IF('PR-tampon'!$E486="","",IF('PR-tampon'!$E486=0,"",IF(INDIRECT(NOM_FR&amp;ADDRESS('PR-tampon'!$E486,COLUMN(REFERENCEMENT_ISOLANT[[#Headers],[SYNTHESE DES APPLICATIONS VISEES]])))=0,"",INDIRECT(NOM_FR&amp;ADDRESS('PR-tampon'!$E486,COLUMN(REFERENCEMENT_ISOLANT[[#Headers],[SYNTHESE DES APPLICATIONS VISEES]]))))))</f>
        <v/>
      </c>
      <c r="L523" s="75" t="str">
        <f ca="1">IF('PR-tampon'!$E486="","",IF('PR-tampon'!$E486=0,"",IF(INDIRECT(NOM_FR&amp;ADDRESS('PR-tampon'!$E486,COLUMN(REFERENCEMENT_ISOLANT[[#Headers],[CONCATENATION DES OBSERVATIONS]])))=0,"",INDIRECT(NOM_FR&amp;ADDRESS('PR-tampon'!$E486,COLUMN(REFERENCEMENT_ISOLANT[[#Headers],[CONCATENATION DES OBSERVATIONS]]))))))</f>
        <v/>
      </c>
      <c r="M523" s="3" t="str">
        <f ca="1">IF('PR-tampon'!$E486="","",IF('PR-tampon'!$E486=0,"",IF(INDIRECT(NOM_FR&amp;ADDRESS('PR-tampon'!$E486,COLUMN(REFERENCEMENT_ISOLANT[[#Headers],[Hygrométrie des locaux]])))=0,"",INDIRECT(NOM_FR&amp;ADDRESS('PR-tampon'!$E486,COLUMN(REFERENCEMENT_ISOLANT[[#Headers],[Hygrométrie des locaux]]))))))</f>
        <v/>
      </c>
      <c r="N523" s="3" t="str">
        <f ca="1">IF('PR-tampon'!$E486="","",IF('PR-tampon'!$E486=0,"",IF(INDIRECT(NOM_FR&amp;ADDRESS('PR-tampon'!$E486,COLUMN(REFERENCEMENT_ISOLANT[[#Headers],[classement locaux au sens 20.1 P3]])))=0,"",INDIRECT(NOM_FR&amp;ADDRESS('PR-tampon'!$E486,COLUMN(REFERENCEMENT_ISOLANT[[#Headers],[classement locaux au sens 20.1 P3]]))))))</f>
        <v/>
      </c>
      <c r="O523" s="3" t="str">
        <f ca="1">IF('PR-tampon'!$E486="","",IF('PR-tampon'!$E486=0,"",IF(INDIRECT(NOM_FR&amp;ADDRESS('PR-tampon'!$E486,COLUMN(REFERENCEMENT_ISOLANT[[#Headers],[Climat max]])))=0,"",INDIRECT(NOM_FR&amp;ADDRESS('PR-tampon'!$E486,COLUMN(REFERENCEMENT_ISOLANT[[#Headers],[Climat max]]))))))</f>
        <v/>
      </c>
      <c r="P523" s="3" t="str">
        <f ca="1">IF('PR-tampon'!$E486="","",IF('PR-tampon'!$E486=0,"",IF(INDIRECT(NOM_FR&amp;ADDRESS('PR-tampon'!$E486,COLUMN(REFERENCEMENT_ISOLANT[[#Headers],[Locaux climatisés ou raffraichis]])))=0,"",INDIRECT(NOM_FR&amp;ADDRESS('PR-tampon'!$E486,COLUMN(REFERENCEMENT_ISOLANT[[#Headers],[Locaux climatisés ou raffraichis]]))))))</f>
        <v/>
      </c>
    </row>
    <row r="524" spans="1:16" ht="130.15" customHeight="1" x14ac:dyDescent="0.25">
      <c r="A524" s="3" t="e">
        <v>#VALUE!</v>
      </c>
      <c r="B524" s="79" t="str">
        <f ca="1">IF('PR-tampon'!$E487="","",IF('PR-tampon'!$E487=0,"",IF(INDIRECT(NOM_FR&amp;ADDRESS('PR-tampon'!$E487,COLUMN(REFERENCEMENT_ISOLANT[[#Headers],[DATE REFERENCEMENT]])))=0,"",INDIRECT(NOM_FR&amp;ADDRESS('PR-tampon'!$E487,COLUMN(REFERENCEMENT_ISOLANT[[#Headers],[DATE REFERENCEMENT]]))))))</f>
        <v/>
      </c>
      <c r="C524" s="79" t="str">
        <f ca="1">IF('PR-tampon'!$E487="","",IF('PR-tampon'!$E487=0,"",IF(INDIRECT(NOM_FR&amp;ADDRESS('PR-tampon'!$E487,COLUMN(REFERENCEMENT_ISOLANT[[#Headers],[TYPE DE PROCEDE]])))=0,"",INDIRECT(NOM_FR&amp;ADDRESS('PR-tampon'!$E487,COLUMN(REFERENCEMENT_ISOLANT[[#Headers],[TYPE DE PROCEDE]]))))))</f>
        <v/>
      </c>
      <c r="D524" s="79" t="str">
        <f ca="1">IF('PR-tampon'!$E487="","",IF('PR-tampon'!$E487=0,"",IF(INDIRECT(NOM_FR&amp;ADDRESS('PR-tampon'!$E487,COLUMN(REFERENCEMENT_ISOLANT[[#Headers],[MATIERE]])))=0,"",INDIRECT(NOM_FR&amp;ADDRESS('PR-tampon'!$E487,COLUMN(REFERENCEMENT_ISOLANT[[#Headers],[MATIERE]]))))))</f>
        <v/>
      </c>
      <c r="E524" s="3" t="str">
        <f ca="1">IF('PR-tampon'!$E487="","",IF('PR-tampon'!$E487=0,"",IF(INDIRECT(NOM_FR&amp;ADDRESS('PR-tampon'!$E487,COLUMN(REFERENCEMENT_ISOLANT[[#Headers],[NOM COMMERCIAL DU PROCEDE]])))=0,"",INDIRECT(NOM_FR&amp;ADDRESS('PR-tampon'!$E487,COLUMN(REFERENCEMENT_ISOLANT[[#Headers],[NOM COMMERCIAL DU PROCEDE]]))))))</f>
        <v/>
      </c>
      <c r="F524" s="3" t="str">
        <f ca="1">IF('PR-tampon'!$E487="","",IF('PR-tampon'!$E487=0,"",IF(INDIRECT(NOM_FR&amp;ADDRESS('PR-tampon'!$E487,COLUMN(REFERENCEMENT_ISOLANT[[#Headers],[FABRICANT / TITULAIRE / DISTRIBUTEUR]])))=0,"",INDIRECT(NOM_FR&amp;ADDRESS('PR-tampon'!$E487,COLUMN(REFERENCEMENT_ISOLANT[[#Headers],[FABRICANT / TITULAIRE / DISTRIBUTEUR]]))))))</f>
        <v/>
      </c>
      <c r="G524" s="3" t="str">
        <f ca="1">IF('PR-tampon'!$E487="","",IF('PR-tampon'!$E487=0,"",IF(INDIRECT(NOM_FR&amp;ADDRESS('PR-tampon'!$E487,COLUMN(REFERENCEMENT_ISOLANT[[#Headers],[TYPE DE DOCUMENT DE REFERENCE]])))=0,"",INDIRECT(NOM_FR&amp;ADDRESS('PR-tampon'!$E487,COLUMN(REFERENCEMENT_ISOLANT[[#Headers],[TYPE DE DOCUMENT DE REFERENCE]]))))))</f>
        <v/>
      </c>
      <c r="H524" s="3" t="str">
        <f ca="1">IF('PR-tampon'!$E487="","",IF('PR-tampon'!$E487=0,"",IF(INDIRECT(NOM_FR&amp;ADDRESS('PR-tampon'!$E487,COLUMN(REFERENCEMENT_ISOLANT[[#Headers],[REF]])))=0,"",INDIRECT(NOM_FR&amp;ADDRESS('PR-tampon'!$E487,COLUMN(REFERENCEMENT_ISOLANT[[#Headers],[REF]]))))))</f>
        <v/>
      </c>
      <c r="I524" s="73" t="str">
        <f ca="1">IF('PR-tampon'!$E487="","",IF('PR-tampon'!$E487=0,"",IF(INDIRECT(NOM_FR&amp;ADDRESS('PR-tampon'!$E487,COLUMN(REFERENCEMENT_ISOLANT[[#Headers],[AVIS LIMITE AU / VALIDITE]])))=0,"",INDIRECT(NOM_FR&amp;ADDRESS('PR-tampon'!$E487,COLUMN(REFERENCEMENT_ISOLANT[[#Headers],[AVIS LIMITE AU / VALIDITE]]))))))</f>
        <v/>
      </c>
      <c r="J524" s="3" t="str">
        <f ca="1">IF('PR-tampon'!$E487="","",IF('PR-tampon'!$E487=0,"",IF(INDIRECT(NOM_FR&amp;ADDRESS('PR-tampon'!$E487,COLUMN(REFERENCEMENT_ISOLANT[[#Headers],[TC/TNC
dans le domaine d''emploi visé]])))=0,"",INDIRECT(NOM_FR&amp;ADDRESS('PR-tampon'!$E487,COLUMN(REFERENCEMENT_ISOLANT[[#Headers],[TC/TNC
dans le domaine d''emploi visé]]))))))</f>
        <v/>
      </c>
      <c r="K524" s="102" t="str">
        <f ca="1">IF('PR-tampon'!$E487="","",IF('PR-tampon'!$E487=0,"",IF(INDIRECT(NOM_FR&amp;ADDRESS('PR-tampon'!$E487,COLUMN(REFERENCEMENT_ISOLANT[[#Headers],[SYNTHESE DES APPLICATIONS VISEES]])))=0,"",INDIRECT(NOM_FR&amp;ADDRESS('PR-tampon'!$E487,COLUMN(REFERENCEMENT_ISOLANT[[#Headers],[SYNTHESE DES APPLICATIONS VISEES]]))))))</f>
        <v/>
      </c>
      <c r="L524" s="75" t="str">
        <f ca="1">IF('PR-tampon'!$E487="","",IF('PR-tampon'!$E487=0,"",IF(INDIRECT(NOM_FR&amp;ADDRESS('PR-tampon'!$E487,COLUMN(REFERENCEMENT_ISOLANT[[#Headers],[CONCATENATION DES OBSERVATIONS]])))=0,"",INDIRECT(NOM_FR&amp;ADDRESS('PR-tampon'!$E487,COLUMN(REFERENCEMENT_ISOLANT[[#Headers],[CONCATENATION DES OBSERVATIONS]]))))))</f>
        <v/>
      </c>
      <c r="M524" s="3" t="str">
        <f ca="1">IF('PR-tampon'!$E487="","",IF('PR-tampon'!$E487=0,"",IF(INDIRECT(NOM_FR&amp;ADDRESS('PR-tampon'!$E487,COLUMN(REFERENCEMENT_ISOLANT[[#Headers],[Hygrométrie des locaux]])))=0,"",INDIRECT(NOM_FR&amp;ADDRESS('PR-tampon'!$E487,COLUMN(REFERENCEMENT_ISOLANT[[#Headers],[Hygrométrie des locaux]]))))))</f>
        <v/>
      </c>
      <c r="N524" s="3" t="str">
        <f ca="1">IF('PR-tampon'!$E487="","",IF('PR-tampon'!$E487=0,"",IF(INDIRECT(NOM_FR&amp;ADDRESS('PR-tampon'!$E487,COLUMN(REFERENCEMENT_ISOLANT[[#Headers],[classement locaux au sens 20.1 P3]])))=0,"",INDIRECT(NOM_FR&amp;ADDRESS('PR-tampon'!$E487,COLUMN(REFERENCEMENT_ISOLANT[[#Headers],[classement locaux au sens 20.1 P3]]))))))</f>
        <v/>
      </c>
      <c r="O524" s="3" t="str">
        <f ca="1">IF('PR-tampon'!$E487="","",IF('PR-tampon'!$E487=0,"",IF(INDIRECT(NOM_FR&amp;ADDRESS('PR-tampon'!$E487,COLUMN(REFERENCEMENT_ISOLANT[[#Headers],[Climat max]])))=0,"",INDIRECT(NOM_FR&amp;ADDRESS('PR-tampon'!$E487,COLUMN(REFERENCEMENT_ISOLANT[[#Headers],[Climat max]]))))))</f>
        <v/>
      </c>
      <c r="P524" s="3" t="str">
        <f ca="1">IF('PR-tampon'!$E487="","",IF('PR-tampon'!$E487=0,"",IF(INDIRECT(NOM_FR&amp;ADDRESS('PR-tampon'!$E487,COLUMN(REFERENCEMENT_ISOLANT[[#Headers],[Locaux climatisés ou raffraichis]])))=0,"",INDIRECT(NOM_FR&amp;ADDRESS('PR-tampon'!$E487,COLUMN(REFERENCEMENT_ISOLANT[[#Headers],[Locaux climatisés ou raffraichis]]))))))</f>
        <v/>
      </c>
    </row>
    <row r="525" spans="1:16" ht="130.15" customHeight="1" x14ac:dyDescent="0.25">
      <c r="A525" s="3" t="e">
        <v>#VALUE!</v>
      </c>
      <c r="B525" s="79" t="str">
        <f ca="1">IF('PR-tampon'!$E488="","",IF('PR-tampon'!$E488=0,"",IF(INDIRECT(NOM_FR&amp;ADDRESS('PR-tampon'!$E488,COLUMN(REFERENCEMENT_ISOLANT[[#Headers],[DATE REFERENCEMENT]])))=0,"",INDIRECT(NOM_FR&amp;ADDRESS('PR-tampon'!$E488,COLUMN(REFERENCEMENT_ISOLANT[[#Headers],[DATE REFERENCEMENT]]))))))</f>
        <v/>
      </c>
      <c r="C525" s="79" t="str">
        <f ca="1">IF('PR-tampon'!$E488="","",IF('PR-tampon'!$E488=0,"",IF(INDIRECT(NOM_FR&amp;ADDRESS('PR-tampon'!$E488,COLUMN(REFERENCEMENT_ISOLANT[[#Headers],[TYPE DE PROCEDE]])))=0,"",INDIRECT(NOM_FR&amp;ADDRESS('PR-tampon'!$E488,COLUMN(REFERENCEMENT_ISOLANT[[#Headers],[TYPE DE PROCEDE]]))))))</f>
        <v/>
      </c>
      <c r="D525" s="79" t="str">
        <f ca="1">IF('PR-tampon'!$E488="","",IF('PR-tampon'!$E488=0,"",IF(INDIRECT(NOM_FR&amp;ADDRESS('PR-tampon'!$E488,COLUMN(REFERENCEMENT_ISOLANT[[#Headers],[MATIERE]])))=0,"",INDIRECT(NOM_FR&amp;ADDRESS('PR-tampon'!$E488,COLUMN(REFERENCEMENT_ISOLANT[[#Headers],[MATIERE]]))))))</f>
        <v/>
      </c>
      <c r="E525" s="3" t="str">
        <f ca="1">IF('PR-tampon'!$E488="","",IF('PR-tampon'!$E488=0,"",IF(INDIRECT(NOM_FR&amp;ADDRESS('PR-tampon'!$E488,COLUMN(REFERENCEMENT_ISOLANT[[#Headers],[NOM COMMERCIAL DU PROCEDE]])))=0,"",INDIRECT(NOM_FR&amp;ADDRESS('PR-tampon'!$E488,COLUMN(REFERENCEMENT_ISOLANT[[#Headers],[NOM COMMERCIAL DU PROCEDE]]))))))</f>
        <v/>
      </c>
      <c r="F525" s="3" t="str">
        <f ca="1">IF('PR-tampon'!$E488="","",IF('PR-tampon'!$E488=0,"",IF(INDIRECT(NOM_FR&amp;ADDRESS('PR-tampon'!$E488,COLUMN(REFERENCEMENT_ISOLANT[[#Headers],[FABRICANT / TITULAIRE / DISTRIBUTEUR]])))=0,"",INDIRECT(NOM_FR&amp;ADDRESS('PR-tampon'!$E488,COLUMN(REFERENCEMENT_ISOLANT[[#Headers],[FABRICANT / TITULAIRE / DISTRIBUTEUR]]))))))</f>
        <v/>
      </c>
      <c r="G525" s="3" t="str">
        <f ca="1">IF('PR-tampon'!$E488="","",IF('PR-tampon'!$E488=0,"",IF(INDIRECT(NOM_FR&amp;ADDRESS('PR-tampon'!$E488,COLUMN(REFERENCEMENT_ISOLANT[[#Headers],[TYPE DE DOCUMENT DE REFERENCE]])))=0,"",INDIRECT(NOM_FR&amp;ADDRESS('PR-tampon'!$E488,COLUMN(REFERENCEMENT_ISOLANT[[#Headers],[TYPE DE DOCUMENT DE REFERENCE]]))))))</f>
        <v/>
      </c>
      <c r="H525" s="3" t="str">
        <f ca="1">IF('PR-tampon'!$E488="","",IF('PR-tampon'!$E488=0,"",IF(INDIRECT(NOM_FR&amp;ADDRESS('PR-tampon'!$E488,COLUMN(REFERENCEMENT_ISOLANT[[#Headers],[REF]])))=0,"",INDIRECT(NOM_FR&amp;ADDRESS('PR-tampon'!$E488,COLUMN(REFERENCEMENT_ISOLANT[[#Headers],[REF]]))))))</f>
        <v/>
      </c>
      <c r="I525" s="73" t="str">
        <f ca="1">IF('PR-tampon'!$E488="","",IF('PR-tampon'!$E488=0,"",IF(INDIRECT(NOM_FR&amp;ADDRESS('PR-tampon'!$E488,COLUMN(REFERENCEMENT_ISOLANT[[#Headers],[AVIS LIMITE AU / VALIDITE]])))=0,"",INDIRECT(NOM_FR&amp;ADDRESS('PR-tampon'!$E488,COLUMN(REFERENCEMENT_ISOLANT[[#Headers],[AVIS LIMITE AU / VALIDITE]]))))))</f>
        <v/>
      </c>
      <c r="J525" s="3" t="str">
        <f ca="1">IF('PR-tampon'!$E488="","",IF('PR-tampon'!$E488=0,"",IF(INDIRECT(NOM_FR&amp;ADDRESS('PR-tampon'!$E488,COLUMN(REFERENCEMENT_ISOLANT[[#Headers],[TC/TNC
dans le domaine d''emploi visé]])))=0,"",INDIRECT(NOM_FR&amp;ADDRESS('PR-tampon'!$E488,COLUMN(REFERENCEMENT_ISOLANT[[#Headers],[TC/TNC
dans le domaine d''emploi visé]]))))))</f>
        <v/>
      </c>
      <c r="K525" s="102" t="str">
        <f ca="1">IF('PR-tampon'!$E488="","",IF('PR-tampon'!$E488=0,"",IF(INDIRECT(NOM_FR&amp;ADDRESS('PR-tampon'!$E488,COLUMN(REFERENCEMENT_ISOLANT[[#Headers],[SYNTHESE DES APPLICATIONS VISEES]])))=0,"",INDIRECT(NOM_FR&amp;ADDRESS('PR-tampon'!$E488,COLUMN(REFERENCEMENT_ISOLANT[[#Headers],[SYNTHESE DES APPLICATIONS VISEES]]))))))</f>
        <v/>
      </c>
      <c r="L525" s="75" t="str">
        <f ca="1">IF('PR-tampon'!$E488="","",IF('PR-tampon'!$E488=0,"",IF(INDIRECT(NOM_FR&amp;ADDRESS('PR-tampon'!$E488,COLUMN(REFERENCEMENT_ISOLANT[[#Headers],[CONCATENATION DES OBSERVATIONS]])))=0,"",INDIRECT(NOM_FR&amp;ADDRESS('PR-tampon'!$E488,COLUMN(REFERENCEMENT_ISOLANT[[#Headers],[CONCATENATION DES OBSERVATIONS]]))))))</f>
        <v/>
      </c>
      <c r="M525" s="3" t="str">
        <f ca="1">IF('PR-tampon'!$E488="","",IF('PR-tampon'!$E488=0,"",IF(INDIRECT(NOM_FR&amp;ADDRESS('PR-tampon'!$E488,COLUMN(REFERENCEMENT_ISOLANT[[#Headers],[Hygrométrie des locaux]])))=0,"",INDIRECT(NOM_FR&amp;ADDRESS('PR-tampon'!$E488,COLUMN(REFERENCEMENT_ISOLANT[[#Headers],[Hygrométrie des locaux]]))))))</f>
        <v/>
      </c>
      <c r="N525" s="3" t="str">
        <f ca="1">IF('PR-tampon'!$E488="","",IF('PR-tampon'!$E488=0,"",IF(INDIRECT(NOM_FR&amp;ADDRESS('PR-tampon'!$E488,COLUMN(REFERENCEMENT_ISOLANT[[#Headers],[classement locaux au sens 20.1 P3]])))=0,"",INDIRECT(NOM_FR&amp;ADDRESS('PR-tampon'!$E488,COLUMN(REFERENCEMENT_ISOLANT[[#Headers],[classement locaux au sens 20.1 P3]]))))))</f>
        <v/>
      </c>
      <c r="O525" s="3" t="str">
        <f ca="1">IF('PR-tampon'!$E488="","",IF('PR-tampon'!$E488=0,"",IF(INDIRECT(NOM_FR&amp;ADDRESS('PR-tampon'!$E488,COLUMN(REFERENCEMENT_ISOLANT[[#Headers],[Climat max]])))=0,"",INDIRECT(NOM_FR&amp;ADDRESS('PR-tampon'!$E488,COLUMN(REFERENCEMENT_ISOLANT[[#Headers],[Climat max]]))))))</f>
        <v/>
      </c>
      <c r="P525" s="3" t="str">
        <f ca="1">IF('PR-tampon'!$E488="","",IF('PR-tampon'!$E488=0,"",IF(INDIRECT(NOM_FR&amp;ADDRESS('PR-tampon'!$E488,COLUMN(REFERENCEMENT_ISOLANT[[#Headers],[Locaux climatisés ou raffraichis]])))=0,"",INDIRECT(NOM_FR&amp;ADDRESS('PR-tampon'!$E488,COLUMN(REFERENCEMENT_ISOLANT[[#Headers],[Locaux climatisés ou raffraichis]]))))))</f>
        <v/>
      </c>
    </row>
    <row r="526" spans="1:16" ht="130.15" customHeight="1" x14ac:dyDescent="0.25">
      <c r="A526" s="3" t="e">
        <v>#VALUE!</v>
      </c>
      <c r="B526" s="79" t="str">
        <f ca="1">IF('PR-tampon'!$E489="","",IF('PR-tampon'!$E489=0,"",IF(INDIRECT(NOM_FR&amp;ADDRESS('PR-tampon'!$E489,COLUMN(REFERENCEMENT_ISOLANT[[#Headers],[DATE REFERENCEMENT]])))=0,"",INDIRECT(NOM_FR&amp;ADDRESS('PR-tampon'!$E489,COLUMN(REFERENCEMENT_ISOLANT[[#Headers],[DATE REFERENCEMENT]]))))))</f>
        <v/>
      </c>
      <c r="C526" s="79" t="str">
        <f ca="1">IF('PR-tampon'!$E489="","",IF('PR-tampon'!$E489=0,"",IF(INDIRECT(NOM_FR&amp;ADDRESS('PR-tampon'!$E489,COLUMN(REFERENCEMENT_ISOLANT[[#Headers],[TYPE DE PROCEDE]])))=0,"",INDIRECT(NOM_FR&amp;ADDRESS('PR-tampon'!$E489,COLUMN(REFERENCEMENT_ISOLANT[[#Headers],[TYPE DE PROCEDE]]))))))</f>
        <v/>
      </c>
      <c r="D526" s="79" t="str">
        <f ca="1">IF('PR-tampon'!$E489="","",IF('PR-tampon'!$E489=0,"",IF(INDIRECT(NOM_FR&amp;ADDRESS('PR-tampon'!$E489,COLUMN(REFERENCEMENT_ISOLANT[[#Headers],[MATIERE]])))=0,"",INDIRECT(NOM_FR&amp;ADDRESS('PR-tampon'!$E489,COLUMN(REFERENCEMENT_ISOLANT[[#Headers],[MATIERE]]))))))</f>
        <v/>
      </c>
      <c r="E526" s="3" t="str">
        <f ca="1">IF('PR-tampon'!$E489="","",IF('PR-tampon'!$E489=0,"",IF(INDIRECT(NOM_FR&amp;ADDRESS('PR-tampon'!$E489,COLUMN(REFERENCEMENT_ISOLANT[[#Headers],[NOM COMMERCIAL DU PROCEDE]])))=0,"",INDIRECT(NOM_FR&amp;ADDRESS('PR-tampon'!$E489,COLUMN(REFERENCEMENT_ISOLANT[[#Headers],[NOM COMMERCIAL DU PROCEDE]]))))))</f>
        <v/>
      </c>
      <c r="F526" s="3" t="str">
        <f ca="1">IF('PR-tampon'!$E489="","",IF('PR-tampon'!$E489=0,"",IF(INDIRECT(NOM_FR&amp;ADDRESS('PR-tampon'!$E489,COLUMN(REFERENCEMENT_ISOLANT[[#Headers],[FABRICANT / TITULAIRE / DISTRIBUTEUR]])))=0,"",INDIRECT(NOM_FR&amp;ADDRESS('PR-tampon'!$E489,COLUMN(REFERENCEMENT_ISOLANT[[#Headers],[FABRICANT / TITULAIRE / DISTRIBUTEUR]]))))))</f>
        <v/>
      </c>
      <c r="G526" s="3" t="str">
        <f ca="1">IF('PR-tampon'!$E489="","",IF('PR-tampon'!$E489=0,"",IF(INDIRECT(NOM_FR&amp;ADDRESS('PR-tampon'!$E489,COLUMN(REFERENCEMENT_ISOLANT[[#Headers],[TYPE DE DOCUMENT DE REFERENCE]])))=0,"",INDIRECT(NOM_FR&amp;ADDRESS('PR-tampon'!$E489,COLUMN(REFERENCEMENT_ISOLANT[[#Headers],[TYPE DE DOCUMENT DE REFERENCE]]))))))</f>
        <v/>
      </c>
      <c r="H526" s="3" t="str">
        <f ca="1">IF('PR-tampon'!$E489="","",IF('PR-tampon'!$E489=0,"",IF(INDIRECT(NOM_FR&amp;ADDRESS('PR-tampon'!$E489,COLUMN(REFERENCEMENT_ISOLANT[[#Headers],[REF]])))=0,"",INDIRECT(NOM_FR&amp;ADDRESS('PR-tampon'!$E489,COLUMN(REFERENCEMENT_ISOLANT[[#Headers],[REF]]))))))</f>
        <v/>
      </c>
      <c r="I526" s="73" t="str">
        <f ca="1">IF('PR-tampon'!$E489="","",IF('PR-tampon'!$E489=0,"",IF(INDIRECT(NOM_FR&amp;ADDRESS('PR-tampon'!$E489,COLUMN(REFERENCEMENT_ISOLANT[[#Headers],[AVIS LIMITE AU / VALIDITE]])))=0,"",INDIRECT(NOM_FR&amp;ADDRESS('PR-tampon'!$E489,COLUMN(REFERENCEMENT_ISOLANT[[#Headers],[AVIS LIMITE AU / VALIDITE]]))))))</f>
        <v/>
      </c>
      <c r="J526" s="3" t="str">
        <f ca="1">IF('PR-tampon'!$E489="","",IF('PR-tampon'!$E489=0,"",IF(INDIRECT(NOM_FR&amp;ADDRESS('PR-tampon'!$E489,COLUMN(REFERENCEMENT_ISOLANT[[#Headers],[TC/TNC
dans le domaine d''emploi visé]])))=0,"",INDIRECT(NOM_FR&amp;ADDRESS('PR-tampon'!$E489,COLUMN(REFERENCEMENT_ISOLANT[[#Headers],[TC/TNC
dans le domaine d''emploi visé]]))))))</f>
        <v/>
      </c>
      <c r="K526" s="102" t="str">
        <f ca="1">IF('PR-tampon'!$E489="","",IF('PR-tampon'!$E489=0,"",IF(INDIRECT(NOM_FR&amp;ADDRESS('PR-tampon'!$E489,COLUMN(REFERENCEMENT_ISOLANT[[#Headers],[SYNTHESE DES APPLICATIONS VISEES]])))=0,"",INDIRECT(NOM_FR&amp;ADDRESS('PR-tampon'!$E489,COLUMN(REFERENCEMENT_ISOLANT[[#Headers],[SYNTHESE DES APPLICATIONS VISEES]]))))))</f>
        <v/>
      </c>
      <c r="L526" s="75" t="str">
        <f ca="1">IF('PR-tampon'!$E489="","",IF('PR-tampon'!$E489=0,"",IF(INDIRECT(NOM_FR&amp;ADDRESS('PR-tampon'!$E489,COLUMN(REFERENCEMENT_ISOLANT[[#Headers],[CONCATENATION DES OBSERVATIONS]])))=0,"",INDIRECT(NOM_FR&amp;ADDRESS('PR-tampon'!$E489,COLUMN(REFERENCEMENT_ISOLANT[[#Headers],[CONCATENATION DES OBSERVATIONS]]))))))</f>
        <v/>
      </c>
      <c r="M526" s="3" t="str">
        <f ca="1">IF('PR-tampon'!$E489="","",IF('PR-tampon'!$E489=0,"",IF(INDIRECT(NOM_FR&amp;ADDRESS('PR-tampon'!$E489,COLUMN(REFERENCEMENT_ISOLANT[[#Headers],[Hygrométrie des locaux]])))=0,"",INDIRECT(NOM_FR&amp;ADDRESS('PR-tampon'!$E489,COLUMN(REFERENCEMENT_ISOLANT[[#Headers],[Hygrométrie des locaux]]))))))</f>
        <v/>
      </c>
      <c r="N526" s="3" t="str">
        <f ca="1">IF('PR-tampon'!$E489="","",IF('PR-tampon'!$E489=0,"",IF(INDIRECT(NOM_FR&amp;ADDRESS('PR-tampon'!$E489,COLUMN(REFERENCEMENT_ISOLANT[[#Headers],[classement locaux au sens 20.1 P3]])))=0,"",INDIRECT(NOM_FR&amp;ADDRESS('PR-tampon'!$E489,COLUMN(REFERENCEMENT_ISOLANT[[#Headers],[classement locaux au sens 20.1 P3]]))))))</f>
        <v/>
      </c>
      <c r="O526" s="3" t="str">
        <f ca="1">IF('PR-tampon'!$E489="","",IF('PR-tampon'!$E489=0,"",IF(INDIRECT(NOM_FR&amp;ADDRESS('PR-tampon'!$E489,COLUMN(REFERENCEMENT_ISOLANT[[#Headers],[Climat max]])))=0,"",INDIRECT(NOM_FR&amp;ADDRESS('PR-tampon'!$E489,COLUMN(REFERENCEMENT_ISOLANT[[#Headers],[Climat max]]))))))</f>
        <v/>
      </c>
      <c r="P526" s="3" t="str">
        <f ca="1">IF('PR-tampon'!$E489="","",IF('PR-tampon'!$E489=0,"",IF(INDIRECT(NOM_FR&amp;ADDRESS('PR-tampon'!$E489,COLUMN(REFERENCEMENT_ISOLANT[[#Headers],[Locaux climatisés ou raffraichis]])))=0,"",INDIRECT(NOM_FR&amp;ADDRESS('PR-tampon'!$E489,COLUMN(REFERENCEMENT_ISOLANT[[#Headers],[Locaux climatisés ou raffraichis]]))))))</f>
        <v/>
      </c>
    </row>
    <row r="527" spans="1:16" ht="130.15" customHeight="1" x14ac:dyDescent="0.25">
      <c r="A527" s="3" t="e">
        <v>#VALUE!</v>
      </c>
      <c r="B527" s="79" t="str">
        <f ca="1">IF('PR-tampon'!$E490="","",IF('PR-tampon'!$E490=0,"",IF(INDIRECT(NOM_FR&amp;ADDRESS('PR-tampon'!$E490,COLUMN(REFERENCEMENT_ISOLANT[[#Headers],[DATE REFERENCEMENT]])))=0,"",INDIRECT(NOM_FR&amp;ADDRESS('PR-tampon'!$E490,COLUMN(REFERENCEMENT_ISOLANT[[#Headers],[DATE REFERENCEMENT]]))))))</f>
        <v/>
      </c>
      <c r="C527" s="79" t="str">
        <f ca="1">IF('PR-tampon'!$E490="","",IF('PR-tampon'!$E490=0,"",IF(INDIRECT(NOM_FR&amp;ADDRESS('PR-tampon'!$E490,COLUMN(REFERENCEMENT_ISOLANT[[#Headers],[TYPE DE PROCEDE]])))=0,"",INDIRECT(NOM_FR&amp;ADDRESS('PR-tampon'!$E490,COLUMN(REFERENCEMENT_ISOLANT[[#Headers],[TYPE DE PROCEDE]]))))))</f>
        <v/>
      </c>
      <c r="D527" s="79" t="str">
        <f ca="1">IF('PR-tampon'!$E490="","",IF('PR-tampon'!$E490=0,"",IF(INDIRECT(NOM_FR&amp;ADDRESS('PR-tampon'!$E490,COLUMN(REFERENCEMENT_ISOLANT[[#Headers],[MATIERE]])))=0,"",INDIRECT(NOM_FR&amp;ADDRESS('PR-tampon'!$E490,COLUMN(REFERENCEMENT_ISOLANT[[#Headers],[MATIERE]]))))))</f>
        <v/>
      </c>
      <c r="E527" s="3" t="str">
        <f ca="1">IF('PR-tampon'!$E490="","",IF('PR-tampon'!$E490=0,"",IF(INDIRECT(NOM_FR&amp;ADDRESS('PR-tampon'!$E490,COLUMN(REFERENCEMENT_ISOLANT[[#Headers],[NOM COMMERCIAL DU PROCEDE]])))=0,"",INDIRECT(NOM_FR&amp;ADDRESS('PR-tampon'!$E490,COLUMN(REFERENCEMENT_ISOLANT[[#Headers],[NOM COMMERCIAL DU PROCEDE]]))))))</f>
        <v/>
      </c>
      <c r="F527" s="3" t="str">
        <f ca="1">IF('PR-tampon'!$E490="","",IF('PR-tampon'!$E490=0,"",IF(INDIRECT(NOM_FR&amp;ADDRESS('PR-tampon'!$E490,COLUMN(REFERENCEMENT_ISOLANT[[#Headers],[FABRICANT / TITULAIRE / DISTRIBUTEUR]])))=0,"",INDIRECT(NOM_FR&amp;ADDRESS('PR-tampon'!$E490,COLUMN(REFERENCEMENT_ISOLANT[[#Headers],[FABRICANT / TITULAIRE / DISTRIBUTEUR]]))))))</f>
        <v/>
      </c>
      <c r="G527" s="3" t="str">
        <f ca="1">IF('PR-tampon'!$E490="","",IF('PR-tampon'!$E490=0,"",IF(INDIRECT(NOM_FR&amp;ADDRESS('PR-tampon'!$E490,COLUMN(REFERENCEMENT_ISOLANT[[#Headers],[TYPE DE DOCUMENT DE REFERENCE]])))=0,"",INDIRECT(NOM_FR&amp;ADDRESS('PR-tampon'!$E490,COLUMN(REFERENCEMENT_ISOLANT[[#Headers],[TYPE DE DOCUMENT DE REFERENCE]]))))))</f>
        <v/>
      </c>
      <c r="H527" s="3" t="str">
        <f ca="1">IF('PR-tampon'!$E490="","",IF('PR-tampon'!$E490=0,"",IF(INDIRECT(NOM_FR&amp;ADDRESS('PR-tampon'!$E490,COLUMN(REFERENCEMENT_ISOLANT[[#Headers],[REF]])))=0,"",INDIRECT(NOM_FR&amp;ADDRESS('PR-tampon'!$E490,COLUMN(REFERENCEMENT_ISOLANT[[#Headers],[REF]]))))))</f>
        <v/>
      </c>
      <c r="I527" s="73" t="str">
        <f ca="1">IF('PR-tampon'!$E490="","",IF('PR-tampon'!$E490=0,"",IF(INDIRECT(NOM_FR&amp;ADDRESS('PR-tampon'!$E490,COLUMN(REFERENCEMENT_ISOLANT[[#Headers],[AVIS LIMITE AU / VALIDITE]])))=0,"",INDIRECT(NOM_FR&amp;ADDRESS('PR-tampon'!$E490,COLUMN(REFERENCEMENT_ISOLANT[[#Headers],[AVIS LIMITE AU / VALIDITE]]))))))</f>
        <v/>
      </c>
      <c r="J527" s="3" t="str">
        <f ca="1">IF('PR-tampon'!$E490="","",IF('PR-tampon'!$E490=0,"",IF(INDIRECT(NOM_FR&amp;ADDRESS('PR-tampon'!$E490,COLUMN(REFERENCEMENT_ISOLANT[[#Headers],[TC/TNC
dans le domaine d''emploi visé]])))=0,"",INDIRECT(NOM_FR&amp;ADDRESS('PR-tampon'!$E490,COLUMN(REFERENCEMENT_ISOLANT[[#Headers],[TC/TNC
dans le domaine d''emploi visé]]))))))</f>
        <v/>
      </c>
      <c r="K527" s="102" t="str">
        <f ca="1">IF('PR-tampon'!$E490="","",IF('PR-tampon'!$E490=0,"",IF(INDIRECT(NOM_FR&amp;ADDRESS('PR-tampon'!$E490,COLUMN(REFERENCEMENT_ISOLANT[[#Headers],[SYNTHESE DES APPLICATIONS VISEES]])))=0,"",INDIRECT(NOM_FR&amp;ADDRESS('PR-tampon'!$E490,COLUMN(REFERENCEMENT_ISOLANT[[#Headers],[SYNTHESE DES APPLICATIONS VISEES]]))))))</f>
        <v/>
      </c>
      <c r="L527" s="75" t="str">
        <f ca="1">IF('PR-tampon'!$E490="","",IF('PR-tampon'!$E490=0,"",IF(INDIRECT(NOM_FR&amp;ADDRESS('PR-tampon'!$E490,COLUMN(REFERENCEMENT_ISOLANT[[#Headers],[CONCATENATION DES OBSERVATIONS]])))=0,"",INDIRECT(NOM_FR&amp;ADDRESS('PR-tampon'!$E490,COLUMN(REFERENCEMENT_ISOLANT[[#Headers],[CONCATENATION DES OBSERVATIONS]]))))))</f>
        <v/>
      </c>
      <c r="M527" s="3" t="str">
        <f ca="1">IF('PR-tampon'!$E490="","",IF('PR-tampon'!$E490=0,"",IF(INDIRECT(NOM_FR&amp;ADDRESS('PR-tampon'!$E490,COLUMN(REFERENCEMENT_ISOLANT[[#Headers],[Hygrométrie des locaux]])))=0,"",INDIRECT(NOM_FR&amp;ADDRESS('PR-tampon'!$E490,COLUMN(REFERENCEMENT_ISOLANT[[#Headers],[Hygrométrie des locaux]]))))))</f>
        <v/>
      </c>
      <c r="N527" s="3" t="str">
        <f ca="1">IF('PR-tampon'!$E490="","",IF('PR-tampon'!$E490=0,"",IF(INDIRECT(NOM_FR&amp;ADDRESS('PR-tampon'!$E490,COLUMN(REFERENCEMENT_ISOLANT[[#Headers],[classement locaux au sens 20.1 P3]])))=0,"",INDIRECT(NOM_FR&amp;ADDRESS('PR-tampon'!$E490,COLUMN(REFERENCEMENT_ISOLANT[[#Headers],[classement locaux au sens 20.1 P3]]))))))</f>
        <v/>
      </c>
      <c r="O527" s="3" t="str">
        <f ca="1">IF('PR-tampon'!$E490="","",IF('PR-tampon'!$E490=0,"",IF(INDIRECT(NOM_FR&amp;ADDRESS('PR-tampon'!$E490,COLUMN(REFERENCEMENT_ISOLANT[[#Headers],[Climat max]])))=0,"",INDIRECT(NOM_FR&amp;ADDRESS('PR-tampon'!$E490,COLUMN(REFERENCEMENT_ISOLANT[[#Headers],[Climat max]]))))))</f>
        <v/>
      </c>
      <c r="P527" s="3" t="str">
        <f ca="1">IF('PR-tampon'!$E490="","",IF('PR-tampon'!$E490=0,"",IF(INDIRECT(NOM_FR&amp;ADDRESS('PR-tampon'!$E490,COLUMN(REFERENCEMENT_ISOLANT[[#Headers],[Locaux climatisés ou raffraichis]])))=0,"",INDIRECT(NOM_FR&amp;ADDRESS('PR-tampon'!$E490,COLUMN(REFERENCEMENT_ISOLANT[[#Headers],[Locaux climatisés ou raffraichis]]))))))</f>
        <v/>
      </c>
    </row>
    <row r="528" spans="1:16" ht="130.15" customHeight="1" x14ac:dyDescent="0.25">
      <c r="A528" s="3" t="e">
        <v>#VALUE!</v>
      </c>
      <c r="B528" s="79" t="str">
        <f ca="1">IF('PR-tampon'!$E491="","",IF('PR-tampon'!$E491=0,"",IF(INDIRECT(NOM_FR&amp;ADDRESS('PR-tampon'!$E491,COLUMN(REFERENCEMENT_ISOLANT[[#Headers],[DATE REFERENCEMENT]])))=0,"",INDIRECT(NOM_FR&amp;ADDRESS('PR-tampon'!$E491,COLUMN(REFERENCEMENT_ISOLANT[[#Headers],[DATE REFERENCEMENT]]))))))</f>
        <v/>
      </c>
      <c r="C528" s="79" t="str">
        <f ca="1">IF('PR-tampon'!$E491="","",IF('PR-tampon'!$E491=0,"",IF(INDIRECT(NOM_FR&amp;ADDRESS('PR-tampon'!$E491,COLUMN(REFERENCEMENT_ISOLANT[[#Headers],[TYPE DE PROCEDE]])))=0,"",INDIRECT(NOM_FR&amp;ADDRESS('PR-tampon'!$E491,COLUMN(REFERENCEMENT_ISOLANT[[#Headers],[TYPE DE PROCEDE]]))))))</f>
        <v/>
      </c>
      <c r="D528" s="79" t="str">
        <f ca="1">IF('PR-tampon'!$E491="","",IF('PR-tampon'!$E491=0,"",IF(INDIRECT(NOM_FR&amp;ADDRESS('PR-tampon'!$E491,COLUMN(REFERENCEMENT_ISOLANT[[#Headers],[MATIERE]])))=0,"",INDIRECT(NOM_FR&amp;ADDRESS('PR-tampon'!$E491,COLUMN(REFERENCEMENT_ISOLANT[[#Headers],[MATIERE]]))))))</f>
        <v/>
      </c>
      <c r="E528" s="3" t="str">
        <f ca="1">IF('PR-tampon'!$E491="","",IF('PR-tampon'!$E491=0,"",IF(INDIRECT(NOM_FR&amp;ADDRESS('PR-tampon'!$E491,COLUMN(REFERENCEMENT_ISOLANT[[#Headers],[NOM COMMERCIAL DU PROCEDE]])))=0,"",INDIRECT(NOM_FR&amp;ADDRESS('PR-tampon'!$E491,COLUMN(REFERENCEMENT_ISOLANT[[#Headers],[NOM COMMERCIAL DU PROCEDE]]))))))</f>
        <v/>
      </c>
      <c r="F528" s="3" t="str">
        <f ca="1">IF('PR-tampon'!$E491="","",IF('PR-tampon'!$E491=0,"",IF(INDIRECT(NOM_FR&amp;ADDRESS('PR-tampon'!$E491,COLUMN(REFERENCEMENT_ISOLANT[[#Headers],[FABRICANT / TITULAIRE / DISTRIBUTEUR]])))=0,"",INDIRECT(NOM_FR&amp;ADDRESS('PR-tampon'!$E491,COLUMN(REFERENCEMENT_ISOLANT[[#Headers],[FABRICANT / TITULAIRE / DISTRIBUTEUR]]))))))</f>
        <v/>
      </c>
      <c r="G528" s="3" t="str">
        <f ca="1">IF('PR-tampon'!$E491="","",IF('PR-tampon'!$E491=0,"",IF(INDIRECT(NOM_FR&amp;ADDRESS('PR-tampon'!$E491,COLUMN(REFERENCEMENT_ISOLANT[[#Headers],[TYPE DE DOCUMENT DE REFERENCE]])))=0,"",INDIRECT(NOM_FR&amp;ADDRESS('PR-tampon'!$E491,COLUMN(REFERENCEMENT_ISOLANT[[#Headers],[TYPE DE DOCUMENT DE REFERENCE]]))))))</f>
        <v/>
      </c>
      <c r="H528" s="3" t="str">
        <f ca="1">IF('PR-tampon'!$E491="","",IF('PR-tampon'!$E491=0,"",IF(INDIRECT(NOM_FR&amp;ADDRESS('PR-tampon'!$E491,COLUMN(REFERENCEMENT_ISOLANT[[#Headers],[REF]])))=0,"",INDIRECT(NOM_FR&amp;ADDRESS('PR-tampon'!$E491,COLUMN(REFERENCEMENT_ISOLANT[[#Headers],[REF]]))))))</f>
        <v/>
      </c>
      <c r="I528" s="73" t="str">
        <f ca="1">IF('PR-tampon'!$E491="","",IF('PR-tampon'!$E491=0,"",IF(INDIRECT(NOM_FR&amp;ADDRESS('PR-tampon'!$E491,COLUMN(REFERENCEMENT_ISOLANT[[#Headers],[AVIS LIMITE AU / VALIDITE]])))=0,"",INDIRECT(NOM_FR&amp;ADDRESS('PR-tampon'!$E491,COLUMN(REFERENCEMENT_ISOLANT[[#Headers],[AVIS LIMITE AU / VALIDITE]]))))))</f>
        <v/>
      </c>
      <c r="J528" s="3" t="str">
        <f ca="1">IF('PR-tampon'!$E491="","",IF('PR-tampon'!$E491=0,"",IF(INDIRECT(NOM_FR&amp;ADDRESS('PR-tampon'!$E491,COLUMN(REFERENCEMENT_ISOLANT[[#Headers],[TC/TNC
dans le domaine d''emploi visé]])))=0,"",INDIRECT(NOM_FR&amp;ADDRESS('PR-tampon'!$E491,COLUMN(REFERENCEMENT_ISOLANT[[#Headers],[TC/TNC
dans le domaine d''emploi visé]]))))))</f>
        <v/>
      </c>
      <c r="K528" s="102" t="str">
        <f ca="1">IF('PR-tampon'!$E491="","",IF('PR-tampon'!$E491=0,"",IF(INDIRECT(NOM_FR&amp;ADDRESS('PR-tampon'!$E491,COLUMN(REFERENCEMENT_ISOLANT[[#Headers],[SYNTHESE DES APPLICATIONS VISEES]])))=0,"",INDIRECT(NOM_FR&amp;ADDRESS('PR-tampon'!$E491,COLUMN(REFERENCEMENT_ISOLANT[[#Headers],[SYNTHESE DES APPLICATIONS VISEES]]))))))</f>
        <v/>
      </c>
      <c r="L528" s="75" t="str">
        <f ca="1">IF('PR-tampon'!$E491="","",IF('PR-tampon'!$E491=0,"",IF(INDIRECT(NOM_FR&amp;ADDRESS('PR-tampon'!$E491,COLUMN(REFERENCEMENT_ISOLANT[[#Headers],[CONCATENATION DES OBSERVATIONS]])))=0,"",INDIRECT(NOM_FR&amp;ADDRESS('PR-tampon'!$E491,COLUMN(REFERENCEMENT_ISOLANT[[#Headers],[CONCATENATION DES OBSERVATIONS]]))))))</f>
        <v/>
      </c>
      <c r="M528" s="3" t="str">
        <f ca="1">IF('PR-tampon'!$E491="","",IF('PR-tampon'!$E491=0,"",IF(INDIRECT(NOM_FR&amp;ADDRESS('PR-tampon'!$E491,COLUMN(REFERENCEMENT_ISOLANT[[#Headers],[Hygrométrie des locaux]])))=0,"",INDIRECT(NOM_FR&amp;ADDRESS('PR-tampon'!$E491,COLUMN(REFERENCEMENT_ISOLANT[[#Headers],[Hygrométrie des locaux]]))))))</f>
        <v/>
      </c>
      <c r="N528" s="3" t="str">
        <f ca="1">IF('PR-tampon'!$E491="","",IF('PR-tampon'!$E491=0,"",IF(INDIRECT(NOM_FR&amp;ADDRESS('PR-tampon'!$E491,COLUMN(REFERENCEMENT_ISOLANT[[#Headers],[classement locaux au sens 20.1 P3]])))=0,"",INDIRECT(NOM_FR&amp;ADDRESS('PR-tampon'!$E491,COLUMN(REFERENCEMENT_ISOLANT[[#Headers],[classement locaux au sens 20.1 P3]]))))))</f>
        <v/>
      </c>
      <c r="O528" s="3" t="str">
        <f ca="1">IF('PR-tampon'!$E491="","",IF('PR-tampon'!$E491=0,"",IF(INDIRECT(NOM_FR&amp;ADDRESS('PR-tampon'!$E491,COLUMN(REFERENCEMENT_ISOLANT[[#Headers],[Climat max]])))=0,"",INDIRECT(NOM_FR&amp;ADDRESS('PR-tampon'!$E491,COLUMN(REFERENCEMENT_ISOLANT[[#Headers],[Climat max]]))))))</f>
        <v/>
      </c>
      <c r="P528" s="3" t="str">
        <f ca="1">IF('PR-tampon'!$E491="","",IF('PR-tampon'!$E491=0,"",IF(INDIRECT(NOM_FR&amp;ADDRESS('PR-tampon'!$E491,COLUMN(REFERENCEMENT_ISOLANT[[#Headers],[Locaux climatisés ou raffraichis]])))=0,"",INDIRECT(NOM_FR&amp;ADDRESS('PR-tampon'!$E491,COLUMN(REFERENCEMENT_ISOLANT[[#Headers],[Locaux climatisés ou raffraichis]]))))))</f>
        <v/>
      </c>
    </row>
    <row r="529" spans="1:16" ht="130.15" customHeight="1" x14ac:dyDescent="0.25">
      <c r="A529" s="3" t="s">
        <v>165</v>
      </c>
      <c r="B529" s="79" t="str">
        <f ca="1">IF('PR-tampon'!$D492="","",IF('PR-tampon'!$D492=0,"",IF(INDIRECT(NOM_FR&amp;ADDRESS('PR-tampon'!$D492,COLUMN(REFERENCEMENT_ISOLANT[[#Headers],[DATE REFERENCEMENT]])))=0,"",INDIRECT(NOM_FR&amp;ADDRESS('PR-tampon'!$D492,COLUMN(REFERENCEMENT_ISOLANT[[#Headers],[DATE REFERENCEMENT]]))))))</f>
        <v/>
      </c>
      <c r="C529" s="79" t="str">
        <f ca="1">IF('PR-tampon'!$D492="","",IF('PR-tampon'!$D492=0,"",IF(INDIRECT(NOM_FR&amp;ADDRESS('PR-tampon'!$D492,COLUMN(REFERENCEMENT_ISOLANT[[#Headers],[TYPE DE PROCEDE]])))=0,"",INDIRECT(NOM_FR&amp;ADDRESS('PR-tampon'!$D492,COLUMN(REFERENCEMENT_ISOLANT[[#Headers],[TYPE DE PROCEDE]]))))))</f>
        <v/>
      </c>
      <c r="D529" s="79" t="str">
        <f ca="1">IF('PR-tampon'!$D492="","",IF('PR-tampon'!$D492=0,"",IF(INDIRECT(NOM_FR&amp;ADDRESS('PR-tampon'!$D492,COLUMN(REFERENCEMENT_ISOLANT[[#Headers],[MATIERE]])))=0,"",INDIRECT(NOM_FR&amp;ADDRESS('PR-tampon'!$D492,COLUMN(REFERENCEMENT_ISOLANT[[#Headers],[MATIERE]]))))))</f>
        <v/>
      </c>
      <c r="E529" s="3" t="str">
        <f ca="1">IF('PR-tampon'!$D492="","",IF('PR-tampon'!$D492=0,"",IF(INDIRECT(NOM_FR&amp;ADDRESS('PR-tampon'!$D492,COLUMN(REFERENCEMENT_ISOLANT[[#Headers],[NOM COMMERCIAL DU PROCEDE]])))=0,"",INDIRECT(NOM_FR&amp;ADDRESS('PR-tampon'!$D492,COLUMN(REFERENCEMENT_ISOLANT[[#Headers],[NOM COMMERCIAL DU PROCEDE]]))))))</f>
        <v/>
      </c>
      <c r="F529" s="3" t="str">
        <f ca="1">IF('PR-tampon'!$D492="","",IF('PR-tampon'!$D492=0,"",IF(INDIRECT(NOM_FR&amp;ADDRESS('PR-tampon'!$D492,COLUMN(REFERENCEMENT_ISOLANT[[#Headers],[FABRICANT / TITULAIRE / DISTRIBUTEUR]])))=0,"",INDIRECT(NOM_FR&amp;ADDRESS('PR-tampon'!$D492,COLUMN(REFERENCEMENT_ISOLANT[[#Headers],[FABRICANT / TITULAIRE / DISTRIBUTEUR]]))))))</f>
        <v/>
      </c>
      <c r="G529" s="3" t="str">
        <f ca="1">IF('PR-tampon'!$D492="","",IF('PR-tampon'!$D492=0,"",IF(INDIRECT(NOM_FR&amp;ADDRESS('PR-tampon'!$D492,COLUMN(REFERENCEMENT_ISOLANT[[#Headers],[TYPE DE DOCUMENT DE REFERENCE]])))=0,"",INDIRECT(NOM_FR&amp;ADDRESS('PR-tampon'!$D492,COLUMN(REFERENCEMENT_ISOLANT[[#Headers],[TYPE DE DOCUMENT DE REFERENCE]]))))))</f>
        <v/>
      </c>
      <c r="H529" s="3" t="str">
        <f ca="1">IF('PR-tampon'!$D492="","",IF('PR-tampon'!$D492=0,"",IF(INDIRECT(NOM_FR&amp;ADDRESS('PR-tampon'!$D492,COLUMN(REFERENCEMENT_ISOLANT[[#Headers],[REF]])))=0,"",INDIRECT(NOM_FR&amp;ADDRESS('PR-tampon'!$D492,COLUMN(REFERENCEMENT_ISOLANT[[#Headers],[REF]]))))))</f>
        <v/>
      </c>
      <c r="I529" s="73" t="str">
        <f ca="1">IF('PR-tampon'!$D492="","",IF('PR-tampon'!$D492=0,"",IF(INDIRECT(NOM_FR&amp;ADDRESS('PR-tampon'!$D492,COLUMN(REFERENCEMENT_ISOLANT[[#Headers],[AVIS LIMITE AU / VALIDITE]])))=0,"",INDIRECT(NOM_FR&amp;ADDRESS('PR-tampon'!$D492,COLUMN(REFERENCEMENT_ISOLANT[[#Headers],[AVIS LIMITE AU / VALIDITE]]))))))</f>
        <v/>
      </c>
      <c r="J529" s="3" t="str">
        <f ca="1">IF('PR-tampon'!$D492="","",IF('PR-tampon'!$D492=0,"",IF(INDIRECT(NOM_FR&amp;ADDRESS('PR-tampon'!$D492,COLUMN(REFERENCEMENT_ISOLANT[[#Headers],[TC/TNC
dans le domaine d''emploi visé]])))=0,"",INDIRECT(NOM_FR&amp;ADDRESS('PR-tampon'!$D492,COLUMN(REFERENCEMENT_ISOLANT[[#Headers],[TC/TNC
dans le domaine d''emploi visé]]))))))</f>
        <v/>
      </c>
      <c r="K529" s="102" t="str">
        <f ca="1">IF('PR-tampon'!$D492="","",IF('PR-tampon'!$D492=0,"",IF(INDIRECT(NOM_FR&amp;ADDRESS('PR-tampon'!$D492,COLUMN(REFERENCEMENT_ISOLANT[[#Headers],[SYNTHESE DES APPLICATIONS VISEES]])))=0,"",INDIRECT(NOM_FR&amp;ADDRESS('PR-tampon'!$D492,COLUMN(REFERENCEMENT_ISOLANT[[#Headers],[SYNTHESE DES APPLICATIONS VISEES]]))))))</f>
        <v/>
      </c>
      <c r="L529" s="75" t="str">
        <f ca="1">IF('PR-tampon'!$E492="","",IF('PR-tampon'!$E492=0,"",IF(INDIRECT(NOM_FR&amp;ADDRESS('PR-tampon'!$E492,COLUMN(REFERENCEMENT_ISOLANT[[#Headers],[CONCATENATION DES OBSERVATIONS]])))=0,"",INDIRECT(NOM_FR&amp;ADDRESS('PR-tampon'!$E492,COLUMN(REFERENCEMENT_ISOLANT[[#Headers],[CONCATENATION DES OBSERVATIONS]]))))))</f>
        <v/>
      </c>
      <c r="M529" s="3" t="str">
        <f ca="1">IF('PR-tampon'!$D492="","",IF('PR-tampon'!$D492=0,"",IF(INDIRECT(NOM_FR&amp;ADDRESS('PR-tampon'!$D492,COLUMN(REFERENCEMENT_ISOLANT[[#Headers],[Hygrométrie des locaux]])))=0,"",INDIRECT(NOM_FR&amp;ADDRESS('PR-tampon'!$D492,COLUMN(REFERENCEMENT_ISOLANT[[#Headers],[Hygrométrie des locaux]]))))))</f>
        <v/>
      </c>
      <c r="N529" s="3" t="str">
        <f ca="1">IF('PR-tampon'!$D492="","",IF('PR-tampon'!$D492=0,"",IF(INDIRECT(NOM_FR&amp;ADDRESS('PR-tampon'!$D492,COLUMN(REFERENCEMENT_ISOLANT[[#Headers],[classement locaux au sens 20.1 P3]])))=0,"",INDIRECT(NOM_FR&amp;ADDRESS('PR-tampon'!$D492,COLUMN(REFERENCEMENT_ISOLANT[[#Headers],[classement locaux au sens 20.1 P3]]))))))</f>
        <v/>
      </c>
      <c r="O529" s="3" t="str">
        <f ca="1">IF('PR-tampon'!$D492="","",IF('PR-tampon'!$D492=0,"",IF(INDIRECT(NOM_FR&amp;ADDRESS('PR-tampon'!$D492,COLUMN(REFERENCEMENT_ISOLANT[[#Headers],[Climat max]])))=0,"",INDIRECT(NOM_FR&amp;ADDRESS('PR-tampon'!$D492,COLUMN(REFERENCEMENT_ISOLANT[[#Headers],[Climat max]]))))))</f>
        <v/>
      </c>
      <c r="P529" s="3" t="str">
        <f ca="1">IF('PR-tampon'!$D492="","",IF('PR-tampon'!$D492=0,"",IF(INDIRECT(NOM_FR&amp;ADDRESS('PR-tampon'!$D492,COLUMN(REFERENCEMENT_ISOLANT[[#Headers],[Locaux climatisés ou raffraichis]])))=0,"",INDIRECT(NOM_FR&amp;ADDRESS('PR-tampon'!$D492,COLUMN(REFERENCEMENT_ISOLANT[[#Headers],[Locaux climatisés ou raffraichis]]))))))</f>
        <v/>
      </c>
    </row>
    <row r="530" spans="1:16" ht="130.15" customHeight="1" x14ac:dyDescent="0.25">
      <c r="A530" s="3" t="s">
        <v>165</v>
      </c>
      <c r="B530" s="79" t="str">
        <f ca="1">IF('PR-tampon'!$D493="","",IF('PR-tampon'!$D493=0,"",IF(INDIRECT(NOM_FR&amp;ADDRESS('PR-tampon'!$D493,COLUMN(REFERENCEMENT_ISOLANT[[#Headers],[DATE REFERENCEMENT]])))=0,"",INDIRECT(NOM_FR&amp;ADDRESS('PR-tampon'!$D493,COLUMN(REFERENCEMENT_ISOLANT[[#Headers],[DATE REFERENCEMENT]]))))))</f>
        <v/>
      </c>
      <c r="C530" s="79" t="str">
        <f ca="1">IF('PR-tampon'!$D493="","",IF('PR-tampon'!$D493=0,"",IF(INDIRECT(NOM_FR&amp;ADDRESS('PR-tampon'!$D493,COLUMN(REFERENCEMENT_ISOLANT[[#Headers],[TYPE DE PROCEDE]])))=0,"",INDIRECT(NOM_FR&amp;ADDRESS('PR-tampon'!$D493,COLUMN(REFERENCEMENT_ISOLANT[[#Headers],[TYPE DE PROCEDE]]))))))</f>
        <v/>
      </c>
      <c r="D530" s="79" t="str">
        <f ca="1">IF('PR-tampon'!$D493="","",IF('PR-tampon'!$D493=0,"",IF(INDIRECT(NOM_FR&amp;ADDRESS('PR-tampon'!$D493,COLUMN(REFERENCEMENT_ISOLANT[[#Headers],[MATIERE]])))=0,"",INDIRECT(NOM_FR&amp;ADDRESS('PR-tampon'!$D493,COLUMN(REFERENCEMENT_ISOLANT[[#Headers],[MATIERE]]))))))</f>
        <v/>
      </c>
      <c r="E530" s="3" t="str">
        <f ca="1">IF('PR-tampon'!$D493="","",IF('PR-tampon'!$D493=0,"",IF(INDIRECT(NOM_FR&amp;ADDRESS('PR-tampon'!$D493,COLUMN(REFERENCEMENT_ISOLANT[[#Headers],[NOM COMMERCIAL DU PROCEDE]])))=0,"",INDIRECT(NOM_FR&amp;ADDRESS('PR-tampon'!$D493,COLUMN(REFERENCEMENT_ISOLANT[[#Headers],[NOM COMMERCIAL DU PROCEDE]]))))))</f>
        <v/>
      </c>
      <c r="F530" s="3" t="str">
        <f ca="1">IF('PR-tampon'!$D493="","",IF('PR-tampon'!$D493=0,"",IF(INDIRECT(NOM_FR&amp;ADDRESS('PR-tampon'!$D493,COLUMN(REFERENCEMENT_ISOLANT[[#Headers],[FABRICANT / TITULAIRE / DISTRIBUTEUR]])))=0,"",INDIRECT(NOM_FR&amp;ADDRESS('PR-tampon'!$D493,COLUMN(REFERENCEMENT_ISOLANT[[#Headers],[FABRICANT / TITULAIRE / DISTRIBUTEUR]]))))))</f>
        <v/>
      </c>
      <c r="G530" s="3" t="str">
        <f ca="1">IF('PR-tampon'!$D493="","",IF('PR-tampon'!$D493=0,"",IF(INDIRECT(NOM_FR&amp;ADDRESS('PR-tampon'!$D493,COLUMN(REFERENCEMENT_ISOLANT[[#Headers],[TYPE DE DOCUMENT DE REFERENCE]])))=0,"",INDIRECT(NOM_FR&amp;ADDRESS('PR-tampon'!$D493,COLUMN(REFERENCEMENT_ISOLANT[[#Headers],[TYPE DE DOCUMENT DE REFERENCE]]))))))</f>
        <v/>
      </c>
      <c r="H530" s="3" t="str">
        <f ca="1">IF('PR-tampon'!$D493="","",IF('PR-tampon'!$D493=0,"",IF(INDIRECT(NOM_FR&amp;ADDRESS('PR-tampon'!$D493,COLUMN(REFERENCEMENT_ISOLANT[[#Headers],[REF]])))=0,"",INDIRECT(NOM_FR&amp;ADDRESS('PR-tampon'!$D493,COLUMN(REFERENCEMENT_ISOLANT[[#Headers],[REF]]))))))</f>
        <v/>
      </c>
      <c r="I530" s="73" t="str">
        <f ca="1">IF('PR-tampon'!$D493="","",IF('PR-tampon'!$D493=0,"",IF(INDIRECT(NOM_FR&amp;ADDRESS('PR-tampon'!$D493,COLUMN(REFERENCEMENT_ISOLANT[[#Headers],[AVIS LIMITE AU / VALIDITE]])))=0,"",INDIRECT(NOM_FR&amp;ADDRESS('PR-tampon'!$D493,COLUMN(REFERENCEMENT_ISOLANT[[#Headers],[AVIS LIMITE AU / VALIDITE]]))))))</f>
        <v/>
      </c>
      <c r="J530" s="3" t="str">
        <f ca="1">IF('PR-tampon'!$D493="","",IF('PR-tampon'!$D493=0,"",IF(INDIRECT(NOM_FR&amp;ADDRESS('PR-tampon'!$D493,COLUMN(REFERENCEMENT_ISOLANT[[#Headers],[TC/TNC
dans le domaine d''emploi visé]])))=0,"",INDIRECT(NOM_FR&amp;ADDRESS('PR-tampon'!$D493,COLUMN(REFERENCEMENT_ISOLANT[[#Headers],[TC/TNC
dans le domaine d''emploi visé]]))))))</f>
        <v/>
      </c>
      <c r="K530" s="102" t="str">
        <f ca="1">IF('PR-tampon'!$D493="","",IF('PR-tampon'!$D493=0,"",IF(INDIRECT(NOM_FR&amp;ADDRESS('PR-tampon'!$D493,COLUMN(REFERENCEMENT_ISOLANT[[#Headers],[SYNTHESE DES APPLICATIONS VISEES]])))=0,"",INDIRECT(NOM_FR&amp;ADDRESS('PR-tampon'!$D493,COLUMN(REFERENCEMENT_ISOLANT[[#Headers],[SYNTHESE DES APPLICATIONS VISEES]]))))))</f>
        <v/>
      </c>
      <c r="L530" s="75" t="str">
        <f ca="1">IF('PR-tampon'!$E493="","",IF('PR-tampon'!$E493=0,"",IF(INDIRECT(NOM_FR&amp;ADDRESS('PR-tampon'!$E493,COLUMN(REFERENCEMENT_ISOLANT[[#Headers],[CONCATENATION DES OBSERVATIONS]])))=0,"",INDIRECT(NOM_FR&amp;ADDRESS('PR-tampon'!$E493,COLUMN(REFERENCEMENT_ISOLANT[[#Headers],[CONCATENATION DES OBSERVATIONS]]))))))</f>
        <v/>
      </c>
      <c r="M530" s="3" t="str">
        <f ca="1">IF('PR-tampon'!$D493="","",IF('PR-tampon'!$D493=0,"",IF(INDIRECT(NOM_FR&amp;ADDRESS('PR-tampon'!$D493,COLUMN(REFERENCEMENT_ISOLANT[[#Headers],[Hygrométrie des locaux]])))=0,"",INDIRECT(NOM_FR&amp;ADDRESS('PR-tampon'!$D493,COLUMN(REFERENCEMENT_ISOLANT[[#Headers],[Hygrométrie des locaux]]))))))</f>
        <v/>
      </c>
      <c r="N530" s="3" t="str">
        <f ca="1">IF('PR-tampon'!$D493="","",IF('PR-tampon'!$D493=0,"",IF(INDIRECT(NOM_FR&amp;ADDRESS('PR-tampon'!$D493,COLUMN(REFERENCEMENT_ISOLANT[[#Headers],[classement locaux au sens 20.1 P3]])))=0,"",INDIRECT(NOM_FR&amp;ADDRESS('PR-tampon'!$D493,COLUMN(REFERENCEMENT_ISOLANT[[#Headers],[classement locaux au sens 20.1 P3]]))))))</f>
        <v/>
      </c>
      <c r="O530" s="3" t="str">
        <f ca="1">IF('PR-tampon'!$D493="","",IF('PR-tampon'!$D493=0,"",IF(INDIRECT(NOM_FR&amp;ADDRESS('PR-tampon'!$D493,COLUMN(REFERENCEMENT_ISOLANT[[#Headers],[Climat max]])))=0,"",INDIRECT(NOM_FR&amp;ADDRESS('PR-tampon'!$D493,COLUMN(REFERENCEMENT_ISOLANT[[#Headers],[Climat max]]))))))</f>
        <v/>
      </c>
      <c r="P530" s="3" t="str">
        <f ca="1">IF('PR-tampon'!$D493="","",IF('PR-tampon'!$D493=0,"",IF(INDIRECT(NOM_FR&amp;ADDRESS('PR-tampon'!$D493,COLUMN(REFERENCEMENT_ISOLANT[[#Headers],[Locaux climatisés ou raffraichis]])))=0,"",INDIRECT(NOM_FR&amp;ADDRESS('PR-tampon'!$D493,COLUMN(REFERENCEMENT_ISOLANT[[#Headers],[Locaux climatisés ou raffraichis]]))))))</f>
        <v/>
      </c>
    </row>
    <row r="531" spans="1:16" ht="130.15" customHeight="1" x14ac:dyDescent="0.25">
      <c r="A531" s="3" t="s">
        <v>165</v>
      </c>
      <c r="B531" s="79" t="str">
        <f ca="1">IF('PR-tampon'!$D494="","",IF('PR-tampon'!$D494=0,"",IF(INDIRECT(NOM_FR&amp;ADDRESS('PR-tampon'!$D494,COLUMN(REFERENCEMENT_ISOLANT[[#Headers],[DATE REFERENCEMENT]])))=0,"",INDIRECT(NOM_FR&amp;ADDRESS('PR-tampon'!$D494,COLUMN(REFERENCEMENT_ISOLANT[[#Headers],[DATE REFERENCEMENT]]))))))</f>
        <v/>
      </c>
      <c r="C531" s="79" t="str">
        <f ca="1">IF('PR-tampon'!$D494="","",IF('PR-tampon'!$D494=0,"",IF(INDIRECT(NOM_FR&amp;ADDRESS('PR-tampon'!$D494,COLUMN(REFERENCEMENT_ISOLANT[[#Headers],[TYPE DE PROCEDE]])))=0,"",INDIRECT(NOM_FR&amp;ADDRESS('PR-tampon'!$D494,COLUMN(REFERENCEMENT_ISOLANT[[#Headers],[TYPE DE PROCEDE]]))))))</f>
        <v/>
      </c>
      <c r="D531" s="79" t="str">
        <f ca="1">IF('PR-tampon'!$D494="","",IF('PR-tampon'!$D494=0,"",IF(INDIRECT(NOM_FR&amp;ADDRESS('PR-tampon'!$D494,COLUMN(REFERENCEMENT_ISOLANT[[#Headers],[MATIERE]])))=0,"",INDIRECT(NOM_FR&amp;ADDRESS('PR-tampon'!$D494,COLUMN(REFERENCEMENT_ISOLANT[[#Headers],[MATIERE]]))))))</f>
        <v/>
      </c>
      <c r="E531" s="3" t="str">
        <f ca="1">IF('PR-tampon'!$D494="","",IF('PR-tampon'!$D494=0,"",IF(INDIRECT(NOM_FR&amp;ADDRESS('PR-tampon'!$D494,COLUMN(REFERENCEMENT_ISOLANT[[#Headers],[NOM COMMERCIAL DU PROCEDE]])))=0,"",INDIRECT(NOM_FR&amp;ADDRESS('PR-tampon'!$D494,COLUMN(REFERENCEMENT_ISOLANT[[#Headers],[NOM COMMERCIAL DU PROCEDE]]))))))</f>
        <v/>
      </c>
      <c r="F531" s="3" t="str">
        <f ca="1">IF('PR-tampon'!$D494="","",IF('PR-tampon'!$D494=0,"",IF(INDIRECT(NOM_FR&amp;ADDRESS('PR-tampon'!$D494,COLUMN(REFERENCEMENT_ISOLANT[[#Headers],[FABRICANT / TITULAIRE / DISTRIBUTEUR]])))=0,"",INDIRECT(NOM_FR&amp;ADDRESS('PR-tampon'!$D494,COLUMN(REFERENCEMENT_ISOLANT[[#Headers],[FABRICANT / TITULAIRE / DISTRIBUTEUR]]))))))</f>
        <v/>
      </c>
      <c r="G531" s="3" t="str">
        <f ca="1">IF('PR-tampon'!$D494="","",IF('PR-tampon'!$D494=0,"",IF(INDIRECT(NOM_FR&amp;ADDRESS('PR-tampon'!$D494,COLUMN(REFERENCEMENT_ISOLANT[[#Headers],[TYPE DE DOCUMENT DE REFERENCE]])))=0,"",INDIRECT(NOM_FR&amp;ADDRESS('PR-tampon'!$D494,COLUMN(REFERENCEMENT_ISOLANT[[#Headers],[TYPE DE DOCUMENT DE REFERENCE]]))))))</f>
        <v/>
      </c>
      <c r="H531" s="3" t="str">
        <f ca="1">IF('PR-tampon'!$D494="","",IF('PR-tampon'!$D494=0,"",IF(INDIRECT(NOM_FR&amp;ADDRESS('PR-tampon'!$D494,COLUMN(REFERENCEMENT_ISOLANT[[#Headers],[REF]])))=0,"",INDIRECT(NOM_FR&amp;ADDRESS('PR-tampon'!$D494,COLUMN(REFERENCEMENT_ISOLANT[[#Headers],[REF]]))))))</f>
        <v/>
      </c>
      <c r="I531" s="73" t="str">
        <f ca="1">IF('PR-tampon'!$D494="","",IF('PR-tampon'!$D494=0,"",IF(INDIRECT(NOM_FR&amp;ADDRESS('PR-tampon'!$D494,COLUMN(REFERENCEMENT_ISOLANT[[#Headers],[AVIS LIMITE AU / VALIDITE]])))=0,"",INDIRECT(NOM_FR&amp;ADDRESS('PR-tampon'!$D494,COLUMN(REFERENCEMENT_ISOLANT[[#Headers],[AVIS LIMITE AU / VALIDITE]]))))))</f>
        <v/>
      </c>
      <c r="J531" s="3" t="str">
        <f ca="1">IF('PR-tampon'!$D494="","",IF('PR-tampon'!$D494=0,"",IF(INDIRECT(NOM_FR&amp;ADDRESS('PR-tampon'!$D494,COLUMN(REFERENCEMENT_ISOLANT[[#Headers],[TC/TNC
dans le domaine d''emploi visé]])))=0,"",INDIRECT(NOM_FR&amp;ADDRESS('PR-tampon'!$D494,COLUMN(REFERENCEMENT_ISOLANT[[#Headers],[TC/TNC
dans le domaine d''emploi visé]]))))))</f>
        <v/>
      </c>
      <c r="K531" s="102" t="str">
        <f ca="1">IF('PR-tampon'!$D494="","",IF('PR-tampon'!$D494=0,"",IF(INDIRECT(NOM_FR&amp;ADDRESS('PR-tampon'!$D494,COLUMN(REFERENCEMENT_ISOLANT[[#Headers],[SYNTHESE DES APPLICATIONS VISEES]])))=0,"",INDIRECT(NOM_FR&amp;ADDRESS('PR-tampon'!$D494,COLUMN(REFERENCEMENT_ISOLANT[[#Headers],[SYNTHESE DES APPLICATIONS VISEES]]))))))</f>
        <v/>
      </c>
      <c r="L531" s="75" t="str">
        <f ca="1">IF('PR-tampon'!$E494="","",IF('PR-tampon'!$E494=0,"",IF(INDIRECT(NOM_FR&amp;ADDRESS('PR-tampon'!$E494,COLUMN(REFERENCEMENT_ISOLANT[[#Headers],[CONCATENATION DES OBSERVATIONS]])))=0,"",INDIRECT(NOM_FR&amp;ADDRESS('PR-tampon'!$E494,COLUMN(REFERENCEMENT_ISOLANT[[#Headers],[CONCATENATION DES OBSERVATIONS]]))))))</f>
        <v/>
      </c>
      <c r="M531" s="3" t="str">
        <f ca="1">IF('PR-tampon'!$D494="","",IF('PR-tampon'!$D494=0,"",IF(INDIRECT(NOM_FR&amp;ADDRESS('PR-tampon'!$D494,COLUMN(REFERENCEMENT_ISOLANT[[#Headers],[Hygrométrie des locaux]])))=0,"",INDIRECT(NOM_FR&amp;ADDRESS('PR-tampon'!$D494,COLUMN(REFERENCEMENT_ISOLANT[[#Headers],[Hygrométrie des locaux]]))))))</f>
        <v/>
      </c>
      <c r="N531" s="3" t="str">
        <f ca="1">IF('PR-tampon'!$D494="","",IF('PR-tampon'!$D494=0,"",IF(INDIRECT(NOM_FR&amp;ADDRESS('PR-tampon'!$D494,COLUMN(REFERENCEMENT_ISOLANT[[#Headers],[classement locaux au sens 20.1 P3]])))=0,"",INDIRECT(NOM_FR&amp;ADDRESS('PR-tampon'!$D494,COLUMN(REFERENCEMENT_ISOLANT[[#Headers],[classement locaux au sens 20.1 P3]]))))))</f>
        <v/>
      </c>
      <c r="O531" s="3" t="str">
        <f ca="1">IF('PR-tampon'!$D494="","",IF('PR-tampon'!$D494=0,"",IF(INDIRECT(NOM_FR&amp;ADDRESS('PR-tampon'!$D494,COLUMN(REFERENCEMENT_ISOLANT[[#Headers],[Climat max]])))=0,"",INDIRECT(NOM_FR&amp;ADDRESS('PR-tampon'!$D494,COLUMN(REFERENCEMENT_ISOLANT[[#Headers],[Climat max]]))))))</f>
        <v/>
      </c>
      <c r="P531" s="3" t="str">
        <f ca="1">IF('PR-tampon'!$D494="","",IF('PR-tampon'!$D494=0,"",IF(INDIRECT(NOM_FR&amp;ADDRESS('PR-tampon'!$D494,COLUMN(REFERENCEMENT_ISOLANT[[#Headers],[Locaux climatisés ou raffraichis]])))=0,"",INDIRECT(NOM_FR&amp;ADDRESS('PR-tampon'!$D494,COLUMN(REFERENCEMENT_ISOLANT[[#Headers],[Locaux climatisés ou raffraichis]]))))))</f>
        <v/>
      </c>
    </row>
    <row r="532" spans="1:16" ht="130.15" customHeight="1" x14ac:dyDescent="0.25">
      <c r="A532" s="3" t="s">
        <v>165</v>
      </c>
      <c r="B532" s="79" t="str">
        <f ca="1">IF('PR-tampon'!$D495="","",IF('PR-tampon'!$D495=0,"",IF(INDIRECT(NOM_FR&amp;ADDRESS('PR-tampon'!$D495,COLUMN(REFERENCEMENT_ISOLANT[[#Headers],[DATE REFERENCEMENT]])))=0,"",INDIRECT(NOM_FR&amp;ADDRESS('PR-tampon'!$D495,COLUMN(REFERENCEMENT_ISOLANT[[#Headers],[DATE REFERENCEMENT]]))))))</f>
        <v/>
      </c>
      <c r="C532" s="79" t="str">
        <f ca="1">IF('PR-tampon'!$D495="","",IF('PR-tampon'!$D495=0,"",IF(INDIRECT(NOM_FR&amp;ADDRESS('PR-tampon'!$D495,COLUMN(REFERENCEMENT_ISOLANT[[#Headers],[TYPE DE PROCEDE]])))=0,"",INDIRECT(NOM_FR&amp;ADDRESS('PR-tampon'!$D495,COLUMN(REFERENCEMENT_ISOLANT[[#Headers],[TYPE DE PROCEDE]]))))))</f>
        <v/>
      </c>
      <c r="D532" s="79" t="str">
        <f ca="1">IF('PR-tampon'!$D495="","",IF('PR-tampon'!$D495=0,"",IF(INDIRECT(NOM_FR&amp;ADDRESS('PR-tampon'!$D495,COLUMN(REFERENCEMENT_ISOLANT[[#Headers],[MATIERE]])))=0,"",INDIRECT(NOM_FR&amp;ADDRESS('PR-tampon'!$D495,COLUMN(REFERENCEMENT_ISOLANT[[#Headers],[MATIERE]]))))))</f>
        <v/>
      </c>
      <c r="E532" s="3" t="str">
        <f ca="1">IF('PR-tampon'!$D495="","",IF('PR-tampon'!$D495=0,"",IF(INDIRECT(NOM_FR&amp;ADDRESS('PR-tampon'!$D495,COLUMN(REFERENCEMENT_ISOLANT[[#Headers],[NOM COMMERCIAL DU PROCEDE]])))=0,"",INDIRECT(NOM_FR&amp;ADDRESS('PR-tampon'!$D495,COLUMN(REFERENCEMENT_ISOLANT[[#Headers],[NOM COMMERCIAL DU PROCEDE]]))))))</f>
        <v/>
      </c>
      <c r="F532" s="3" t="str">
        <f ca="1">IF('PR-tampon'!$D495="","",IF('PR-tampon'!$D495=0,"",IF(INDIRECT(NOM_FR&amp;ADDRESS('PR-tampon'!$D495,COLUMN(REFERENCEMENT_ISOLANT[[#Headers],[FABRICANT / TITULAIRE / DISTRIBUTEUR]])))=0,"",INDIRECT(NOM_FR&amp;ADDRESS('PR-tampon'!$D495,COLUMN(REFERENCEMENT_ISOLANT[[#Headers],[FABRICANT / TITULAIRE / DISTRIBUTEUR]]))))))</f>
        <v/>
      </c>
      <c r="G532" s="3" t="str">
        <f ca="1">IF('PR-tampon'!$D495="","",IF('PR-tampon'!$D495=0,"",IF(INDIRECT(NOM_FR&amp;ADDRESS('PR-tampon'!$D495,COLUMN(REFERENCEMENT_ISOLANT[[#Headers],[TYPE DE DOCUMENT DE REFERENCE]])))=0,"",INDIRECT(NOM_FR&amp;ADDRESS('PR-tampon'!$D495,COLUMN(REFERENCEMENT_ISOLANT[[#Headers],[TYPE DE DOCUMENT DE REFERENCE]]))))))</f>
        <v/>
      </c>
      <c r="H532" s="3" t="str">
        <f ca="1">IF('PR-tampon'!$D495="","",IF('PR-tampon'!$D495=0,"",IF(INDIRECT(NOM_FR&amp;ADDRESS('PR-tampon'!$D495,COLUMN(REFERENCEMENT_ISOLANT[[#Headers],[REF]])))=0,"",INDIRECT(NOM_FR&amp;ADDRESS('PR-tampon'!$D495,COLUMN(REFERENCEMENT_ISOLANT[[#Headers],[REF]]))))))</f>
        <v/>
      </c>
      <c r="I532" s="73" t="str">
        <f ca="1">IF('PR-tampon'!$D495="","",IF('PR-tampon'!$D495=0,"",IF(INDIRECT(NOM_FR&amp;ADDRESS('PR-tampon'!$D495,COLUMN(REFERENCEMENT_ISOLANT[[#Headers],[AVIS LIMITE AU / VALIDITE]])))=0,"",INDIRECT(NOM_FR&amp;ADDRESS('PR-tampon'!$D495,COLUMN(REFERENCEMENT_ISOLANT[[#Headers],[AVIS LIMITE AU / VALIDITE]]))))))</f>
        <v/>
      </c>
      <c r="J532" s="3" t="str">
        <f ca="1">IF('PR-tampon'!$D495="","",IF('PR-tampon'!$D495=0,"",IF(INDIRECT(NOM_FR&amp;ADDRESS('PR-tampon'!$D495,COLUMN(REFERENCEMENT_ISOLANT[[#Headers],[TC/TNC
dans le domaine d''emploi visé]])))=0,"",INDIRECT(NOM_FR&amp;ADDRESS('PR-tampon'!$D495,COLUMN(REFERENCEMENT_ISOLANT[[#Headers],[TC/TNC
dans le domaine d''emploi visé]]))))))</f>
        <v/>
      </c>
      <c r="K532" s="102" t="str">
        <f ca="1">IF('PR-tampon'!$D495="","",IF('PR-tampon'!$D495=0,"",IF(INDIRECT(NOM_FR&amp;ADDRESS('PR-tampon'!$D495,COLUMN(REFERENCEMENT_ISOLANT[[#Headers],[SYNTHESE DES APPLICATIONS VISEES]])))=0,"",INDIRECT(NOM_FR&amp;ADDRESS('PR-tampon'!$D495,COLUMN(REFERENCEMENT_ISOLANT[[#Headers],[SYNTHESE DES APPLICATIONS VISEES]]))))))</f>
        <v/>
      </c>
      <c r="L532" s="75" t="str">
        <f ca="1">IF('PR-tampon'!$E495="","",IF('PR-tampon'!$E495=0,"",IF(INDIRECT(NOM_FR&amp;ADDRESS('PR-tampon'!$E495,COLUMN(REFERENCEMENT_ISOLANT[[#Headers],[CONCATENATION DES OBSERVATIONS]])))=0,"",INDIRECT(NOM_FR&amp;ADDRESS('PR-tampon'!$E495,COLUMN(REFERENCEMENT_ISOLANT[[#Headers],[CONCATENATION DES OBSERVATIONS]]))))))</f>
        <v/>
      </c>
      <c r="M532" s="3" t="str">
        <f ca="1">IF('PR-tampon'!$D495="","",IF('PR-tampon'!$D495=0,"",IF(INDIRECT(NOM_FR&amp;ADDRESS('PR-tampon'!$D495,COLUMN(REFERENCEMENT_ISOLANT[[#Headers],[Hygrométrie des locaux]])))=0,"",INDIRECT(NOM_FR&amp;ADDRESS('PR-tampon'!$D495,COLUMN(REFERENCEMENT_ISOLANT[[#Headers],[Hygrométrie des locaux]]))))))</f>
        <v/>
      </c>
      <c r="N532" s="3" t="str">
        <f ca="1">IF('PR-tampon'!$D495="","",IF('PR-tampon'!$D495=0,"",IF(INDIRECT(NOM_FR&amp;ADDRESS('PR-tampon'!$D495,COLUMN(REFERENCEMENT_ISOLANT[[#Headers],[classement locaux au sens 20.1 P3]])))=0,"",INDIRECT(NOM_FR&amp;ADDRESS('PR-tampon'!$D495,COLUMN(REFERENCEMENT_ISOLANT[[#Headers],[classement locaux au sens 20.1 P3]]))))))</f>
        <v/>
      </c>
      <c r="O532" s="3" t="str">
        <f ca="1">IF('PR-tampon'!$D495="","",IF('PR-tampon'!$D495=0,"",IF(INDIRECT(NOM_FR&amp;ADDRESS('PR-tampon'!$D495,COLUMN(REFERENCEMENT_ISOLANT[[#Headers],[Climat max]])))=0,"",INDIRECT(NOM_FR&amp;ADDRESS('PR-tampon'!$D495,COLUMN(REFERENCEMENT_ISOLANT[[#Headers],[Climat max]]))))))</f>
        <v/>
      </c>
      <c r="P532" s="3" t="str">
        <f ca="1">IF('PR-tampon'!$D495="","",IF('PR-tampon'!$D495=0,"",IF(INDIRECT(NOM_FR&amp;ADDRESS('PR-tampon'!$D495,COLUMN(REFERENCEMENT_ISOLANT[[#Headers],[Locaux climatisés ou raffraichis]])))=0,"",INDIRECT(NOM_FR&amp;ADDRESS('PR-tampon'!$D495,COLUMN(REFERENCEMENT_ISOLANT[[#Headers],[Locaux climatisés ou raffraichis]]))))))</f>
        <v/>
      </c>
    </row>
    <row r="533" spans="1:16" ht="130.15" customHeight="1" x14ac:dyDescent="0.25">
      <c r="A533" s="3" t="s">
        <v>165</v>
      </c>
      <c r="B533" s="79" t="str">
        <f ca="1">IF('PR-tampon'!$D496="","",IF('PR-tampon'!$D496=0,"",IF(INDIRECT(NOM_FR&amp;ADDRESS('PR-tampon'!$D496,COLUMN(REFERENCEMENT_ISOLANT[[#Headers],[DATE REFERENCEMENT]])))=0,"",INDIRECT(NOM_FR&amp;ADDRESS('PR-tampon'!$D496,COLUMN(REFERENCEMENT_ISOLANT[[#Headers],[DATE REFERENCEMENT]]))))))</f>
        <v/>
      </c>
      <c r="C533" s="79" t="str">
        <f ca="1">IF('PR-tampon'!$D496="","",IF('PR-tampon'!$D496=0,"",IF(INDIRECT(NOM_FR&amp;ADDRESS('PR-tampon'!$D496,COLUMN(REFERENCEMENT_ISOLANT[[#Headers],[TYPE DE PROCEDE]])))=0,"",INDIRECT(NOM_FR&amp;ADDRESS('PR-tampon'!$D496,COLUMN(REFERENCEMENT_ISOLANT[[#Headers],[TYPE DE PROCEDE]]))))))</f>
        <v/>
      </c>
      <c r="D533" s="79" t="str">
        <f ca="1">IF('PR-tampon'!$D496="","",IF('PR-tampon'!$D496=0,"",IF(INDIRECT(NOM_FR&amp;ADDRESS('PR-tampon'!$D496,COLUMN(REFERENCEMENT_ISOLANT[[#Headers],[MATIERE]])))=0,"",INDIRECT(NOM_FR&amp;ADDRESS('PR-tampon'!$D496,COLUMN(REFERENCEMENT_ISOLANT[[#Headers],[MATIERE]]))))))</f>
        <v/>
      </c>
      <c r="E533" s="3" t="str">
        <f ca="1">IF('PR-tampon'!$D496="","",IF('PR-tampon'!$D496=0,"",IF(INDIRECT(NOM_FR&amp;ADDRESS('PR-tampon'!$D496,COLUMN(REFERENCEMENT_ISOLANT[[#Headers],[NOM COMMERCIAL DU PROCEDE]])))=0,"",INDIRECT(NOM_FR&amp;ADDRESS('PR-tampon'!$D496,COLUMN(REFERENCEMENT_ISOLANT[[#Headers],[NOM COMMERCIAL DU PROCEDE]]))))))</f>
        <v/>
      </c>
      <c r="F533" s="3" t="str">
        <f ca="1">IF('PR-tampon'!$D496="","",IF('PR-tampon'!$D496=0,"",IF(INDIRECT(NOM_FR&amp;ADDRESS('PR-tampon'!$D496,COLUMN(REFERENCEMENT_ISOLANT[[#Headers],[FABRICANT / TITULAIRE / DISTRIBUTEUR]])))=0,"",INDIRECT(NOM_FR&amp;ADDRESS('PR-tampon'!$D496,COLUMN(REFERENCEMENT_ISOLANT[[#Headers],[FABRICANT / TITULAIRE / DISTRIBUTEUR]]))))))</f>
        <v/>
      </c>
      <c r="G533" s="3" t="str">
        <f ca="1">IF('PR-tampon'!$D496="","",IF('PR-tampon'!$D496=0,"",IF(INDIRECT(NOM_FR&amp;ADDRESS('PR-tampon'!$D496,COLUMN(REFERENCEMENT_ISOLANT[[#Headers],[TYPE DE DOCUMENT DE REFERENCE]])))=0,"",INDIRECT(NOM_FR&amp;ADDRESS('PR-tampon'!$D496,COLUMN(REFERENCEMENT_ISOLANT[[#Headers],[TYPE DE DOCUMENT DE REFERENCE]]))))))</f>
        <v/>
      </c>
      <c r="H533" s="3" t="str">
        <f ca="1">IF('PR-tampon'!$D496="","",IF('PR-tampon'!$D496=0,"",IF(INDIRECT(NOM_FR&amp;ADDRESS('PR-tampon'!$D496,COLUMN(REFERENCEMENT_ISOLANT[[#Headers],[REF]])))=0,"",INDIRECT(NOM_FR&amp;ADDRESS('PR-tampon'!$D496,COLUMN(REFERENCEMENT_ISOLANT[[#Headers],[REF]]))))))</f>
        <v/>
      </c>
      <c r="I533" s="73" t="str">
        <f ca="1">IF('PR-tampon'!$D496="","",IF('PR-tampon'!$D496=0,"",IF(INDIRECT(NOM_FR&amp;ADDRESS('PR-tampon'!$D496,COLUMN(REFERENCEMENT_ISOLANT[[#Headers],[AVIS LIMITE AU / VALIDITE]])))=0,"",INDIRECT(NOM_FR&amp;ADDRESS('PR-tampon'!$D496,COLUMN(REFERENCEMENT_ISOLANT[[#Headers],[AVIS LIMITE AU / VALIDITE]]))))))</f>
        <v/>
      </c>
      <c r="J533" s="3" t="str">
        <f ca="1">IF('PR-tampon'!$D496="","",IF('PR-tampon'!$D496=0,"",IF(INDIRECT(NOM_FR&amp;ADDRESS('PR-tampon'!$D496,COLUMN(REFERENCEMENT_ISOLANT[[#Headers],[TC/TNC
dans le domaine d''emploi visé]])))=0,"",INDIRECT(NOM_FR&amp;ADDRESS('PR-tampon'!$D496,COLUMN(REFERENCEMENT_ISOLANT[[#Headers],[TC/TNC
dans le domaine d''emploi visé]]))))))</f>
        <v/>
      </c>
      <c r="K533" s="102" t="str">
        <f ca="1">IF('PR-tampon'!$D496="","",IF('PR-tampon'!$D496=0,"",IF(INDIRECT(NOM_FR&amp;ADDRESS('PR-tampon'!$D496,COLUMN(REFERENCEMENT_ISOLANT[[#Headers],[SYNTHESE DES APPLICATIONS VISEES]])))=0,"",INDIRECT(NOM_FR&amp;ADDRESS('PR-tampon'!$D496,COLUMN(REFERENCEMENT_ISOLANT[[#Headers],[SYNTHESE DES APPLICATIONS VISEES]]))))))</f>
        <v/>
      </c>
      <c r="L533" s="75" t="str">
        <f ca="1">IF('PR-tampon'!$E496="","",IF('PR-tampon'!$E496=0,"",IF(INDIRECT(NOM_FR&amp;ADDRESS('PR-tampon'!$E496,COLUMN(REFERENCEMENT_ISOLANT[[#Headers],[CONCATENATION DES OBSERVATIONS]])))=0,"",INDIRECT(NOM_FR&amp;ADDRESS('PR-tampon'!$E496,COLUMN(REFERENCEMENT_ISOLANT[[#Headers],[CONCATENATION DES OBSERVATIONS]]))))))</f>
        <v/>
      </c>
      <c r="M533" s="3" t="str">
        <f ca="1">IF('PR-tampon'!$D496="","",IF('PR-tampon'!$D496=0,"",IF(INDIRECT(NOM_FR&amp;ADDRESS('PR-tampon'!$D496,COLUMN(REFERENCEMENT_ISOLANT[[#Headers],[Hygrométrie des locaux]])))=0,"",INDIRECT(NOM_FR&amp;ADDRESS('PR-tampon'!$D496,COLUMN(REFERENCEMENT_ISOLANT[[#Headers],[Hygrométrie des locaux]]))))))</f>
        <v/>
      </c>
      <c r="N533" s="3" t="str">
        <f ca="1">IF('PR-tampon'!$D496="","",IF('PR-tampon'!$D496=0,"",IF(INDIRECT(NOM_FR&amp;ADDRESS('PR-tampon'!$D496,COLUMN(REFERENCEMENT_ISOLANT[[#Headers],[classement locaux au sens 20.1 P3]])))=0,"",INDIRECT(NOM_FR&amp;ADDRESS('PR-tampon'!$D496,COLUMN(REFERENCEMENT_ISOLANT[[#Headers],[classement locaux au sens 20.1 P3]]))))))</f>
        <v/>
      </c>
      <c r="O533" s="3" t="str">
        <f ca="1">IF('PR-tampon'!$D496="","",IF('PR-tampon'!$D496=0,"",IF(INDIRECT(NOM_FR&amp;ADDRESS('PR-tampon'!$D496,COLUMN(REFERENCEMENT_ISOLANT[[#Headers],[Climat max]])))=0,"",INDIRECT(NOM_FR&amp;ADDRESS('PR-tampon'!$D496,COLUMN(REFERENCEMENT_ISOLANT[[#Headers],[Climat max]]))))))</f>
        <v/>
      </c>
      <c r="P533" s="3" t="str">
        <f ca="1">IF('PR-tampon'!$D496="","",IF('PR-tampon'!$D496=0,"",IF(INDIRECT(NOM_FR&amp;ADDRESS('PR-tampon'!$D496,COLUMN(REFERENCEMENT_ISOLANT[[#Headers],[Locaux climatisés ou raffraichis]])))=0,"",INDIRECT(NOM_FR&amp;ADDRESS('PR-tampon'!$D496,COLUMN(REFERENCEMENT_ISOLANT[[#Headers],[Locaux climatisés ou raffraichis]]))))))</f>
        <v/>
      </c>
    </row>
    <row r="534" spans="1:16" ht="130.15" customHeight="1" x14ac:dyDescent="0.25">
      <c r="A534" s="3" t="s">
        <v>165</v>
      </c>
      <c r="B534" s="79" t="str">
        <f ca="1">IF('PR-tampon'!$D497="","",IF('PR-tampon'!$D497=0,"",IF(INDIRECT(NOM_FR&amp;ADDRESS('PR-tampon'!$D497,COLUMN(REFERENCEMENT_ISOLANT[[#Headers],[DATE REFERENCEMENT]])))=0,"",INDIRECT(NOM_FR&amp;ADDRESS('PR-tampon'!$D497,COLUMN(REFERENCEMENT_ISOLANT[[#Headers],[DATE REFERENCEMENT]]))))))</f>
        <v/>
      </c>
      <c r="C534" s="79" t="str">
        <f ca="1">IF('PR-tampon'!$D497="","",IF('PR-tampon'!$D497=0,"",IF(INDIRECT(NOM_FR&amp;ADDRESS('PR-tampon'!$D497,COLUMN(REFERENCEMENT_ISOLANT[[#Headers],[TYPE DE PROCEDE]])))=0,"",INDIRECT(NOM_FR&amp;ADDRESS('PR-tampon'!$D497,COLUMN(REFERENCEMENT_ISOLANT[[#Headers],[TYPE DE PROCEDE]]))))))</f>
        <v/>
      </c>
      <c r="D534" s="79" t="str">
        <f ca="1">IF('PR-tampon'!$D497="","",IF('PR-tampon'!$D497=0,"",IF(INDIRECT(NOM_FR&amp;ADDRESS('PR-tampon'!$D497,COLUMN(REFERENCEMENT_ISOLANT[[#Headers],[MATIERE]])))=0,"",INDIRECT(NOM_FR&amp;ADDRESS('PR-tampon'!$D497,COLUMN(REFERENCEMENT_ISOLANT[[#Headers],[MATIERE]]))))))</f>
        <v/>
      </c>
      <c r="E534" s="3" t="str">
        <f ca="1">IF('PR-tampon'!$D497="","",IF('PR-tampon'!$D497=0,"",IF(INDIRECT(NOM_FR&amp;ADDRESS('PR-tampon'!$D497,COLUMN(REFERENCEMENT_ISOLANT[[#Headers],[NOM COMMERCIAL DU PROCEDE]])))=0,"",INDIRECT(NOM_FR&amp;ADDRESS('PR-tampon'!$D497,COLUMN(REFERENCEMENT_ISOLANT[[#Headers],[NOM COMMERCIAL DU PROCEDE]]))))))</f>
        <v/>
      </c>
      <c r="F534" s="3" t="str">
        <f ca="1">IF('PR-tampon'!$D497="","",IF('PR-tampon'!$D497=0,"",IF(INDIRECT(NOM_FR&amp;ADDRESS('PR-tampon'!$D497,COLUMN(REFERENCEMENT_ISOLANT[[#Headers],[FABRICANT / TITULAIRE / DISTRIBUTEUR]])))=0,"",INDIRECT(NOM_FR&amp;ADDRESS('PR-tampon'!$D497,COLUMN(REFERENCEMENT_ISOLANT[[#Headers],[FABRICANT / TITULAIRE / DISTRIBUTEUR]]))))))</f>
        <v/>
      </c>
      <c r="G534" s="3" t="str">
        <f ca="1">IF('PR-tampon'!$D497="","",IF('PR-tampon'!$D497=0,"",IF(INDIRECT(NOM_FR&amp;ADDRESS('PR-tampon'!$D497,COLUMN(REFERENCEMENT_ISOLANT[[#Headers],[TYPE DE DOCUMENT DE REFERENCE]])))=0,"",INDIRECT(NOM_FR&amp;ADDRESS('PR-tampon'!$D497,COLUMN(REFERENCEMENT_ISOLANT[[#Headers],[TYPE DE DOCUMENT DE REFERENCE]]))))))</f>
        <v/>
      </c>
      <c r="H534" s="3" t="str">
        <f ca="1">IF('PR-tampon'!$D497="","",IF('PR-tampon'!$D497=0,"",IF(INDIRECT(NOM_FR&amp;ADDRESS('PR-tampon'!$D497,COLUMN(REFERENCEMENT_ISOLANT[[#Headers],[REF]])))=0,"",INDIRECT(NOM_FR&amp;ADDRESS('PR-tampon'!$D497,COLUMN(REFERENCEMENT_ISOLANT[[#Headers],[REF]]))))))</f>
        <v/>
      </c>
      <c r="I534" s="73" t="str">
        <f ca="1">IF('PR-tampon'!$D497="","",IF('PR-tampon'!$D497=0,"",IF(INDIRECT(NOM_FR&amp;ADDRESS('PR-tampon'!$D497,COLUMN(REFERENCEMENT_ISOLANT[[#Headers],[AVIS LIMITE AU / VALIDITE]])))=0,"",INDIRECT(NOM_FR&amp;ADDRESS('PR-tampon'!$D497,COLUMN(REFERENCEMENT_ISOLANT[[#Headers],[AVIS LIMITE AU / VALIDITE]]))))))</f>
        <v/>
      </c>
      <c r="J534" s="3" t="str">
        <f ca="1">IF('PR-tampon'!$D497="","",IF('PR-tampon'!$D497=0,"",IF(INDIRECT(NOM_FR&amp;ADDRESS('PR-tampon'!$D497,COLUMN(REFERENCEMENT_ISOLANT[[#Headers],[TC/TNC
dans le domaine d''emploi visé]])))=0,"",INDIRECT(NOM_FR&amp;ADDRESS('PR-tampon'!$D497,COLUMN(REFERENCEMENT_ISOLANT[[#Headers],[TC/TNC
dans le domaine d''emploi visé]]))))))</f>
        <v/>
      </c>
      <c r="K534" s="102" t="str">
        <f ca="1">IF('PR-tampon'!$D497="","",IF('PR-tampon'!$D497=0,"",IF(INDIRECT(NOM_FR&amp;ADDRESS('PR-tampon'!$D497,COLUMN(REFERENCEMENT_ISOLANT[[#Headers],[SYNTHESE DES APPLICATIONS VISEES]])))=0,"",INDIRECT(NOM_FR&amp;ADDRESS('PR-tampon'!$D497,COLUMN(REFERENCEMENT_ISOLANT[[#Headers],[SYNTHESE DES APPLICATIONS VISEES]]))))))</f>
        <v/>
      </c>
      <c r="L534" s="75" t="str">
        <f ca="1">IF('PR-tampon'!$E497="","",IF('PR-tampon'!$E497=0,"",IF(INDIRECT(NOM_FR&amp;ADDRESS('PR-tampon'!$E497,COLUMN(REFERENCEMENT_ISOLANT[[#Headers],[CONCATENATION DES OBSERVATIONS]])))=0,"",INDIRECT(NOM_FR&amp;ADDRESS('PR-tampon'!$E497,COLUMN(REFERENCEMENT_ISOLANT[[#Headers],[CONCATENATION DES OBSERVATIONS]]))))))</f>
        <v/>
      </c>
      <c r="M534" s="3" t="str">
        <f ca="1">IF('PR-tampon'!$D497="","",IF('PR-tampon'!$D497=0,"",IF(INDIRECT(NOM_FR&amp;ADDRESS('PR-tampon'!$D497,COLUMN(REFERENCEMENT_ISOLANT[[#Headers],[Hygrométrie des locaux]])))=0,"",INDIRECT(NOM_FR&amp;ADDRESS('PR-tampon'!$D497,COLUMN(REFERENCEMENT_ISOLANT[[#Headers],[Hygrométrie des locaux]]))))))</f>
        <v/>
      </c>
      <c r="N534" s="3" t="str">
        <f ca="1">IF('PR-tampon'!$D497="","",IF('PR-tampon'!$D497=0,"",IF(INDIRECT(NOM_FR&amp;ADDRESS('PR-tampon'!$D497,COLUMN(REFERENCEMENT_ISOLANT[[#Headers],[classement locaux au sens 20.1 P3]])))=0,"",INDIRECT(NOM_FR&amp;ADDRESS('PR-tampon'!$D497,COLUMN(REFERENCEMENT_ISOLANT[[#Headers],[classement locaux au sens 20.1 P3]]))))))</f>
        <v/>
      </c>
      <c r="O534" s="3" t="str">
        <f ca="1">IF('PR-tampon'!$D497="","",IF('PR-tampon'!$D497=0,"",IF(INDIRECT(NOM_FR&amp;ADDRESS('PR-tampon'!$D497,COLUMN(REFERENCEMENT_ISOLANT[[#Headers],[Climat max]])))=0,"",INDIRECT(NOM_FR&amp;ADDRESS('PR-tampon'!$D497,COLUMN(REFERENCEMENT_ISOLANT[[#Headers],[Climat max]]))))))</f>
        <v/>
      </c>
      <c r="P534" s="3" t="str">
        <f ca="1">IF('PR-tampon'!$D497="","",IF('PR-tampon'!$D497=0,"",IF(INDIRECT(NOM_FR&amp;ADDRESS('PR-tampon'!$D497,COLUMN(REFERENCEMENT_ISOLANT[[#Headers],[Locaux climatisés ou raffraichis]])))=0,"",INDIRECT(NOM_FR&amp;ADDRESS('PR-tampon'!$D497,COLUMN(REFERENCEMENT_ISOLANT[[#Headers],[Locaux climatisés ou raffraichis]]))))))</f>
        <v/>
      </c>
    </row>
    <row r="535" spans="1:16" ht="130.15" customHeight="1" x14ac:dyDescent="0.25">
      <c r="A535" s="3" t="s">
        <v>165</v>
      </c>
      <c r="B535" s="79" t="str">
        <f ca="1">IF('PR-tampon'!$D498="","",IF('PR-tampon'!$D498=0,"",IF(INDIRECT(NOM_FR&amp;ADDRESS('PR-tampon'!$D498,COLUMN(REFERENCEMENT_ISOLANT[[#Headers],[DATE REFERENCEMENT]])))=0,"",INDIRECT(NOM_FR&amp;ADDRESS('PR-tampon'!$D498,COLUMN(REFERENCEMENT_ISOLANT[[#Headers],[DATE REFERENCEMENT]]))))))</f>
        <v/>
      </c>
      <c r="C535" s="79" t="str">
        <f ca="1">IF('PR-tampon'!$D498="","",IF('PR-tampon'!$D498=0,"",IF(INDIRECT(NOM_FR&amp;ADDRESS('PR-tampon'!$D498,COLUMN(REFERENCEMENT_ISOLANT[[#Headers],[TYPE DE PROCEDE]])))=0,"",INDIRECT(NOM_FR&amp;ADDRESS('PR-tampon'!$D498,COLUMN(REFERENCEMENT_ISOLANT[[#Headers],[TYPE DE PROCEDE]]))))))</f>
        <v/>
      </c>
      <c r="D535" s="79" t="str">
        <f ca="1">IF('PR-tampon'!$D498="","",IF('PR-tampon'!$D498=0,"",IF(INDIRECT(NOM_FR&amp;ADDRESS('PR-tampon'!$D498,COLUMN(REFERENCEMENT_ISOLANT[[#Headers],[MATIERE]])))=0,"",INDIRECT(NOM_FR&amp;ADDRESS('PR-tampon'!$D498,COLUMN(REFERENCEMENT_ISOLANT[[#Headers],[MATIERE]]))))))</f>
        <v/>
      </c>
      <c r="E535" s="3" t="str">
        <f ca="1">IF('PR-tampon'!$D498="","",IF('PR-tampon'!$D498=0,"",IF(INDIRECT(NOM_FR&amp;ADDRESS('PR-tampon'!$D498,COLUMN(REFERENCEMENT_ISOLANT[[#Headers],[NOM COMMERCIAL DU PROCEDE]])))=0,"",INDIRECT(NOM_FR&amp;ADDRESS('PR-tampon'!$D498,COLUMN(REFERENCEMENT_ISOLANT[[#Headers],[NOM COMMERCIAL DU PROCEDE]]))))))</f>
        <v/>
      </c>
      <c r="F535" s="3" t="str">
        <f ca="1">IF('PR-tampon'!$D498="","",IF('PR-tampon'!$D498=0,"",IF(INDIRECT(NOM_FR&amp;ADDRESS('PR-tampon'!$D498,COLUMN(REFERENCEMENT_ISOLANT[[#Headers],[FABRICANT / TITULAIRE / DISTRIBUTEUR]])))=0,"",INDIRECT(NOM_FR&amp;ADDRESS('PR-tampon'!$D498,COLUMN(REFERENCEMENT_ISOLANT[[#Headers],[FABRICANT / TITULAIRE / DISTRIBUTEUR]]))))))</f>
        <v/>
      </c>
      <c r="G535" s="3" t="str">
        <f ca="1">IF('PR-tampon'!$D498="","",IF('PR-tampon'!$D498=0,"",IF(INDIRECT(NOM_FR&amp;ADDRESS('PR-tampon'!$D498,COLUMN(REFERENCEMENT_ISOLANT[[#Headers],[TYPE DE DOCUMENT DE REFERENCE]])))=0,"",INDIRECT(NOM_FR&amp;ADDRESS('PR-tampon'!$D498,COLUMN(REFERENCEMENT_ISOLANT[[#Headers],[TYPE DE DOCUMENT DE REFERENCE]]))))))</f>
        <v/>
      </c>
      <c r="H535" s="3" t="str">
        <f ca="1">IF('PR-tampon'!$D498="","",IF('PR-tampon'!$D498=0,"",IF(INDIRECT(NOM_FR&amp;ADDRESS('PR-tampon'!$D498,COLUMN(REFERENCEMENT_ISOLANT[[#Headers],[REF]])))=0,"",INDIRECT(NOM_FR&amp;ADDRESS('PR-tampon'!$D498,COLUMN(REFERENCEMENT_ISOLANT[[#Headers],[REF]]))))))</f>
        <v/>
      </c>
      <c r="I535" s="73" t="str">
        <f ca="1">IF('PR-tampon'!$D498="","",IF('PR-tampon'!$D498=0,"",IF(INDIRECT(NOM_FR&amp;ADDRESS('PR-tampon'!$D498,COLUMN(REFERENCEMENT_ISOLANT[[#Headers],[AVIS LIMITE AU / VALIDITE]])))=0,"",INDIRECT(NOM_FR&amp;ADDRESS('PR-tampon'!$D498,COLUMN(REFERENCEMENT_ISOLANT[[#Headers],[AVIS LIMITE AU / VALIDITE]]))))))</f>
        <v/>
      </c>
      <c r="J535" s="3" t="str">
        <f ca="1">IF('PR-tampon'!$D498="","",IF('PR-tampon'!$D498=0,"",IF(INDIRECT(NOM_FR&amp;ADDRESS('PR-tampon'!$D498,COLUMN(REFERENCEMENT_ISOLANT[[#Headers],[TC/TNC
dans le domaine d''emploi visé]])))=0,"",INDIRECT(NOM_FR&amp;ADDRESS('PR-tampon'!$D498,COLUMN(REFERENCEMENT_ISOLANT[[#Headers],[TC/TNC
dans le domaine d''emploi visé]]))))))</f>
        <v/>
      </c>
      <c r="K535" s="102" t="str">
        <f ca="1">IF('PR-tampon'!$D498="","",IF('PR-tampon'!$D498=0,"",IF(INDIRECT(NOM_FR&amp;ADDRESS('PR-tampon'!$D498,COLUMN(REFERENCEMENT_ISOLANT[[#Headers],[SYNTHESE DES APPLICATIONS VISEES]])))=0,"",INDIRECT(NOM_FR&amp;ADDRESS('PR-tampon'!$D498,COLUMN(REFERENCEMENT_ISOLANT[[#Headers],[SYNTHESE DES APPLICATIONS VISEES]]))))))</f>
        <v/>
      </c>
      <c r="L535" s="75" t="str">
        <f ca="1">IF('PR-tampon'!$E498="","",IF('PR-tampon'!$E498=0,"",IF(INDIRECT(NOM_FR&amp;ADDRESS('PR-tampon'!$E498,COLUMN(REFERENCEMENT_ISOLANT[[#Headers],[CONCATENATION DES OBSERVATIONS]])))=0,"",INDIRECT(NOM_FR&amp;ADDRESS('PR-tampon'!$E498,COLUMN(REFERENCEMENT_ISOLANT[[#Headers],[CONCATENATION DES OBSERVATIONS]]))))))</f>
        <v/>
      </c>
      <c r="M535" s="3" t="str">
        <f ca="1">IF('PR-tampon'!$D498="","",IF('PR-tampon'!$D498=0,"",IF(INDIRECT(NOM_FR&amp;ADDRESS('PR-tampon'!$D498,COLUMN(REFERENCEMENT_ISOLANT[[#Headers],[Hygrométrie des locaux]])))=0,"",INDIRECT(NOM_FR&amp;ADDRESS('PR-tampon'!$D498,COLUMN(REFERENCEMENT_ISOLANT[[#Headers],[Hygrométrie des locaux]]))))))</f>
        <v/>
      </c>
      <c r="N535" s="3" t="str">
        <f ca="1">IF('PR-tampon'!$D498="","",IF('PR-tampon'!$D498=0,"",IF(INDIRECT(NOM_FR&amp;ADDRESS('PR-tampon'!$D498,COLUMN(REFERENCEMENT_ISOLANT[[#Headers],[classement locaux au sens 20.1 P3]])))=0,"",INDIRECT(NOM_FR&amp;ADDRESS('PR-tampon'!$D498,COLUMN(REFERENCEMENT_ISOLANT[[#Headers],[classement locaux au sens 20.1 P3]]))))))</f>
        <v/>
      </c>
      <c r="O535" s="3" t="str">
        <f ca="1">IF('PR-tampon'!$D498="","",IF('PR-tampon'!$D498=0,"",IF(INDIRECT(NOM_FR&amp;ADDRESS('PR-tampon'!$D498,COLUMN(REFERENCEMENT_ISOLANT[[#Headers],[Climat max]])))=0,"",INDIRECT(NOM_FR&amp;ADDRESS('PR-tampon'!$D498,COLUMN(REFERENCEMENT_ISOLANT[[#Headers],[Climat max]]))))))</f>
        <v/>
      </c>
      <c r="P535" s="3" t="str">
        <f ca="1">IF('PR-tampon'!$D498="","",IF('PR-tampon'!$D498=0,"",IF(INDIRECT(NOM_FR&amp;ADDRESS('PR-tampon'!$D498,COLUMN(REFERENCEMENT_ISOLANT[[#Headers],[Locaux climatisés ou raffraichis]])))=0,"",INDIRECT(NOM_FR&amp;ADDRESS('PR-tampon'!$D498,COLUMN(REFERENCEMENT_ISOLANT[[#Headers],[Locaux climatisés ou raffraichis]]))))))</f>
        <v/>
      </c>
    </row>
    <row r="536" spans="1:16" ht="130.15" customHeight="1" x14ac:dyDescent="0.25">
      <c r="A536" s="3" t="s">
        <v>165</v>
      </c>
      <c r="B536" s="79" t="str">
        <f ca="1">IF('PR-tampon'!$D499="","",IF('PR-tampon'!$D499=0,"",IF(INDIRECT(NOM_FR&amp;ADDRESS('PR-tampon'!$D499,COLUMN(REFERENCEMENT_ISOLANT[[#Headers],[DATE REFERENCEMENT]])))=0,"",INDIRECT(NOM_FR&amp;ADDRESS('PR-tampon'!$D499,COLUMN(REFERENCEMENT_ISOLANT[[#Headers],[DATE REFERENCEMENT]]))))))</f>
        <v/>
      </c>
      <c r="C536" s="79" t="str">
        <f ca="1">IF('PR-tampon'!$D499="","",IF('PR-tampon'!$D499=0,"",IF(INDIRECT(NOM_FR&amp;ADDRESS('PR-tampon'!$D499,COLUMN(REFERENCEMENT_ISOLANT[[#Headers],[TYPE DE PROCEDE]])))=0,"",INDIRECT(NOM_FR&amp;ADDRESS('PR-tampon'!$D499,COLUMN(REFERENCEMENT_ISOLANT[[#Headers],[TYPE DE PROCEDE]]))))))</f>
        <v/>
      </c>
      <c r="D536" s="79" t="str">
        <f ca="1">IF('PR-tampon'!$D499="","",IF('PR-tampon'!$D499=0,"",IF(INDIRECT(NOM_FR&amp;ADDRESS('PR-tampon'!$D499,COLUMN(REFERENCEMENT_ISOLANT[[#Headers],[MATIERE]])))=0,"",INDIRECT(NOM_FR&amp;ADDRESS('PR-tampon'!$D499,COLUMN(REFERENCEMENT_ISOLANT[[#Headers],[MATIERE]]))))))</f>
        <v/>
      </c>
      <c r="E536" s="3" t="str">
        <f ca="1">IF('PR-tampon'!$D499="","",IF('PR-tampon'!$D499=0,"",IF(INDIRECT(NOM_FR&amp;ADDRESS('PR-tampon'!$D499,COLUMN(REFERENCEMENT_ISOLANT[[#Headers],[NOM COMMERCIAL DU PROCEDE]])))=0,"",INDIRECT(NOM_FR&amp;ADDRESS('PR-tampon'!$D499,COLUMN(REFERENCEMENT_ISOLANT[[#Headers],[NOM COMMERCIAL DU PROCEDE]]))))))</f>
        <v/>
      </c>
      <c r="F536" s="3" t="str">
        <f ca="1">IF('PR-tampon'!$D499="","",IF('PR-tampon'!$D499=0,"",IF(INDIRECT(NOM_FR&amp;ADDRESS('PR-tampon'!$D499,COLUMN(REFERENCEMENT_ISOLANT[[#Headers],[FABRICANT / TITULAIRE / DISTRIBUTEUR]])))=0,"",INDIRECT(NOM_FR&amp;ADDRESS('PR-tampon'!$D499,COLUMN(REFERENCEMENT_ISOLANT[[#Headers],[FABRICANT / TITULAIRE / DISTRIBUTEUR]]))))))</f>
        <v/>
      </c>
      <c r="G536" s="3" t="str">
        <f ca="1">IF('PR-tampon'!$D499="","",IF('PR-tampon'!$D499=0,"",IF(INDIRECT(NOM_FR&amp;ADDRESS('PR-tampon'!$D499,COLUMN(REFERENCEMENT_ISOLANT[[#Headers],[TYPE DE DOCUMENT DE REFERENCE]])))=0,"",INDIRECT(NOM_FR&amp;ADDRESS('PR-tampon'!$D499,COLUMN(REFERENCEMENT_ISOLANT[[#Headers],[TYPE DE DOCUMENT DE REFERENCE]]))))))</f>
        <v/>
      </c>
      <c r="H536" s="3" t="str">
        <f ca="1">IF('PR-tampon'!$D499="","",IF('PR-tampon'!$D499=0,"",IF(INDIRECT(NOM_FR&amp;ADDRESS('PR-tampon'!$D499,COLUMN(REFERENCEMENT_ISOLANT[[#Headers],[REF]])))=0,"",INDIRECT(NOM_FR&amp;ADDRESS('PR-tampon'!$D499,COLUMN(REFERENCEMENT_ISOLANT[[#Headers],[REF]]))))))</f>
        <v/>
      </c>
      <c r="I536" s="73" t="str">
        <f ca="1">IF('PR-tampon'!$D499="","",IF('PR-tampon'!$D499=0,"",IF(INDIRECT(NOM_FR&amp;ADDRESS('PR-tampon'!$D499,COLUMN(REFERENCEMENT_ISOLANT[[#Headers],[AVIS LIMITE AU / VALIDITE]])))=0,"",INDIRECT(NOM_FR&amp;ADDRESS('PR-tampon'!$D499,COLUMN(REFERENCEMENT_ISOLANT[[#Headers],[AVIS LIMITE AU / VALIDITE]]))))))</f>
        <v/>
      </c>
      <c r="J536" s="3" t="str">
        <f ca="1">IF('PR-tampon'!$D499="","",IF('PR-tampon'!$D499=0,"",IF(INDIRECT(NOM_FR&amp;ADDRESS('PR-tampon'!$D499,COLUMN(REFERENCEMENT_ISOLANT[[#Headers],[TC/TNC
dans le domaine d''emploi visé]])))=0,"",INDIRECT(NOM_FR&amp;ADDRESS('PR-tampon'!$D499,COLUMN(REFERENCEMENT_ISOLANT[[#Headers],[TC/TNC
dans le domaine d''emploi visé]]))))))</f>
        <v/>
      </c>
      <c r="K536" s="102" t="str">
        <f ca="1">IF('PR-tampon'!$D499="","",IF('PR-tampon'!$D499=0,"",IF(INDIRECT(NOM_FR&amp;ADDRESS('PR-tampon'!$D499,COLUMN(REFERENCEMENT_ISOLANT[[#Headers],[SYNTHESE DES APPLICATIONS VISEES]])))=0,"",INDIRECT(NOM_FR&amp;ADDRESS('PR-tampon'!$D499,COLUMN(REFERENCEMENT_ISOLANT[[#Headers],[SYNTHESE DES APPLICATIONS VISEES]]))))))</f>
        <v/>
      </c>
      <c r="L536" s="75" t="str">
        <f ca="1">IF('PR-tampon'!$E499="","",IF('PR-tampon'!$E499=0,"",IF(INDIRECT(NOM_FR&amp;ADDRESS('PR-tampon'!$E499,COLUMN(REFERENCEMENT_ISOLANT[[#Headers],[CONCATENATION DES OBSERVATIONS]])))=0,"",INDIRECT(NOM_FR&amp;ADDRESS('PR-tampon'!$E499,COLUMN(REFERENCEMENT_ISOLANT[[#Headers],[CONCATENATION DES OBSERVATIONS]]))))))</f>
        <v/>
      </c>
      <c r="M536" s="3" t="str">
        <f ca="1">IF('PR-tampon'!$D499="","",IF('PR-tampon'!$D499=0,"",IF(INDIRECT(NOM_FR&amp;ADDRESS('PR-tampon'!$D499,COLUMN(REFERENCEMENT_ISOLANT[[#Headers],[Hygrométrie des locaux]])))=0,"",INDIRECT(NOM_FR&amp;ADDRESS('PR-tampon'!$D499,COLUMN(REFERENCEMENT_ISOLANT[[#Headers],[Hygrométrie des locaux]]))))))</f>
        <v/>
      </c>
      <c r="N536" s="3" t="str">
        <f ca="1">IF('PR-tampon'!$D499="","",IF('PR-tampon'!$D499=0,"",IF(INDIRECT(NOM_FR&amp;ADDRESS('PR-tampon'!$D499,COLUMN(REFERENCEMENT_ISOLANT[[#Headers],[classement locaux au sens 20.1 P3]])))=0,"",INDIRECT(NOM_FR&amp;ADDRESS('PR-tampon'!$D499,COLUMN(REFERENCEMENT_ISOLANT[[#Headers],[classement locaux au sens 20.1 P3]]))))))</f>
        <v/>
      </c>
      <c r="O536" s="3" t="str">
        <f ca="1">IF('PR-tampon'!$D499="","",IF('PR-tampon'!$D499=0,"",IF(INDIRECT(NOM_FR&amp;ADDRESS('PR-tampon'!$D499,COLUMN(REFERENCEMENT_ISOLANT[[#Headers],[Climat max]])))=0,"",INDIRECT(NOM_FR&amp;ADDRESS('PR-tampon'!$D499,COLUMN(REFERENCEMENT_ISOLANT[[#Headers],[Climat max]]))))))</f>
        <v/>
      </c>
      <c r="P536" s="3" t="str">
        <f ca="1">IF('PR-tampon'!$D499="","",IF('PR-tampon'!$D499=0,"",IF(INDIRECT(NOM_FR&amp;ADDRESS('PR-tampon'!$D499,COLUMN(REFERENCEMENT_ISOLANT[[#Headers],[Locaux climatisés ou raffraichis]])))=0,"",INDIRECT(NOM_FR&amp;ADDRESS('PR-tampon'!$D499,COLUMN(REFERENCEMENT_ISOLANT[[#Headers],[Locaux climatisés ou raffraichis]]))))))</f>
        <v/>
      </c>
    </row>
    <row r="537" spans="1:16" ht="130.15" customHeight="1" x14ac:dyDescent="0.25">
      <c r="A537" s="3" t="s">
        <v>165</v>
      </c>
      <c r="B537" s="79" t="str">
        <f ca="1">IF('PR-tampon'!$D500="","",IF('PR-tampon'!$D500=0,"",IF(INDIRECT(NOM_FR&amp;ADDRESS('PR-tampon'!$D500,COLUMN(REFERENCEMENT_ISOLANT[[#Headers],[DATE REFERENCEMENT]])))=0,"",INDIRECT(NOM_FR&amp;ADDRESS('PR-tampon'!$D500,COLUMN(REFERENCEMENT_ISOLANT[[#Headers],[DATE REFERENCEMENT]]))))))</f>
        <v/>
      </c>
      <c r="C537" s="79" t="str">
        <f ca="1">IF('PR-tampon'!$D500="","",IF('PR-tampon'!$D500=0,"",IF(INDIRECT(NOM_FR&amp;ADDRESS('PR-tampon'!$D500,COLUMN(REFERENCEMENT_ISOLANT[[#Headers],[TYPE DE PROCEDE]])))=0,"",INDIRECT(NOM_FR&amp;ADDRESS('PR-tampon'!$D500,COLUMN(REFERENCEMENT_ISOLANT[[#Headers],[TYPE DE PROCEDE]]))))))</f>
        <v/>
      </c>
      <c r="D537" s="79" t="str">
        <f ca="1">IF('PR-tampon'!$D500="","",IF('PR-tampon'!$D500=0,"",IF(INDIRECT(NOM_FR&amp;ADDRESS('PR-tampon'!$D500,COLUMN(REFERENCEMENT_ISOLANT[[#Headers],[MATIERE]])))=0,"",INDIRECT(NOM_FR&amp;ADDRESS('PR-tampon'!$D500,COLUMN(REFERENCEMENT_ISOLANT[[#Headers],[MATIERE]]))))))</f>
        <v/>
      </c>
      <c r="E537" s="3" t="str">
        <f ca="1">IF('PR-tampon'!$D500="","",IF('PR-tampon'!$D500=0,"",IF(INDIRECT(NOM_FR&amp;ADDRESS('PR-tampon'!$D500,COLUMN(REFERENCEMENT_ISOLANT[[#Headers],[NOM COMMERCIAL DU PROCEDE]])))=0,"",INDIRECT(NOM_FR&amp;ADDRESS('PR-tampon'!$D500,COLUMN(REFERENCEMENT_ISOLANT[[#Headers],[NOM COMMERCIAL DU PROCEDE]]))))))</f>
        <v/>
      </c>
      <c r="F537" s="3" t="str">
        <f ca="1">IF('PR-tampon'!$D500="","",IF('PR-tampon'!$D500=0,"",IF(INDIRECT(NOM_FR&amp;ADDRESS('PR-tampon'!$D500,COLUMN(REFERENCEMENT_ISOLANT[[#Headers],[FABRICANT / TITULAIRE / DISTRIBUTEUR]])))=0,"",INDIRECT(NOM_FR&amp;ADDRESS('PR-tampon'!$D500,COLUMN(REFERENCEMENT_ISOLANT[[#Headers],[FABRICANT / TITULAIRE / DISTRIBUTEUR]]))))))</f>
        <v/>
      </c>
      <c r="G537" s="3" t="str">
        <f ca="1">IF('PR-tampon'!$D500="","",IF('PR-tampon'!$D500=0,"",IF(INDIRECT(NOM_FR&amp;ADDRESS('PR-tampon'!$D500,COLUMN(REFERENCEMENT_ISOLANT[[#Headers],[TYPE DE DOCUMENT DE REFERENCE]])))=0,"",INDIRECT(NOM_FR&amp;ADDRESS('PR-tampon'!$D500,COLUMN(REFERENCEMENT_ISOLANT[[#Headers],[TYPE DE DOCUMENT DE REFERENCE]]))))))</f>
        <v/>
      </c>
      <c r="H537" s="3" t="str">
        <f ca="1">IF('PR-tampon'!$D500="","",IF('PR-tampon'!$D500=0,"",IF(INDIRECT(NOM_FR&amp;ADDRESS('PR-tampon'!$D500,COLUMN(REFERENCEMENT_ISOLANT[[#Headers],[REF]])))=0,"",INDIRECT(NOM_FR&amp;ADDRESS('PR-tampon'!$D500,COLUMN(REFERENCEMENT_ISOLANT[[#Headers],[REF]]))))))</f>
        <v/>
      </c>
      <c r="I537" s="73" t="str">
        <f ca="1">IF('PR-tampon'!$D500="","",IF('PR-tampon'!$D500=0,"",IF(INDIRECT(NOM_FR&amp;ADDRESS('PR-tampon'!$D500,COLUMN(REFERENCEMENT_ISOLANT[[#Headers],[AVIS LIMITE AU / VALIDITE]])))=0,"",INDIRECT(NOM_FR&amp;ADDRESS('PR-tampon'!$D500,COLUMN(REFERENCEMENT_ISOLANT[[#Headers],[AVIS LIMITE AU / VALIDITE]]))))))</f>
        <v/>
      </c>
      <c r="J537" s="3" t="str">
        <f ca="1">IF('PR-tampon'!$D500="","",IF('PR-tampon'!$D500=0,"",IF(INDIRECT(NOM_FR&amp;ADDRESS('PR-tampon'!$D500,COLUMN(REFERENCEMENT_ISOLANT[[#Headers],[TC/TNC
dans le domaine d''emploi visé]])))=0,"",INDIRECT(NOM_FR&amp;ADDRESS('PR-tampon'!$D500,COLUMN(REFERENCEMENT_ISOLANT[[#Headers],[TC/TNC
dans le domaine d''emploi visé]]))))))</f>
        <v/>
      </c>
      <c r="K537" s="102" t="str">
        <f ca="1">IF('PR-tampon'!$D500="","",IF('PR-tampon'!$D500=0,"",IF(INDIRECT(NOM_FR&amp;ADDRESS('PR-tampon'!$D500,COLUMN(REFERENCEMENT_ISOLANT[[#Headers],[SYNTHESE DES APPLICATIONS VISEES]])))=0,"",INDIRECT(NOM_FR&amp;ADDRESS('PR-tampon'!$D500,COLUMN(REFERENCEMENT_ISOLANT[[#Headers],[SYNTHESE DES APPLICATIONS VISEES]]))))))</f>
        <v/>
      </c>
      <c r="L537" s="75" t="str">
        <f ca="1">IF('PR-tampon'!$E500="","",IF('PR-tampon'!$E500=0,"",IF(INDIRECT(NOM_FR&amp;ADDRESS('PR-tampon'!$E500,COLUMN(REFERENCEMENT_ISOLANT[[#Headers],[CONCATENATION DES OBSERVATIONS]])))=0,"",INDIRECT(NOM_FR&amp;ADDRESS('PR-tampon'!$E500,COLUMN(REFERENCEMENT_ISOLANT[[#Headers],[CONCATENATION DES OBSERVATIONS]]))))))</f>
        <v/>
      </c>
      <c r="M537" s="3" t="str">
        <f ca="1">IF('PR-tampon'!$D500="","",IF('PR-tampon'!$D500=0,"",IF(INDIRECT(NOM_FR&amp;ADDRESS('PR-tampon'!$D500,COLUMN(REFERENCEMENT_ISOLANT[[#Headers],[Hygrométrie des locaux]])))=0,"",INDIRECT(NOM_FR&amp;ADDRESS('PR-tampon'!$D500,COLUMN(REFERENCEMENT_ISOLANT[[#Headers],[Hygrométrie des locaux]]))))))</f>
        <v/>
      </c>
      <c r="N537" s="3" t="str">
        <f ca="1">IF('PR-tampon'!$D500="","",IF('PR-tampon'!$D500=0,"",IF(INDIRECT(NOM_FR&amp;ADDRESS('PR-tampon'!$D500,COLUMN(REFERENCEMENT_ISOLANT[[#Headers],[classement locaux au sens 20.1 P3]])))=0,"",INDIRECT(NOM_FR&amp;ADDRESS('PR-tampon'!$D500,COLUMN(REFERENCEMENT_ISOLANT[[#Headers],[classement locaux au sens 20.1 P3]]))))))</f>
        <v/>
      </c>
      <c r="O537" s="3" t="str">
        <f ca="1">IF('PR-tampon'!$D500="","",IF('PR-tampon'!$D500=0,"",IF(INDIRECT(NOM_FR&amp;ADDRESS('PR-tampon'!$D500,COLUMN(REFERENCEMENT_ISOLANT[[#Headers],[Climat max]])))=0,"",INDIRECT(NOM_FR&amp;ADDRESS('PR-tampon'!$D500,COLUMN(REFERENCEMENT_ISOLANT[[#Headers],[Climat max]]))))))</f>
        <v/>
      </c>
      <c r="P537" s="3" t="str">
        <f ca="1">IF('PR-tampon'!$D500="","",IF('PR-tampon'!$D500=0,"",IF(INDIRECT(NOM_FR&amp;ADDRESS('PR-tampon'!$D500,COLUMN(REFERENCEMENT_ISOLANT[[#Headers],[Locaux climatisés ou raffraichis]])))=0,"",INDIRECT(NOM_FR&amp;ADDRESS('PR-tampon'!$D500,COLUMN(REFERENCEMENT_ISOLANT[[#Headers],[Locaux climatisés ou raffraichis]]))))))</f>
        <v/>
      </c>
    </row>
    <row r="538" spans="1:16" ht="130.15" customHeight="1" x14ac:dyDescent="0.25">
      <c r="A538" s="3" t="s">
        <v>165</v>
      </c>
      <c r="B538" s="79" t="str">
        <f ca="1">IF('PR-tampon'!$D501="","",IF('PR-tampon'!$D501=0,"",IF(INDIRECT(NOM_FR&amp;ADDRESS('PR-tampon'!$D501,COLUMN(REFERENCEMENT_ISOLANT[[#Headers],[DATE REFERENCEMENT]])))=0,"",INDIRECT(NOM_FR&amp;ADDRESS('PR-tampon'!$D501,COLUMN(REFERENCEMENT_ISOLANT[[#Headers],[DATE REFERENCEMENT]]))))))</f>
        <v/>
      </c>
      <c r="C538" s="79" t="str">
        <f ca="1">IF('PR-tampon'!$D501="","",IF('PR-tampon'!$D501=0,"",IF(INDIRECT(NOM_FR&amp;ADDRESS('PR-tampon'!$D501,COLUMN(REFERENCEMENT_ISOLANT[[#Headers],[TYPE DE PROCEDE]])))=0,"",INDIRECT(NOM_FR&amp;ADDRESS('PR-tampon'!$D501,COLUMN(REFERENCEMENT_ISOLANT[[#Headers],[TYPE DE PROCEDE]]))))))</f>
        <v/>
      </c>
      <c r="D538" s="79" t="str">
        <f ca="1">IF('PR-tampon'!$D501="","",IF('PR-tampon'!$D501=0,"",IF(INDIRECT(NOM_FR&amp;ADDRESS('PR-tampon'!$D501,COLUMN(REFERENCEMENT_ISOLANT[[#Headers],[MATIERE]])))=0,"",INDIRECT(NOM_FR&amp;ADDRESS('PR-tampon'!$D501,COLUMN(REFERENCEMENT_ISOLANT[[#Headers],[MATIERE]]))))))</f>
        <v/>
      </c>
      <c r="E538" s="3" t="str">
        <f ca="1">IF('PR-tampon'!$D501="","",IF('PR-tampon'!$D501=0,"",IF(INDIRECT(NOM_FR&amp;ADDRESS('PR-tampon'!$D501,COLUMN(REFERENCEMENT_ISOLANT[[#Headers],[NOM COMMERCIAL DU PROCEDE]])))=0,"",INDIRECT(NOM_FR&amp;ADDRESS('PR-tampon'!$D501,COLUMN(REFERENCEMENT_ISOLANT[[#Headers],[NOM COMMERCIAL DU PROCEDE]]))))))</f>
        <v/>
      </c>
      <c r="F538" s="3" t="str">
        <f ca="1">IF('PR-tampon'!$D501="","",IF('PR-tampon'!$D501=0,"",IF(INDIRECT(NOM_FR&amp;ADDRESS('PR-tampon'!$D501,COLUMN(REFERENCEMENT_ISOLANT[[#Headers],[FABRICANT / TITULAIRE / DISTRIBUTEUR]])))=0,"",INDIRECT(NOM_FR&amp;ADDRESS('PR-tampon'!$D501,COLUMN(REFERENCEMENT_ISOLANT[[#Headers],[FABRICANT / TITULAIRE / DISTRIBUTEUR]]))))))</f>
        <v/>
      </c>
      <c r="G538" s="3" t="str">
        <f ca="1">IF('PR-tampon'!$D501="","",IF('PR-tampon'!$D501=0,"",IF(INDIRECT(NOM_FR&amp;ADDRESS('PR-tampon'!$D501,COLUMN(REFERENCEMENT_ISOLANT[[#Headers],[TYPE DE DOCUMENT DE REFERENCE]])))=0,"",INDIRECT(NOM_FR&amp;ADDRESS('PR-tampon'!$D501,COLUMN(REFERENCEMENT_ISOLANT[[#Headers],[TYPE DE DOCUMENT DE REFERENCE]]))))))</f>
        <v/>
      </c>
      <c r="H538" s="3" t="str">
        <f ca="1">IF('PR-tampon'!$D501="","",IF('PR-tampon'!$D501=0,"",IF(INDIRECT(NOM_FR&amp;ADDRESS('PR-tampon'!$D501,COLUMN(REFERENCEMENT_ISOLANT[[#Headers],[REF]])))=0,"",INDIRECT(NOM_FR&amp;ADDRESS('PR-tampon'!$D501,COLUMN(REFERENCEMENT_ISOLANT[[#Headers],[REF]]))))))</f>
        <v/>
      </c>
      <c r="I538" s="73" t="str">
        <f ca="1">IF('PR-tampon'!$D501="","",IF('PR-tampon'!$D501=0,"",IF(INDIRECT(NOM_FR&amp;ADDRESS('PR-tampon'!$D501,COLUMN(REFERENCEMENT_ISOLANT[[#Headers],[AVIS LIMITE AU / VALIDITE]])))=0,"",INDIRECT(NOM_FR&amp;ADDRESS('PR-tampon'!$D501,COLUMN(REFERENCEMENT_ISOLANT[[#Headers],[AVIS LIMITE AU / VALIDITE]]))))))</f>
        <v/>
      </c>
      <c r="J538" s="3" t="str">
        <f ca="1">IF('PR-tampon'!$D501="","",IF('PR-tampon'!$D501=0,"",IF(INDIRECT(NOM_FR&amp;ADDRESS('PR-tampon'!$D501,COLUMN(REFERENCEMENT_ISOLANT[[#Headers],[TC/TNC
dans le domaine d''emploi visé]])))=0,"",INDIRECT(NOM_FR&amp;ADDRESS('PR-tampon'!$D501,COLUMN(REFERENCEMENT_ISOLANT[[#Headers],[TC/TNC
dans le domaine d''emploi visé]]))))))</f>
        <v/>
      </c>
      <c r="K538" s="102" t="str">
        <f ca="1">IF('PR-tampon'!$D501="","",IF('PR-tampon'!$D501=0,"",IF(INDIRECT(NOM_FR&amp;ADDRESS('PR-tampon'!$D501,COLUMN(REFERENCEMENT_ISOLANT[[#Headers],[SYNTHESE DES APPLICATIONS VISEES]])))=0,"",INDIRECT(NOM_FR&amp;ADDRESS('PR-tampon'!$D501,COLUMN(REFERENCEMENT_ISOLANT[[#Headers],[SYNTHESE DES APPLICATIONS VISEES]]))))))</f>
        <v/>
      </c>
      <c r="L538" s="75" t="str">
        <f ca="1">IF('PR-tampon'!$E501="","",IF('PR-tampon'!$E501=0,"",IF(INDIRECT(NOM_FR&amp;ADDRESS('PR-tampon'!$E501,COLUMN(REFERENCEMENT_ISOLANT[[#Headers],[CONCATENATION DES OBSERVATIONS]])))=0,"",INDIRECT(NOM_FR&amp;ADDRESS('PR-tampon'!$E501,COLUMN(REFERENCEMENT_ISOLANT[[#Headers],[CONCATENATION DES OBSERVATIONS]]))))))</f>
        <v/>
      </c>
      <c r="M538" s="3" t="str">
        <f ca="1">IF('PR-tampon'!$D501="","",IF('PR-tampon'!$D501=0,"",IF(INDIRECT(NOM_FR&amp;ADDRESS('PR-tampon'!$D501,COLUMN(REFERENCEMENT_ISOLANT[[#Headers],[Hygrométrie des locaux]])))=0,"",INDIRECT(NOM_FR&amp;ADDRESS('PR-tampon'!$D501,COLUMN(REFERENCEMENT_ISOLANT[[#Headers],[Hygrométrie des locaux]]))))))</f>
        <v/>
      </c>
      <c r="N538" s="3" t="str">
        <f ca="1">IF('PR-tampon'!$D501="","",IF('PR-tampon'!$D501=0,"",IF(INDIRECT(NOM_FR&amp;ADDRESS('PR-tampon'!$D501,COLUMN(REFERENCEMENT_ISOLANT[[#Headers],[classement locaux au sens 20.1 P3]])))=0,"",INDIRECT(NOM_FR&amp;ADDRESS('PR-tampon'!$D501,COLUMN(REFERENCEMENT_ISOLANT[[#Headers],[classement locaux au sens 20.1 P3]]))))))</f>
        <v/>
      </c>
      <c r="O538" s="3" t="str">
        <f ca="1">IF('PR-tampon'!$D501="","",IF('PR-tampon'!$D501=0,"",IF(INDIRECT(NOM_FR&amp;ADDRESS('PR-tampon'!$D501,COLUMN(REFERENCEMENT_ISOLANT[[#Headers],[Climat max]])))=0,"",INDIRECT(NOM_FR&amp;ADDRESS('PR-tampon'!$D501,COLUMN(REFERENCEMENT_ISOLANT[[#Headers],[Climat max]]))))))</f>
        <v/>
      </c>
      <c r="P538" s="3" t="str">
        <f ca="1">IF('PR-tampon'!$D501="","",IF('PR-tampon'!$D501=0,"",IF(INDIRECT(NOM_FR&amp;ADDRESS('PR-tampon'!$D501,COLUMN(REFERENCEMENT_ISOLANT[[#Headers],[Locaux climatisés ou raffraichis]])))=0,"",INDIRECT(NOM_FR&amp;ADDRESS('PR-tampon'!$D501,COLUMN(REFERENCEMENT_ISOLANT[[#Headers],[Locaux climatisés ou raffraichis]]))))))</f>
        <v/>
      </c>
    </row>
    <row r="539" spans="1:16" ht="130.15" customHeight="1" x14ac:dyDescent="0.25">
      <c r="A539" s="3" t="s">
        <v>165</v>
      </c>
      <c r="B539" s="79" t="str">
        <f ca="1">IF('PR-tampon'!$D502="","",IF('PR-tampon'!$D502=0,"",IF(INDIRECT(NOM_FR&amp;ADDRESS('PR-tampon'!$D502,COLUMN(REFERENCEMENT_ISOLANT[[#Headers],[DATE REFERENCEMENT]])))=0,"",INDIRECT(NOM_FR&amp;ADDRESS('PR-tampon'!$D502,COLUMN(REFERENCEMENT_ISOLANT[[#Headers],[DATE REFERENCEMENT]]))))))</f>
        <v/>
      </c>
      <c r="C539" s="79" t="str">
        <f ca="1">IF('PR-tampon'!$D502="","",IF('PR-tampon'!$D502=0,"",IF(INDIRECT(NOM_FR&amp;ADDRESS('PR-tampon'!$D502,COLUMN(REFERENCEMENT_ISOLANT[[#Headers],[TYPE DE PROCEDE]])))=0,"",INDIRECT(NOM_FR&amp;ADDRESS('PR-tampon'!$D502,COLUMN(REFERENCEMENT_ISOLANT[[#Headers],[TYPE DE PROCEDE]]))))))</f>
        <v/>
      </c>
      <c r="D539" s="79" t="str">
        <f ca="1">IF('PR-tampon'!$D502="","",IF('PR-tampon'!$D502=0,"",IF(INDIRECT(NOM_FR&amp;ADDRESS('PR-tampon'!$D502,COLUMN(REFERENCEMENT_ISOLANT[[#Headers],[MATIERE]])))=0,"",INDIRECT(NOM_FR&amp;ADDRESS('PR-tampon'!$D502,COLUMN(REFERENCEMENT_ISOLANT[[#Headers],[MATIERE]]))))))</f>
        <v/>
      </c>
      <c r="E539" s="3" t="str">
        <f ca="1">IF('PR-tampon'!$D502="","",IF('PR-tampon'!$D502=0,"",IF(INDIRECT(NOM_FR&amp;ADDRESS('PR-tampon'!$D502,COLUMN(REFERENCEMENT_ISOLANT[[#Headers],[NOM COMMERCIAL DU PROCEDE]])))=0,"",INDIRECT(NOM_FR&amp;ADDRESS('PR-tampon'!$D502,COLUMN(REFERENCEMENT_ISOLANT[[#Headers],[NOM COMMERCIAL DU PROCEDE]]))))))</f>
        <v/>
      </c>
      <c r="F539" s="3" t="str">
        <f ca="1">IF('PR-tampon'!$D502="","",IF('PR-tampon'!$D502=0,"",IF(INDIRECT(NOM_FR&amp;ADDRESS('PR-tampon'!$D502,COLUMN(REFERENCEMENT_ISOLANT[[#Headers],[FABRICANT / TITULAIRE / DISTRIBUTEUR]])))=0,"",INDIRECT(NOM_FR&amp;ADDRESS('PR-tampon'!$D502,COLUMN(REFERENCEMENT_ISOLANT[[#Headers],[FABRICANT / TITULAIRE / DISTRIBUTEUR]]))))))</f>
        <v/>
      </c>
      <c r="G539" s="3" t="str">
        <f ca="1">IF('PR-tampon'!$D502="","",IF('PR-tampon'!$D502=0,"",IF(INDIRECT(NOM_FR&amp;ADDRESS('PR-tampon'!$D502,COLUMN(REFERENCEMENT_ISOLANT[[#Headers],[TYPE DE DOCUMENT DE REFERENCE]])))=0,"",INDIRECT(NOM_FR&amp;ADDRESS('PR-tampon'!$D502,COLUMN(REFERENCEMENT_ISOLANT[[#Headers],[TYPE DE DOCUMENT DE REFERENCE]]))))))</f>
        <v/>
      </c>
      <c r="H539" s="3" t="str">
        <f ca="1">IF('PR-tampon'!$D502="","",IF('PR-tampon'!$D502=0,"",IF(INDIRECT(NOM_FR&amp;ADDRESS('PR-tampon'!$D502,COLUMN(REFERENCEMENT_ISOLANT[[#Headers],[REF]])))=0,"",INDIRECT(NOM_FR&amp;ADDRESS('PR-tampon'!$D502,COLUMN(REFERENCEMENT_ISOLANT[[#Headers],[REF]]))))))</f>
        <v/>
      </c>
      <c r="I539" s="73" t="str">
        <f ca="1">IF('PR-tampon'!$D502="","",IF('PR-tampon'!$D502=0,"",IF(INDIRECT(NOM_FR&amp;ADDRESS('PR-tampon'!$D502,COLUMN(REFERENCEMENT_ISOLANT[[#Headers],[AVIS LIMITE AU / VALIDITE]])))=0,"",INDIRECT(NOM_FR&amp;ADDRESS('PR-tampon'!$D502,COLUMN(REFERENCEMENT_ISOLANT[[#Headers],[AVIS LIMITE AU / VALIDITE]]))))))</f>
        <v/>
      </c>
      <c r="J539" s="3" t="str">
        <f ca="1">IF('PR-tampon'!$D502="","",IF('PR-tampon'!$D502=0,"",IF(INDIRECT(NOM_FR&amp;ADDRESS('PR-tampon'!$D502,COLUMN(REFERENCEMENT_ISOLANT[[#Headers],[TC/TNC
dans le domaine d''emploi visé]])))=0,"",INDIRECT(NOM_FR&amp;ADDRESS('PR-tampon'!$D502,COLUMN(REFERENCEMENT_ISOLANT[[#Headers],[TC/TNC
dans le domaine d''emploi visé]]))))))</f>
        <v/>
      </c>
      <c r="K539" s="102" t="str">
        <f ca="1">IF('PR-tampon'!$D502="","",IF('PR-tampon'!$D502=0,"",IF(INDIRECT(NOM_FR&amp;ADDRESS('PR-tampon'!$D502,COLUMN(REFERENCEMENT_ISOLANT[[#Headers],[SYNTHESE DES APPLICATIONS VISEES]])))=0,"",INDIRECT(NOM_FR&amp;ADDRESS('PR-tampon'!$D502,COLUMN(REFERENCEMENT_ISOLANT[[#Headers],[SYNTHESE DES APPLICATIONS VISEES]]))))))</f>
        <v/>
      </c>
      <c r="L539" s="75" t="str">
        <f ca="1">IF('PR-tampon'!$E502="","",IF('PR-tampon'!$E502=0,"",IF(INDIRECT(NOM_FR&amp;ADDRESS('PR-tampon'!$E502,COLUMN(REFERENCEMENT_ISOLANT[[#Headers],[CONCATENATION DES OBSERVATIONS]])))=0,"",INDIRECT(NOM_FR&amp;ADDRESS('PR-tampon'!$E502,COLUMN(REFERENCEMENT_ISOLANT[[#Headers],[CONCATENATION DES OBSERVATIONS]]))))))</f>
        <v/>
      </c>
      <c r="M539" s="3" t="str">
        <f ca="1">IF('PR-tampon'!$D502="","",IF('PR-tampon'!$D502=0,"",IF(INDIRECT(NOM_FR&amp;ADDRESS('PR-tampon'!$D502,COLUMN(REFERENCEMENT_ISOLANT[[#Headers],[Hygrométrie des locaux]])))=0,"",INDIRECT(NOM_FR&amp;ADDRESS('PR-tampon'!$D502,COLUMN(REFERENCEMENT_ISOLANT[[#Headers],[Hygrométrie des locaux]]))))))</f>
        <v/>
      </c>
      <c r="N539" s="3" t="str">
        <f ca="1">IF('PR-tampon'!$D502="","",IF('PR-tampon'!$D502=0,"",IF(INDIRECT(NOM_FR&amp;ADDRESS('PR-tampon'!$D502,COLUMN(REFERENCEMENT_ISOLANT[[#Headers],[classement locaux au sens 20.1 P3]])))=0,"",INDIRECT(NOM_FR&amp;ADDRESS('PR-tampon'!$D502,COLUMN(REFERENCEMENT_ISOLANT[[#Headers],[classement locaux au sens 20.1 P3]]))))))</f>
        <v/>
      </c>
      <c r="O539" s="3" t="str">
        <f ca="1">IF('PR-tampon'!$D502="","",IF('PR-tampon'!$D502=0,"",IF(INDIRECT(NOM_FR&amp;ADDRESS('PR-tampon'!$D502,COLUMN(REFERENCEMENT_ISOLANT[[#Headers],[Climat max]])))=0,"",INDIRECT(NOM_FR&amp;ADDRESS('PR-tampon'!$D502,COLUMN(REFERENCEMENT_ISOLANT[[#Headers],[Climat max]]))))))</f>
        <v/>
      </c>
      <c r="P539" s="3" t="str">
        <f ca="1">IF('PR-tampon'!$D502="","",IF('PR-tampon'!$D502=0,"",IF(INDIRECT(NOM_FR&amp;ADDRESS('PR-tampon'!$D502,COLUMN(REFERENCEMENT_ISOLANT[[#Headers],[Locaux climatisés ou raffraichis]])))=0,"",INDIRECT(NOM_FR&amp;ADDRESS('PR-tampon'!$D502,COLUMN(REFERENCEMENT_ISOLANT[[#Headers],[Locaux climatisés ou raffraichis]]))))))</f>
        <v/>
      </c>
    </row>
    <row r="540" spans="1:16" ht="130.15" customHeight="1" x14ac:dyDescent="0.25">
      <c r="A540" s="3" t="s">
        <v>165</v>
      </c>
      <c r="B540" s="79" t="str">
        <f ca="1">IF('PR-tampon'!$D503="","",IF('PR-tampon'!$D503=0,"",IF(INDIRECT(NOM_FR&amp;ADDRESS('PR-tampon'!$D503,COLUMN(REFERENCEMENT_ISOLANT[[#Headers],[DATE REFERENCEMENT]])))=0,"",INDIRECT(NOM_FR&amp;ADDRESS('PR-tampon'!$D503,COLUMN(REFERENCEMENT_ISOLANT[[#Headers],[DATE REFERENCEMENT]]))))))</f>
        <v/>
      </c>
      <c r="C540" s="79" t="str">
        <f ca="1">IF('PR-tampon'!$D503="","",IF('PR-tampon'!$D503=0,"",IF(INDIRECT(NOM_FR&amp;ADDRESS('PR-tampon'!$D503,COLUMN(REFERENCEMENT_ISOLANT[[#Headers],[TYPE DE PROCEDE]])))=0,"",INDIRECT(NOM_FR&amp;ADDRESS('PR-tampon'!$D503,COLUMN(REFERENCEMENT_ISOLANT[[#Headers],[TYPE DE PROCEDE]]))))))</f>
        <v/>
      </c>
      <c r="D540" s="79" t="str">
        <f ca="1">IF('PR-tampon'!$D503="","",IF('PR-tampon'!$D503=0,"",IF(INDIRECT(NOM_FR&amp;ADDRESS('PR-tampon'!$D503,COLUMN(REFERENCEMENT_ISOLANT[[#Headers],[MATIERE]])))=0,"",INDIRECT(NOM_FR&amp;ADDRESS('PR-tampon'!$D503,COLUMN(REFERENCEMENT_ISOLANT[[#Headers],[MATIERE]]))))))</f>
        <v/>
      </c>
      <c r="E540" s="3" t="str">
        <f ca="1">IF('PR-tampon'!$D503="","",IF('PR-tampon'!$D503=0,"",IF(INDIRECT(NOM_FR&amp;ADDRESS('PR-tampon'!$D503,COLUMN(REFERENCEMENT_ISOLANT[[#Headers],[NOM COMMERCIAL DU PROCEDE]])))=0,"",INDIRECT(NOM_FR&amp;ADDRESS('PR-tampon'!$D503,COLUMN(REFERENCEMENT_ISOLANT[[#Headers],[NOM COMMERCIAL DU PROCEDE]]))))))</f>
        <v/>
      </c>
      <c r="F540" s="3" t="str">
        <f ca="1">IF('PR-tampon'!$D503="","",IF('PR-tampon'!$D503=0,"",IF(INDIRECT(NOM_FR&amp;ADDRESS('PR-tampon'!$D503,COLUMN(REFERENCEMENT_ISOLANT[[#Headers],[FABRICANT / TITULAIRE / DISTRIBUTEUR]])))=0,"",INDIRECT(NOM_FR&amp;ADDRESS('PR-tampon'!$D503,COLUMN(REFERENCEMENT_ISOLANT[[#Headers],[FABRICANT / TITULAIRE / DISTRIBUTEUR]]))))))</f>
        <v/>
      </c>
      <c r="G540" s="3" t="str">
        <f ca="1">IF('PR-tampon'!$D503="","",IF('PR-tampon'!$D503=0,"",IF(INDIRECT(NOM_FR&amp;ADDRESS('PR-tampon'!$D503,COLUMN(REFERENCEMENT_ISOLANT[[#Headers],[TYPE DE DOCUMENT DE REFERENCE]])))=0,"",INDIRECT(NOM_FR&amp;ADDRESS('PR-tampon'!$D503,COLUMN(REFERENCEMENT_ISOLANT[[#Headers],[TYPE DE DOCUMENT DE REFERENCE]]))))))</f>
        <v/>
      </c>
      <c r="H540" s="3" t="str">
        <f ca="1">IF('PR-tampon'!$D503="","",IF('PR-tampon'!$D503=0,"",IF(INDIRECT(NOM_FR&amp;ADDRESS('PR-tampon'!$D503,COLUMN(REFERENCEMENT_ISOLANT[[#Headers],[REF]])))=0,"",INDIRECT(NOM_FR&amp;ADDRESS('PR-tampon'!$D503,COLUMN(REFERENCEMENT_ISOLANT[[#Headers],[REF]]))))))</f>
        <v/>
      </c>
      <c r="I540" s="73" t="str">
        <f ca="1">IF('PR-tampon'!$D503="","",IF('PR-tampon'!$D503=0,"",IF(INDIRECT(NOM_FR&amp;ADDRESS('PR-tampon'!$D503,COLUMN(REFERENCEMENT_ISOLANT[[#Headers],[AVIS LIMITE AU / VALIDITE]])))=0,"",INDIRECT(NOM_FR&amp;ADDRESS('PR-tampon'!$D503,COLUMN(REFERENCEMENT_ISOLANT[[#Headers],[AVIS LIMITE AU / VALIDITE]]))))))</f>
        <v/>
      </c>
      <c r="J540" s="3" t="str">
        <f ca="1">IF('PR-tampon'!$D503="","",IF('PR-tampon'!$D503=0,"",IF(INDIRECT(NOM_FR&amp;ADDRESS('PR-tampon'!$D503,COLUMN(REFERENCEMENT_ISOLANT[[#Headers],[TC/TNC
dans le domaine d''emploi visé]])))=0,"",INDIRECT(NOM_FR&amp;ADDRESS('PR-tampon'!$D503,COLUMN(REFERENCEMENT_ISOLANT[[#Headers],[TC/TNC
dans le domaine d''emploi visé]]))))))</f>
        <v/>
      </c>
      <c r="K540" s="102" t="str">
        <f ca="1">IF('PR-tampon'!$D503="","",IF('PR-tampon'!$D503=0,"",IF(INDIRECT(NOM_FR&amp;ADDRESS('PR-tampon'!$D503,COLUMN(REFERENCEMENT_ISOLANT[[#Headers],[SYNTHESE DES APPLICATIONS VISEES]])))=0,"",INDIRECT(NOM_FR&amp;ADDRESS('PR-tampon'!$D503,COLUMN(REFERENCEMENT_ISOLANT[[#Headers],[SYNTHESE DES APPLICATIONS VISEES]]))))))</f>
        <v/>
      </c>
      <c r="L540" s="75" t="str">
        <f ca="1">IF('PR-tampon'!$E503="","",IF('PR-tampon'!$E503=0,"",IF(INDIRECT(NOM_FR&amp;ADDRESS('PR-tampon'!$E503,COLUMN(REFERENCEMENT_ISOLANT[[#Headers],[CONCATENATION DES OBSERVATIONS]])))=0,"",INDIRECT(NOM_FR&amp;ADDRESS('PR-tampon'!$E503,COLUMN(REFERENCEMENT_ISOLANT[[#Headers],[CONCATENATION DES OBSERVATIONS]]))))))</f>
        <v/>
      </c>
      <c r="M540" s="3" t="str">
        <f ca="1">IF('PR-tampon'!$D503="","",IF('PR-tampon'!$D503=0,"",IF(INDIRECT(NOM_FR&amp;ADDRESS('PR-tampon'!$D503,COLUMN(REFERENCEMENT_ISOLANT[[#Headers],[Hygrométrie des locaux]])))=0,"",INDIRECT(NOM_FR&amp;ADDRESS('PR-tampon'!$D503,COLUMN(REFERENCEMENT_ISOLANT[[#Headers],[Hygrométrie des locaux]]))))))</f>
        <v/>
      </c>
      <c r="N540" s="3" t="str">
        <f ca="1">IF('PR-tampon'!$D503="","",IF('PR-tampon'!$D503=0,"",IF(INDIRECT(NOM_FR&amp;ADDRESS('PR-tampon'!$D503,COLUMN(REFERENCEMENT_ISOLANT[[#Headers],[classement locaux au sens 20.1 P3]])))=0,"",INDIRECT(NOM_FR&amp;ADDRESS('PR-tampon'!$D503,COLUMN(REFERENCEMENT_ISOLANT[[#Headers],[classement locaux au sens 20.1 P3]]))))))</f>
        <v/>
      </c>
      <c r="O540" s="3" t="str">
        <f ca="1">IF('PR-tampon'!$D503="","",IF('PR-tampon'!$D503=0,"",IF(INDIRECT(NOM_FR&amp;ADDRESS('PR-tampon'!$D503,COLUMN(REFERENCEMENT_ISOLANT[[#Headers],[Climat max]])))=0,"",INDIRECT(NOM_FR&amp;ADDRESS('PR-tampon'!$D503,COLUMN(REFERENCEMENT_ISOLANT[[#Headers],[Climat max]]))))))</f>
        <v/>
      </c>
      <c r="P540" s="3" t="str">
        <f ca="1">IF('PR-tampon'!$D503="","",IF('PR-tampon'!$D503=0,"",IF(INDIRECT(NOM_FR&amp;ADDRESS('PR-tampon'!$D503,COLUMN(REFERENCEMENT_ISOLANT[[#Headers],[Locaux climatisés ou raffraichis]])))=0,"",INDIRECT(NOM_FR&amp;ADDRESS('PR-tampon'!$D503,COLUMN(REFERENCEMENT_ISOLANT[[#Headers],[Locaux climatisés ou raffraichis]]))))))</f>
        <v/>
      </c>
    </row>
    <row r="541" spans="1:16" ht="130.15" customHeight="1" x14ac:dyDescent="0.25">
      <c r="A541" s="3" t="s">
        <v>165</v>
      </c>
      <c r="B541" s="79" t="str">
        <f ca="1">IF('PR-tampon'!$D504="","",IF('PR-tampon'!$D504=0,"",IF(INDIRECT(NOM_FR&amp;ADDRESS('PR-tampon'!$D504,COLUMN(REFERENCEMENT_ISOLANT[[#Headers],[DATE REFERENCEMENT]])))=0,"",INDIRECT(NOM_FR&amp;ADDRESS('PR-tampon'!$D504,COLUMN(REFERENCEMENT_ISOLANT[[#Headers],[DATE REFERENCEMENT]]))))))</f>
        <v/>
      </c>
      <c r="C541" s="79" t="str">
        <f ca="1">IF('PR-tampon'!$D504="","",IF('PR-tampon'!$D504=0,"",IF(INDIRECT(NOM_FR&amp;ADDRESS('PR-tampon'!$D504,COLUMN(REFERENCEMENT_ISOLANT[[#Headers],[TYPE DE PROCEDE]])))=0,"",INDIRECT(NOM_FR&amp;ADDRESS('PR-tampon'!$D504,COLUMN(REFERENCEMENT_ISOLANT[[#Headers],[TYPE DE PROCEDE]]))))))</f>
        <v/>
      </c>
      <c r="D541" s="79" t="str">
        <f ca="1">IF('PR-tampon'!$D504="","",IF('PR-tampon'!$D504=0,"",IF(INDIRECT(NOM_FR&amp;ADDRESS('PR-tampon'!$D504,COLUMN(REFERENCEMENT_ISOLANT[[#Headers],[MATIERE]])))=0,"",INDIRECT(NOM_FR&amp;ADDRESS('PR-tampon'!$D504,COLUMN(REFERENCEMENT_ISOLANT[[#Headers],[MATIERE]]))))))</f>
        <v/>
      </c>
      <c r="E541" s="3" t="str">
        <f ca="1">IF('PR-tampon'!$D504="","",IF('PR-tampon'!$D504=0,"",IF(INDIRECT(NOM_FR&amp;ADDRESS('PR-tampon'!$D504,COLUMN(REFERENCEMENT_ISOLANT[[#Headers],[NOM COMMERCIAL DU PROCEDE]])))=0,"",INDIRECT(NOM_FR&amp;ADDRESS('PR-tampon'!$D504,COLUMN(REFERENCEMENT_ISOLANT[[#Headers],[NOM COMMERCIAL DU PROCEDE]]))))))</f>
        <v/>
      </c>
      <c r="F541" s="3" t="str">
        <f ca="1">IF('PR-tampon'!$D504="","",IF('PR-tampon'!$D504=0,"",IF(INDIRECT(NOM_FR&amp;ADDRESS('PR-tampon'!$D504,COLUMN(REFERENCEMENT_ISOLANT[[#Headers],[FABRICANT / TITULAIRE / DISTRIBUTEUR]])))=0,"",INDIRECT(NOM_FR&amp;ADDRESS('PR-tampon'!$D504,COLUMN(REFERENCEMENT_ISOLANT[[#Headers],[FABRICANT / TITULAIRE / DISTRIBUTEUR]]))))))</f>
        <v/>
      </c>
      <c r="G541" s="3" t="str">
        <f ca="1">IF('PR-tampon'!$D504="","",IF('PR-tampon'!$D504=0,"",IF(INDIRECT(NOM_FR&amp;ADDRESS('PR-tampon'!$D504,COLUMN(REFERENCEMENT_ISOLANT[[#Headers],[TYPE DE DOCUMENT DE REFERENCE]])))=0,"",INDIRECT(NOM_FR&amp;ADDRESS('PR-tampon'!$D504,COLUMN(REFERENCEMENT_ISOLANT[[#Headers],[TYPE DE DOCUMENT DE REFERENCE]]))))))</f>
        <v/>
      </c>
      <c r="H541" s="3" t="str">
        <f ca="1">IF('PR-tampon'!$D504="","",IF('PR-tampon'!$D504=0,"",IF(INDIRECT(NOM_FR&amp;ADDRESS('PR-tampon'!$D504,COLUMN(REFERENCEMENT_ISOLANT[[#Headers],[REF]])))=0,"",INDIRECT(NOM_FR&amp;ADDRESS('PR-tampon'!$D504,COLUMN(REFERENCEMENT_ISOLANT[[#Headers],[REF]]))))))</f>
        <v/>
      </c>
      <c r="I541" s="73" t="str">
        <f ca="1">IF('PR-tampon'!$D504="","",IF('PR-tampon'!$D504=0,"",IF(INDIRECT(NOM_FR&amp;ADDRESS('PR-tampon'!$D504,COLUMN(REFERENCEMENT_ISOLANT[[#Headers],[AVIS LIMITE AU / VALIDITE]])))=0,"",INDIRECT(NOM_FR&amp;ADDRESS('PR-tampon'!$D504,COLUMN(REFERENCEMENT_ISOLANT[[#Headers],[AVIS LIMITE AU / VALIDITE]]))))))</f>
        <v/>
      </c>
      <c r="J541" s="3" t="str">
        <f ca="1">IF('PR-tampon'!$D504="","",IF('PR-tampon'!$D504=0,"",IF(INDIRECT(NOM_FR&amp;ADDRESS('PR-tampon'!$D504,COLUMN(REFERENCEMENT_ISOLANT[[#Headers],[TC/TNC
dans le domaine d''emploi visé]])))=0,"",INDIRECT(NOM_FR&amp;ADDRESS('PR-tampon'!$D504,COLUMN(REFERENCEMENT_ISOLANT[[#Headers],[TC/TNC
dans le domaine d''emploi visé]]))))))</f>
        <v/>
      </c>
      <c r="K541" s="102" t="str">
        <f ca="1">IF('PR-tampon'!$D504="","",IF('PR-tampon'!$D504=0,"",IF(INDIRECT(NOM_FR&amp;ADDRESS('PR-tampon'!$D504,COLUMN(REFERENCEMENT_ISOLANT[[#Headers],[SYNTHESE DES APPLICATIONS VISEES]])))=0,"",INDIRECT(NOM_FR&amp;ADDRESS('PR-tampon'!$D504,COLUMN(REFERENCEMENT_ISOLANT[[#Headers],[SYNTHESE DES APPLICATIONS VISEES]]))))))</f>
        <v/>
      </c>
      <c r="L541" s="75" t="str">
        <f ca="1">IF('PR-tampon'!$E504="","",IF('PR-tampon'!$E504=0,"",IF(INDIRECT(NOM_FR&amp;ADDRESS('PR-tampon'!$E504,COLUMN(REFERENCEMENT_ISOLANT[[#Headers],[CONCATENATION DES OBSERVATIONS]])))=0,"",INDIRECT(NOM_FR&amp;ADDRESS('PR-tampon'!$E504,COLUMN(REFERENCEMENT_ISOLANT[[#Headers],[CONCATENATION DES OBSERVATIONS]]))))))</f>
        <v/>
      </c>
      <c r="M541" s="3" t="str">
        <f ca="1">IF('PR-tampon'!$D504="","",IF('PR-tampon'!$D504=0,"",IF(INDIRECT(NOM_FR&amp;ADDRESS('PR-tampon'!$D504,COLUMN(REFERENCEMENT_ISOLANT[[#Headers],[Hygrométrie des locaux]])))=0,"",INDIRECT(NOM_FR&amp;ADDRESS('PR-tampon'!$D504,COLUMN(REFERENCEMENT_ISOLANT[[#Headers],[Hygrométrie des locaux]]))))))</f>
        <v/>
      </c>
      <c r="N541" s="3" t="str">
        <f ca="1">IF('PR-tampon'!$D504="","",IF('PR-tampon'!$D504=0,"",IF(INDIRECT(NOM_FR&amp;ADDRESS('PR-tampon'!$D504,COLUMN(REFERENCEMENT_ISOLANT[[#Headers],[classement locaux au sens 20.1 P3]])))=0,"",INDIRECT(NOM_FR&amp;ADDRESS('PR-tampon'!$D504,COLUMN(REFERENCEMENT_ISOLANT[[#Headers],[classement locaux au sens 20.1 P3]]))))))</f>
        <v/>
      </c>
      <c r="O541" s="3" t="str">
        <f ca="1">IF('PR-tampon'!$D504="","",IF('PR-tampon'!$D504=0,"",IF(INDIRECT(NOM_FR&amp;ADDRESS('PR-tampon'!$D504,COLUMN(REFERENCEMENT_ISOLANT[[#Headers],[Climat max]])))=0,"",INDIRECT(NOM_FR&amp;ADDRESS('PR-tampon'!$D504,COLUMN(REFERENCEMENT_ISOLANT[[#Headers],[Climat max]]))))))</f>
        <v/>
      </c>
      <c r="P541" s="3" t="str">
        <f ca="1">IF('PR-tampon'!$D504="","",IF('PR-tampon'!$D504=0,"",IF(INDIRECT(NOM_FR&amp;ADDRESS('PR-tampon'!$D504,COLUMN(REFERENCEMENT_ISOLANT[[#Headers],[Locaux climatisés ou raffraichis]])))=0,"",INDIRECT(NOM_FR&amp;ADDRESS('PR-tampon'!$D504,COLUMN(REFERENCEMENT_ISOLANT[[#Headers],[Locaux climatisés ou raffraichis]]))))))</f>
        <v/>
      </c>
    </row>
    <row r="542" spans="1:16" ht="130.15" customHeight="1" x14ac:dyDescent="0.25">
      <c r="A542" s="3" t="s">
        <v>165</v>
      </c>
      <c r="B542" s="79" t="str">
        <f ca="1">IF('PR-tampon'!$D505="","",IF('PR-tampon'!$D505=0,"",IF(INDIRECT(NOM_FR&amp;ADDRESS('PR-tampon'!$D505,COLUMN(REFERENCEMENT_ISOLANT[[#Headers],[DATE REFERENCEMENT]])))=0,"",INDIRECT(NOM_FR&amp;ADDRESS('PR-tampon'!$D505,COLUMN(REFERENCEMENT_ISOLANT[[#Headers],[DATE REFERENCEMENT]]))))))</f>
        <v/>
      </c>
      <c r="C542" s="79" t="str">
        <f ca="1">IF('PR-tampon'!$D505="","",IF('PR-tampon'!$D505=0,"",IF(INDIRECT(NOM_FR&amp;ADDRESS('PR-tampon'!$D505,COLUMN(REFERENCEMENT_ISOLANT[[#Headers],[TYPE DE PROCEDE]])))=0,"",INDIRECT(NOM_FR&amp;ADDRESS('PR-tampon'!$D505,COLUMN(REFERENCEMENT_ISOLANT[[#Headers],[TYPE DE PROCEDE]]))))))</f>
        <v/>
      </c>
      <c r="D542" s="79" t="str">
        <f ca="1">IF('PR-tampon'!$D505="","",IF('PR-tampon'!$D505=0,"",IF(INDIRECT(NOM_FR&amp;ADDRESS('PR-tampon'!$D505,COLUMN(REFERENCEMENT_ISOLANT[[#Headers],[MATIERE]])))=0,"",INDIRECT(NOM_FR&amp;ADDRESS('PR-tampon'!$D505,COLUMN(REFERENCEMENT_ISOLANT[[#Headers],[MATIERE]]))))))</f>
        <v/>
      </c>
      <c r="E542" s="3" t="str">
        <f ca="1">IF('PR-tampon'!$D505="","",IF('PR-tampon'!$D505=0,"",IF(INDIRECT(NOM_FR&amp;ADDRESS('PR-tampon'!$D505,COLUMN(REFERENCEMENT_ISOLANT[[#Headers],[NOM COMMERCIAL DU PROCEDE]])))=0,"",INDIRECT(NOM_FR&amp;ADDRESS('PR-tampon'!$D505,COLUMN(REFERENCEMENT_ISOLANT[[#Headers],[NOM COMMERCIAL DU PROCEDE]]))))))</f>
        <v/>
      </c>
      <c r="F542" s="3" t="str">
        <f ca="1">IF('PR-tampon'!$D505="","",IF('PR-tampon'!$D505=0,"",IF(INDIRECT(NOM_FR&amp;ADDRESS('PR-tampon'!$D505,COLUMN(REFERENCEMENT_ISOLANT[[#Headers],[FABRICANT / TITULAIRE / DISTRIBUTEUR]])))=0,"",INDIRECT(NOM_FR&amp;ADDRESS('PR-tampon'!$D505,COLUMN(REFERENCEMENT_ISOLANT[[#Headers],[FABRICANT / TITULAIRE / DISTRIBUTEUR]]))))))</f>
        <v/>
      </c>
      <c r="G542" s="3" t="str">
        <f ca="1">IF('PR-tampon'!$D505="","",IF('PR-tampon'!$D505=0,"",IF(INDIRECT(NOM_FR&amp;ADDRESS('PR-tampon'!$D505,COLUMN(REFERENCEMENT_ISOLANT[[#Headers],[TYPE DE DOCUMENT DE REFERENCE]])))=0,"",INDIRECT(NOM_FR&amp;ADDRESS('PR-tampon'!$D505,COLUMN(REFERENCEMENT_ISOLANT[[#Headers],[TYPE DE DOCUMENT DE REFERENCE]]))))))</f>
        <v/>
      </c>
      <c r="H542" s="3" t="str">
        <f ca="1">IF('PR-tampon'!$D505="","",IF('PR-tampon'!$D505=0,"",IF(INDIRECT(NOM_FR&amp;ADDRESS('PR-tampon'!$D505,COLUMN(REFERENCEMENT_ISOLANT[[#Headers],[REF]])))=0,"",INDIRECT(NOM_FR&amp;ADDRESS('PR-tampon'!$D505,COLUMN(REFERENCEMENT_ISOLANT[[#Headers],[REF]]))))))</f>
        <v/>
      </c>
      <c r="I542" s="73" t="str">
        <f ca="1">IF('PR-tampon'!$D505="","",IF('PR-tampon'!$D505=0,"",IF(INDIRECT(NOM_FR&amp;ADDRESS('PR-tampon'!$D505,COLUMN(REFERENCEMENT_ISOLANT[[#Headers],[AVIS LIMITE AU / VALIDITE]])))=0,"",INDIRECT(NOM_FR&amp;ADDRESS('PR-tampon'!$D505,COLUMN(REFERENCEMENT_ISOLANT[[#Headers],[AVIS LIMITE AU / VALIDITE]]))))))</f>
        <v/>
      </c>
      <c r="J542" s="3" t="str">
        <f ca="1">IF('PR-tampon'!$D505="","",IF('PR-tampon'!$D505=0,"",IF(INDIRECT(NOM_FR&amp;ADDRESS('PR-tampon'!$D505,COLUMN(REFERENCEMENT_ISOLANT[[#Headers],[TC/TNC
dans le domaine d''emploi visé]])))=0,"",INDIRECT(NOM_FR&amp;ADDRESS('PR-tampon'!$D505,COLUMN(REFERENCEMENT_ISOLANT[[#Headers],[TC/TNC
dans le domaine d''emploi visé]]))))))</f>
        <v/>
      </c>
      <c r="K542" s="102" t="str">
        <f ca="1">IF('PR-tampon'!$D505="","",IF('PR-tampon'!$D505=0,"",IF(INDIRECT(NOM_FR&amp;ADDRESS('PR-tampon'!$D505,COLUMN(REFERENCEMENT_ISOLANT[[#Headers],[SYNTHESE DES APPLICATIONS VISEES]])))=0,"",INDIRECT(NOM_FR&amp;ADDRESS('PR-tampon'!$D505,COLUMN(REFERENCEMENT_ISOLANT[[#Headers],[SYNTHESE DES APPLICATIONS VISEES]]))))))</f>
        <v/>
      </c>
      <c r="L542" s="75" t="str">
        <f ca="1">IF('PR-tampon'!$E505="","",IF('PR-tampon'!$E505=0,"",IF(INDIRECT(NOM_FR&amp;ADDRESS('PR-tampon'!$E505,COLUMN(REFERENCEMENT_ISOLANT[[#Headers],[CONCATENATION DES OBSERVATIONS]])))=0,"",INDIRECT(NOM_FR&amp;ADDRESS('PR-tampon'!$E505,COLUMN(REFERENCEMENT_ISOLANT[[#Headers],[CONCATENATION DES OBSERVATIONS]]))))))</f>
        <v/>
      </c>
      <c r="M542" s="3" t="str">
        <f ca="1">IF('PR-tampon'!$D505="","",IF('PR-tampon'!$D505=0,"",IF(INDIRECT(NOM_FR&amp;ADDRESS('PR-tampon'!$D505,COLUMN(REFERENCEMENT_ISOLANT[[#Headers],[Hygrométrie des locaux]])))=0,"",INDIRECT(NOM_FR&amp;ADDRESS('PR-tampon'!$D505,COLUMN(REFERENCEMENT_ISOLANT[[#Headers],[Hygrométrie des locaux]]))))))</f>
        <v/>
      </c>
      <c r="N542" s="3" t="str">
        <f ca="1">IF('PR-tampon'!$D505="","",IF('PR-tampon'!$D505=0,"",IF(INDIRECT(NOM_FR&amp;ADDRESS('PR-tampon'!$D505,COLUMN(REFERENCEMENT_ISOLANT[[#Headers],[classement locaux au sens 20.1 P3]])))=0,"",INDIRECT(NOM_FR&amp;ADDRESS('PR-tampon'!$D505,COLUMN(REFERENCEMENT_ISOLANT[[#Headers],[classement locaux au sens 20.1 P3]]))))))</f>
        <v/>
      </c>
      <c r="O542" s="3" t="str">
        <f ca="1">IF('PR-tampon'!$D505="","",IF('PR-tampon'!$D505=0,"",IF(INDIRECT(NOM_FR&amp;ADDRESS('PR-tampon'!$D505,COLUMN(REFERENCEMENT_ISOLANT[[#Headers],[Climat max]])))=0,"",INDIRECT(NOM_FR&amp;ADDRESS('PR-tampon'!$D505,COLUMN(REFERENCEMENT_ISOLANT[[#Headers],[Climat max]]))))))</f>
        <v/>
      </c>
      <c r="P542" s="3" t="str">
        <f ca="1">IF('PR-tampon'!$D505="","",IF('PR-tampon'!$D505=0,"",IF(INDIRECT(NOM_FR&amp;ADDRESS('PR-tampon'!$D505,COLUMN(REFERENCEMENT_ISOLANT[[#Headers],[Locaux climatisés ou raffraichis]])))=0,"",INDIRECT(NOM_FR&amp;ADDRESS('PR-tampon'!$D505,COLUMN(REFERENCEMENT_ISOLANT[[#Headers],[Locaux climatisés ou raffraichis]]))))))</f>
        <v/>
      </c>
    </row>
    <row r="543" spans="1:16" ht="130.15" customHeight="1" x14ac:dyDescent="0.25">
      <c r="A543" s="3" t="s">
        <v>165</v>
      </c>
      <c r="B543" s="79" t="str">
        <f ca="1">IF('PR-tampon'!$D506="","",IF('PR-tampon'!$D506=0,"",IF(INDIRECT(NOM_FR&amp;ADDRESS('PR-tampon'!$D506,COLUMN(REFERENCEMENT_ISOLANT[[#Headers],[DATE REFERENCEMENT]])))=0,"",INDIRECT(NOM_FR&amp;ADDRESS('PR-tampon'!$D506,COLUMN(REFERENCEMENT_ISOLANT[[#Headers],[DATE REFERENCEMENT]]))))))</f>
        <v/>
      </c>
      <c r="C543" s="79" t="str">
        <f ca="1">IF('PR-tampon'!$D506="","",IF('PR-tampon'!$D506=0,"",IF(INDIRECT(NOM_FR&amp;ADDRESS('PR-tampon'!$D506,COLUMN(REFERENCEMENT_ISOLANT[[#Headers],[TYPE DE PROCEDE]])))=0,"",INDIRECT(NOM_FR&amp;ADDRESS('PR-tampon'!$D506,COLUMN(REFERENCEMENT_ISOLANT[[#Headers],[TYPE DE PROCEDE]]))))))</f>
        <v/>
      </c>
      <c r="D543" s="79" t="str">
        <f ca="1">IF('PR-tampon'!$D506="","",IF('PR-tampon'!$D506=0,"",IF(INDIRECT(NOM_FR&amp;ADDRESS('PR-tampon'!$D506,COLUMN(REFERENCEMENT_ISOLANT[[#Headers],[MATIERE]])))=0,"",INDIRECT(NOM_FR&amp;ADDRESS('PR-tampon'!$D506,COLUMN(REFERENCEMENT_ISOLANT[[#Headers],[MATIERE]]))))))</f>
        <v/>
      </c>
      <c r="E543" s="3" t="str">
        <f ca="1">IF('PR-tampon'!$D506="","",IF('PR-tampon'!$D506=0,"",IF(INDIRECT(NOM_FR&amp;ADDRESS('PR-tampon'!$D506,COLUMN(REFERENCEMENT_ISOLANT[[#Headers],[NOM COMMERCIAL DU PROCEDE]])))=0,"",INDIRECT(NOM_FR&amp;ADDRESS('PR-tampon'!$D506,COLUMN(REFERENCEMENT_ISOLANT[[#Headers],[NOM COMMERCIAL DU PROCEDE]]))))))</f>
        <v/>
      </c>
      <c r="F543" s="3" t="str">
        <f ca="1">IF('PR-tampon'!$D506="","",IF('PR-tampon'!$D506=0,"",IF(INDIRECT(NOM_FR&amp;ADDRESS('PR-tampon'!$D506,COLUMN(REFERENCEMENT_ISOLANT[[#Headers],[FABRICANT / TITULAIRE / DISTRIBUTEUR]])))=0,"",INDIRECT(NOM_FR&amp;ADDRESS('PR-tampon'!$D506,COLUMN(REFERENCEMENT_ISOLANT[[#Headers],[FABRICANT / TITULAIRE / DISTRIBUTEUR]]))))))</f>
        <v/>
      </c>
      <c r="G543" s="3" t="str">
        <f ca="1">IF('PR-tampon'!$D506="","",IF('PR-tampon'!$D506=0,"",IF(INDIRECT(NOM_FR&amp;ADDRESS('PR-tampon'!$D506,COLUMN(REFERENCEMENT_ISOLANT[[#Headers],[TYPE DE DOCUMENT DE REFERENCE]])))=0,"",INDIRECT(NOM_FR&amp;ADDRESS('PR-tampon'!$D506,COLUMN(REFERENCEMENT_ISOLANT[[#Headers],[TYPE DE DOCUMENT DE REFERENCE]]))))))</f>
        <v/>
      </c>
      <c r="H543" s="3" t="str">
        <f ca="1">IF('PR-tampon'!$D506="","",IF('PR-tampon'!$D506=0,"",IF(INDIRECT(NOM_FR&amp;ADDRESS('PR-tampon'!$D506,COLUMN(REFERENCEMENT_ISOLANT[[#Headers],[REF]])))=0,"",INDIRECT(NOM_FR&amp;ADDRESS('PR-tampon'!$D506,COLUMN(REFERENCEMENT_ISOLANT[[#Headers],[REF]]))))))</f>
        <v/>
      </c>
      <c r="I543" s="73" t="str">
        <f ca="1">IF('PR-tampon'!$D506="","",IF('PR-tampon'!$D506=0,"",IF(INDIRECT(NOM_FR&amp;ADDRESS('PR-tampon'!$D506,COLUMN(REFERENCEMENT_ISOLANT[[#Headers],[AVIS LIMITE AU / VALIDITE]])))=0,"",INDIRECT(NOM_FR&amp;ADDRESS('PR-tampon'!$D506,COLUMN(REFERENCEMENT_ISOLANT[[#Headers],[AVIS LIMITE AU / VALIDITE]]))))))</f>
        <v/>
      </c>
      <c r="J543" s="3" t="str">
        <f ca="1">IF('PR-tampon'!$D506="","",IF('PR-tampon'!$D506=0,"",IF(INDIRECT(NOM_FR&amp;ADDRESS('PR-tampon'!$D506,COLUMN(REFERENCEMENT_ISOLANT[[#Headers],[TC/TNC
dans le domaine d''emploi visé]])))=0,"",INDIRECT(NOM_FR&amp;ADDRESS('PR-tampon'!$D506,COLUMN(REFERENCEMENT_ISOLANT[[#Headers],[TC/TNC
dans le domaine d''emploi visé]]))))))</f>
        <v/>
      </c>
      <c r="K543" s="102" t="str">
        <f ca="1">IF('PR-tampon'!$D506="","",IF('PR-tampon'!$D506=0,"",IF(INDIRECT(NOM_FR&amp;ADDRESS('PR-tampon'!$D506,COLUMN(REFERENCEMENT_ISOLANT[[#Headers],[SYNTHESE DES APPLICATIONS VISEES]])))=0,"",INDIRECT(NOM_FR&amp;ADDRESS('PR-tampon'!$D506,COLUMN(REFERENCEMENT_ISOLANT[[#Headers],[SYNTHESE DES APPLICATIONS VISEES]]))))))</f>
        <v/>
      </c>
      <c r="L543" s="75" t="str">
        <f ca="1">IF('PR-tampon'!$E506="","",IF('PR-tampon'!$E506=0,"",IF(INDIRECT(NOM_FR&amp;ADDRESS('PR-tampon'!$E506,COLUMN(REFERENCEMENT_ISOLANT[[#Headers],[CONCATENATION DES OBSERVATIONS]])))=0,"",INDIRECT(NOM_FR&amp;ADDRESS('PR-tampon'!$E506,COLUMN(REFERENCEMENT_ISOLANT[[#Headers],[CONCATENATION DES OBSERVATIONS]]))))))</f>
        <v/>
      </c>
      <c r="M543" s="3" t="str">
        <f ca="1">IF('PR-tampon'!$D506="","",IF('PR-tampon'!$D506=0,"",IF(INDIRECT(NOM_FR&amp;ADDRESS('PR-tampon'!$D506,COLUMN(REFERENCEMENT_ISOLANT[[#Headers],[Hygrométrie des locaux]])))=0,"",INDIRECT(NOM_FR&amp;ADDRESS('PR-tampon'!$D506,COLUMN(REFERENCEMENT_ISOLANT[[#Headers],[Hygrométrie des locaux]]))))))</f>
        <v/>
      </c>
      <c r="N543" s="3" t="str">
        <f ca="1">IF('PR-tampon'!$D506="","",IF('PR-tampon'!$D506=0,"",IF(INDIRECT(NOM_FR&amp;ADDRESS('PR-tampon'!$D506,COLUMN(REFERENCEMENT_ISOLANT[[#Headers],[classement locaux au sens 20.1 P3]])))=0,"",INDIRECT(NOM_FR&amp;ADDRESS('PR-tampon'!$D506,COLUMN(REFERENCEMENT_ISOLANT[[#Headers],[classement locaux au sens 20.1 P3]]))))))</f>
        <v/>
      </c>
      <c r="O543" s="3" t="str">
        <f ca="1">IF('PR-tampon'!$D506="","",IF('PR-tampon'!$D506=0,"",IF(INDIRECT(NOM_FR&amp;ADDRESS('PR-tampon'!$D506,COLUMN(REFERENCEMENT_ISOLANT[[#Headers],[Climat max]])))=0,"",INDIRECT(NOM_FR&amp;ADDRESS('PR-tampon'!$D506,COLUMN(REFERENCEMENT_ISOLANT[[#Headers],[Climat max]]))))))</f>
        <v/>
      </c>
      <c r="P543" s="3" t="str">
        <f ca="1">IF('PR-tampon'!$D506="","",IF('PR-tampon'!$D506=0,"",IF(INDIRECT(NOM_FR&amp;ADDRESS('PR-tampon'!$D506,COLUMN(REFERENCEMENT_ISOLANT[[#Headers],[Locaux climatisés ou raffraichis]])))=0,"",INDIRECT(NOM_FR&amp;ADDRESS('PR-tampon'!$D506,COLUMN(REFERENCEMENT_ISOLANT[[#Headers],[Locaux climatisés ou raffraichis]]))))))</f>
        <v/>
      </c>
    </row>
    <row r="544" spans="1:16" ht="130.15" customHeight="1" x14ac:dyDescent="0.25">
      <c r="A544" s="3" t="s">
        <v>165</v>
      </c>
      <c r="B544" s="79" t="str">
        <f ca="1">IF('PR-tampon'!$D507="","",IF('PR-tampon'!$D507=0,"",IF(INDIRECT(NOM_FR&amp;ADDRESS('PR-tampon'!$D507,COLUMN(REFERENCEMENT_ISOLANT[[#Headers],[DATE REFERENCEMENT]])))=0,"",INDIRECT(NOM_FR&amp;ADDRESS('PR-tampon'!$D507,COLUMN(REFERENCEMENT_ISOLANT[[#Headers],[DATE REFERENCEMENT]]))))))</f>
        <v/>
      </c>
      <c r="C544" s="79" t="str">
        <f ca="1">IF('PR-tampon'!$D507="","",IF('PR-tampon'!$D507=0,"",IF(INDIRECT(NOM_FR&amp;ADDRESS('PR-tampon'!$D507,COLUMN(REFERENCEMENT_ISOLANT[[#Headers],[TYPE DE PROCEDE]])))=0,"",INDIRECT(NOM_FR&amp;ADDRESS('PR-tampon'!$D507,COLUMN(REFERENCEMENT_ISOLANT[[#Headers],[TYPE DE PROCEDE]]))))))</f>
        <v/>
      </c>
      <c r="D544" s="79" t="str">
        <f ca="1">IF('PR-tampon'!$D507="","",IF('PR-tampon'!$D507=0,"",IF(INDIRECT(NOM_FR&amp;ADDRESS('PR-tampon'!$D507,COLUMN(REFERENCEMENT_ISOLANT[[#Headers],[MATIERE]])))=0,"",INDIRECT(NOM_FR&amp;ADDRESS('PR-tampon'!$D507,COLUMN(REFERENCEMENT_ISOLANT[[#Headers],[MATIERE]]))))))</f>
        <v/>
      </c>
      <c r="E544" s="3" t="str">
        <f ca="1">IF('PR-tampon'!$D507="","",IF('PR-tampon'!$D507=0,"",IF(INDIRECT(NOM_FR&amp;ADDRESS('PR-tampon'!$D507,COLUMN(REFERENCEMENT_ISOLANT[[#Headers],[NOM COMMERCIAL DU PROCEDE]])))=0,"",INDIRECT(NOM_FR&amp;ADDRESS('PR-tampon'!$D507,COLUMN(REFERENCEMENT_ISOLANT[[#Headers],[NOM COMMERCIAL DU PROCEDE]]))))))</f>
        <v/>
      </c>
      <c r="F544" s="3" t="str">
        <f ca="1">IF('PR-tampon'!$D507="","",IF('PR-tampon'!$D507=0,"",IF(INDIRECT(NOM_FR&amp;ADDRESS('PR-tampon'!$D507,COLUMN(REFERENCEMENT_ISOLANT[[#Headers],[FABRICANT / TITULAIRE / DISTRIBUTEUR]])))=0,"",INDIRECT(NOM_FR&amp;ADDRESS('PR-tampon'!$D507,COLUMN(REFERENCEMENT_ISOLANT[[#Headers],[FABRICANT / TITULAIRE / DISTRIBUTEUR]]))))))</f>
        <v/>
      </c>
      <c r="G544" s="3" t="str">
        <f ca="1">IF('PR-tampon'!$D507="","",IF('PR-tampon'!$D507=0,"",IF(INDIRECT(NOM_FR&amp;ADDRESS('PR-tampon'!$D507,COLUMN(REFERENCEMENT_ISOLANT[[#Headers],[TYPE DE DOCUMENT DE REFERENCE]])))=0,"",INDIRECT(NOM_FR&amp;ADDRESS('PR-tampon'!$D507,COLUMN(REFERENCEMENT_ISOLANT[[#Headers],[TYPE DE DOCUMENT DE REFERENCE]]))))))</f>
        <v/>
      </c>
      <c r="H544" s="3" t="str">
        <f ca="1">IF('PR-tampon'!$D507="","",IF('PR-tampon'!$D507=0,"",IF(INDIRECT(NOM_FR&amp;ADDRESS('PR-tampon'!$D507,COLUMN(REFERENCEMENT_ISOLANT[[#Headers],[REF]])))=0,"",INDIRECT(NOM_FR&amp;ADDRESS('PR-tampon'!$D507,COLUMN(REFERENCEMENT_ISOLANT[[#Headers],[REF]]))))))</f>
        <v/>
      </c>
      <c r="I544" s="73" t="str">
        <f ca="1">IF('PR-tampon'!$D507="","",IF('PR-tampon'!$D507=0,"",IF(INDIRECT(NOM_FR&amp;ADDRESS('PR-tampon'!$D507,COLUMN(REFERENCEMENT_ISOLANT[[#Headers],[AVIS LIMITE AU / VALIDITE]])))=0,"",INDIRECT(NOM_FR&amp;ADDRESS('PR-tampon'!$D507,COLUMN(REFERENCEMENT_ISOLANT[[#Headers],[AVIS LIMITE AU / VALIDITE]]))))))</f>
        <v/>
      </c>
      <c r="J544" s="3" t="str">
        <f ca="1">IF('PR-tampon'!$D507="","",IF('PR-tampon'!$D507=0,"",IF(INDIRECT(NOM_FR&amp;ADDRESS('PR-tampon'!$D507,COLUMN(REFERENCEMENT_ISOLANT[[#Headers],[TC/TNC
dans le domaine d''emploi visé]])))=0,"",INDIRECT(NOM_FR&amp;ADDRESS('PR-tampon'!$D507,COLUMN(REFERENCEMENT_ISOLANT[[#Headers],[TC/TNC
dans le domaine d''emploi visé]]))))))</f>
        <v/>
      </c>
      <c r="K544" s="102" t="str">
        <f ca="1">IF('PR-tampon'!$D507="","",IF('PR-tampon'!$D507=0,"",IF(INDIRECT(NOM_FR&amp;ADDRESS('PR-tampon'!$D507,COLUMN(REFERENCEMENT_ISOLANT[[#Headers],[SYNTHESE DES APPLICATIONS VISEES]])))=0,"",INDIRECT(NOM_FR&amp;ADDRESS('PR-tampon'!$D507,COLUMN(REFERENCEMENT_ISOLANT[[#Headers],[SYNTHESE DES APPLICATIONS VISEES]]))))))</f>
        <v/>
      </c>
      <c r="L544" s="75" t="str">
        <f ca="1">IF('PR-tampon'!$E507="","",IF('PR-tampon'!$E507=0,"",IF(INDIRECT(NOM_FR&amp;ADDRESS('PR-tampon'!$E507,COLUMN(REFERENCEMENT_ISOLANT[[#Headers],[CONCATENATION DES OBSERVATIONS]])))=0,"",INDIRECT(NOM_FR&amp;ADDRESS('PR-tampon'!$E507,COLUMN(REFERENCEMENT_ISOLANT[[#Headers],[CONCATENATION DES OBSERVATIONS]]))))))</f>
        <v/>
      </c>
      <c r="M544" s="3" t="str">
        <f ca="1">IF('PR-tampon'!$D507="","",IF('PR-tampon'!$D507=0,"",IF(INDIRECT(NOM_FR&amp;ADDRESS('PR-tampon'!$D507,COLUMN(REFERENCEMENT_ISOLANT[[#Headers],[Hygrométrie des locaux]])))=0,"",INDIRECT(NOM_FR&amp;ADDRESS('PR-tampon'!$D507,COLUMN(REFERENCEMENT_ISOLANT[[#Headers],[Hygrométrie des locaux]]))))))</f>
        <v/>
      </c>
      <c r="N544" s="3" t="str">
        <f ca="1">IF('PR-tampon'!$D507="","",IF('PR-tampon'!$D507=0,"",IF(INDIRECT(NOM_FR&amp;ADDRESS('PR-tampon'!$D507,COLUMN(REFERENCEMENT_ISOLANT[[#Headers],[classement locaux au sens 20.1 P3]])))=0,"",INDIRECT(NOM_FR&amp;ADDRESS('PR-tampon'!$D507,COLUMN(REFERENCEMENT_ISOLANT[[#Headers],[classement locaux au sens 20.1 P3]]))))))</f>
        <v/>
      </c>
      <c r="O544" s="3" t="str">
        <f ca="1">IF('PR-tampon'!$D507="","",IF('PR-tampon'!$D507=0,"",IF(INDIRECT(NOM_FR&amp;ADDRESS('PR-tampon'!$D507,COLUMN(REFERENCEMENT_ISOLANT[[#Headers],[Climat max]])))=0,"",INDIRECT(NOM_FR&amp;ADDRESS('PR-tampon'!$D507,COLUMN(REFERENCEMENT_ISOLANT[[#Headers],[Climat max]]))))))</f>
        <v/>
      </c>
      <c r="P544" s="3" t="str">
        <f ca="1">IF('PR-tampon'!$D507="","",IF('PR-tampon'!$D507=0,"",IF(INDIRECT(NOM_FR&amp;ADDRESS('PR-tampon'!$D507,COLUMN(REFERENCEMENT_ISOLANT[[#Headers],[Locaux climatisés ou raffraichis]])))=0,"",INDIRECT(NOM_FR&amp;ADDRESS('PR-tampon'!$D507,COLUMN(REFERENCEMENT_ISOLANT[[#Headers],[Locaux climatisés ou raffraichis]]))))))</f>
        <v/>
      </c>
    </row>
    <row r="545" spans="1:16" ht="130.15" customHeight="1" x14ac:dyDescent="0.25">
      <c r="A545" s="3" t="s">
        <v>165</v>
      </c>
      <c r="B545" s="79" t="str">
        <f ca="1">IF('PR-tampon'!$D508="","",IF('PR-tampon'!$D508=0,"",IF(INDIRECT(NOM_FR&amp;ADDRESS('PR-tampon'!$D508,COLUMN(REFERENCEMENT_ISOLANT[[#Headers],[DATE REFERENCEMENT]])))=0,"",INDIRECT(NOM_FR&amp;ADDRESS('PR-tampon'!$D508,COLUMN(REFERENCEMENT_ISOLANT[[#Headers],[DATE REFERENCEMENT]]))))))</f>
        <v/>
      </c>
      <c r="C545" s="79" t="str">
        <f ca="1">IF('PR-tampon'!$D508="","",IF('PR-tampon'!$D508=0,"",IF(INDIRECT(NOM_FR&amp;ADDRESS('PR-tampon'!$D508,COLUMN(REFERENCEMENT_ISOLANT[[#Headers],[TYPE DE PROCEDE]])))=0,"",INDIRECT(NOM_FR&amp;ADDRESS('PR-tampon'!$D508,COLUMN(REFERENCEMENT_ISOLANT[[#Headers],[TYPE DE PROCEDE]]))))))</f>
        <v/>
      </c>
      <c r="D545" s="79" t="str">
        <f ca="1">IF('PR-tampon'!$D508="","",IF('PR-tampon'!$D508=0,"",IF(INDIRECT(NOM_FR&amp;ADDRESS('PR-tampon'!$D508,COLUMN(REFERENCEMENT_ISOLANT[[#Headers],[MATIERE]])))=0,"",INDIRECT(NOM_FR&amp;ADDRESS('PR-tampon'!$D508,COLUMN(REFERENCEMENT_ISOLANT[[#Headers],[MATIERE]]))))))</f>
        <v/>
      </c>
      <c r="E545" s="3" t="str">
        <f ca="1">IF('PR-tampon'!$D508="","",IF('PR-tampon'!$D508=0,"",IF(INDIRECT(NOM_FR&amp;ADDRESS('PR-tampon'!$D508,COLUMN(REFERENCEMENT_ISOLANT[[#Headers],[NOM COMMERCIAL DU PROCEDE]])))=0,"",INDIRECT(NOM_FR&amp;ADDRESS('PR-tampon'!$D508,COLUMN(REFERENCEMENT_ISOLANT[[#Headers],[NOM COMMERCIAL DU PROCEDE]]))))))</f>
        <v/>
      </c>
      <c r="F545" s="3" t="str">
        <f ca="1">IF('PR-tampon'!$D508="","",IF('PR-tampon'!$D508=0,"",IF(INDIRECT(NOM_FR&amp;ADDRESS('PR-tampon'!$D508,COLUMN(REFERENCEMENT_ISOLANT[[#Headers],[FABRICANT / TITULAIRE / DISTRIBUTEUR]])))=0,"",INDIRECT(NOM_FR&amp;ADDRESS('PR-tampon'!$D508,COLUMN(REFERENCEMENT_ISOLANT[[#Headers],[FABRICANT / TITULAIRE / DISTRIBUTEUR]]))))))</f>
        <v/>
      </c>
      <c r="G545" s="3" t="str">
        <f ca="1">IF('PR-tampon'!$D508="","",IF('PR-tampon'!$D508=0,"",IF(INDIRECT(NOM_FR&amp;ADDRESS('PR-tampon'!$D508,COLUMN(REFERENCEMENT_ISOLANT[[#Headers],[TYPE DE DOCUMENT DE REFERENCE]])))=0,"",INDIRECT(NOM_FR&amp;ADDRESS('PR-tampon'!$D508,COLUMN(REFERENCEMENT_ISOLANT[[#Headers],[TYPE DE DOCUMENT DE REFERENCE]]))))))</f>
        <v/>
      </c>
      <c r="H545" s="3" t="str">
        <f ca="1">IF('PR-tampon'!$D508="","",IF('PR-tampon'!$D508=0,"",IF(INDIRECT(NOM_FR&amp;ADDRESS('PR-tampon'!$D508,COLUMN(REFERENCEMENT_ISOLANT[[#Headers],[REF]])))=0,"",INDIRECT(NOM_FR&amp;ADDRESS('PR-tampon'!$D508,COLUMN(REFERENCEMENT_ISOLANT[[#Headers],[REF]]))))))</f>
        <v/>
      </c>
      <c r="I545" s="73" t="str">
        <f ca="1">IF('PR-tampon'!$D508="","",IF('PR-tampon'!$D508=0,"",IF(INDIRECT(NOM_FR&amp;ADDRESS('PR-tampon'!$D508,COLUMN(REFERENCEMENT_ISOLANT[[#Headers],[AVIS LIMITE AU / VALIDITE]])))=0,"",INDIRECT(NOM_FR&amp;ADDRESS('PR-tampon'!$D508,COLUMN(REFERENCEMENT_ISOLANT[[#Headers],[AVIS LIMITE AU / VALIDITE]]))))))</f>
        <v/>
      </c>
      <c r="J545" s="3" t="str">
        <f ca="1">IF('PR-tampon'!$D508="","",IF('PR-tampon'!$D508=0,"",IF(INDIRECT(NOM_FR&amp;ADDRESS('PR-tampon'!$D508,COLUMN(REFERENCEMENT_ISOLANT[[#Headers],[TC/TNC
dans le domaine d''emploi visé]])))=0,"",INDIRECT(NOM_FR&amp;ADDRESS('PR-tampon'!$D508,COLUMN(REFERENCEMENT_ISOLANT[[#Headers],[TC/TNC
dans le domaine d''emploi visé]]))))))</f>
        <v/>
      </c>
      <c r="K545" s="102" t="str">
        <f ca="1">IF('PR-tampon'!$D508="","",IF('PR-tampon'!$D508=0,"",IF(INDIRECT(NOM_FR&amp;ADDRESS('PR-tampon'!$D508,COLUMN(REFERENCEMENT_ISOLANT[[#Headers],[SYNTHESE DES APPLICATIONS VISEES]])))=0,"",INDIRECT(NOM_FR&amp;ADDRESS('PR-tampon'!$D508,COLUMN(REFERENCEMENT_ISOLANT[[#Headers],[SYNTHESE DES APPLICATIONS VISEES]]))))))</f>
        <v/>
      </c>
      <c r="L545" s="75" t="str">
        <f ca="1">IF('PR-tampon'!$E508="","",IF('PR-tampon'!$E508=0,"",IF(INDIRECT(NOM_FR&amp;ADDRESS('PR-tampon'!$E508,COLUMN(REFERENCEMENT_ISOLANT[[#Headers],[CONCATENATION DES OBSERVATIONS]])))=0,"",INDIRECT(NOM_FR&amp;ADDRESS('PR-tampon'!$E508,COLUMN(REFERENCEMENT_ISOLANT[[#Headers],[CONCATENATION DES OBSERVATIONS]]))))))</f>
        <v/>
      </c>
      <c r="M545" s="3" t="str">
        <f ca="1">IF('PR-tampon'!$D508="","",IF('PR-tampon'!$D508=0,"",IF(INDIRECT(NOM_FR&amp;ADDRESS('PR-tampon'!$D508,COLUMN(REFERENCEMENT_ISOLANT[[#Headers],[Hygrométrie des locaux]])))=0,"",INDIRECT(NOM_FR&amp;ADDRESS('PR-tampon'!$D508,COLUMN(REFERENCEMENT_ISOLANT[[#Headers],[Hygrométrie des locaux]]))))))</f>
        <v/>
      </c>
      <c r="N545" s="3" t="str">
        <f ca="1">IF('PR-tampon'!$D508="","",IF('PR-tampon'!$D508=0,"",IF(INDIRECT(NOM_FR&amp;ADDRESS('PR-tampon'!$D508,COLUMN(REFERENCEMENT_ISOLANT[[#Headers],[classement locaux au sens 20.1 P3]])))=0,"",INDIRECT(NOM_FR&amp;ADDRESS('PR-tampon'!$D508,COLUMN(REFERENCEMENT_ISOLANT[[#Headers],[classement locaux au sens 20.1 P3]]))))))</f>
        <v/>
      </c>
      <c r="O545" s="3" t="str">
        <f ca="1">IF('PR-tampon'!$D508="","",IF('PR-tampon'!$D508=0,"",IF(INDIRECT(NOM_FR&amp;ADDRESS('PR-tampon'!$D508,COLUMN(REFERENCEMENT_ISOLANT[[#Headers],[Climat max]])))=0,"",INDIRECT(NOM_FR&amp;ADDRESS('PR-tampon'!$D508,COLUMN(REFERENCEMENT_ISOLANT[[#Headers],[Climat max]]))))))</f>
        <v/>
      </c>
      <c r="P545" s="3" t="str">
        <f ca="1">IF('PR-tampon'!$D508="","",IF('PR-tampon'!$D508=0,"",IF(INDIRECT(NOM_FR&amp;ADDRESS('PR-tampon'!$D508,COLUMN(REFERENCEMENT_ISOLANT[[#Headers],[Locaux climatisés ou raffraichis]])))=0,"",INDIRECT(NOM_FR&amp;ADDRESS('PR-tampon'!$D508,COLUMN(REFERENCEMENT_ISOLANT[[#Headers],[Locaux climatisés ou raffraichis]]))))))</f>
        <v/>
      </c>
    </row>
    <row r="546" spans="1:16" ht="130.15" customHeight="1" x14ac:dyDescent="0.25">
      <c r="A546" s="3" t="s">
        <v>165</v>
      </c>
      <c r="B546" s="79" t="str">
        <f ca="1">IF('PR-tampon'!$D509="","",IF('PR-tampon'!$D509=0,"",IF(INDIRECT(NOM_FR&amp;ADDRESS('PR-tampon'!$D509,COLUMN(REFERENCEMENT_ISOLANT[[#Headers],[DATE REFERENCEMENT]])))=0,"",INDIRECT(NOM_FR&amp;ADDRESS('PR-tampon'!$D509,COLUMN(REFERENCEMENT_ISOLANT[[#Headers],[DATE REFERENCEMENT]]))))))</f>
        <v/>
      </c>
      <c r="C546" s="79" t="str">
        <f ca="1">IF('PR-tampon'!$D509="","",IF('PR-tampon'!$D509=0,"",IF(INDIRECT(NOM_FR&amp;ADDRESS('PR-tampon'!$D509,COLUMN(REFERENCEMENT_ISOLANT[[#Headers],[TYPE DE PROCEDE]])))=0,"",INDIRECT(NOM_FR&amp;ADDRESS('PR-tampon'!$D509,COLUMN(REFERENCEMENT_ISOLANT[[#Headers],[TYPE DE PROCEDE]]))))))</f>
        <v/>
      </c>
      <c r="D546" s="79" t="str">
        <f ca="1">IF('PR-tampon'!$D509="","",IF('PR-tampon'!$D509=0,"",IF(INDIRECT(NOM_FR&amp;ADDRESS('PR-tampon'!$D509,COLUMN(REFERENCEMENT_ISOLANT[[#Headers],[MATIERE]])))=0,"",INDIRECT(NOM_FR&amp;ADDRESS('PR-tampon'!$D509,COLUMN(REFERENCEMENT_ISOLANT[[#Headers],[MATIERE]]))))))</f>
        <v/>
      </c>
      <c r="E546" s="3" t="str">
        <f ca="1">IF('PR-tampon'!$D509="","",IF('PR-tampon'!$D509=0,"",IF(INDIRECT(NOM_FR&amp;ADDRESS('PR-tampon'!$D509,COLUMN(REFERENCEMENT_ISOLANT[[#Headers],[NOM COMMERCIAL DU PROCEDE]])))=0,"",INDIRECT(NOM_FR&amp;ADDRESS('PR-tampon'!$D509,COLUMN(REFERENCEMENT_ISOLANT[[#Headers],[NOM COMMERCIAL DU PROCEDE]]))))))</f>
        <v/>
      </c>
      <c r="F546" s="3" t="str">
        <f ca="1">IF('PR-tampon'!$D509="","",IF('PR-tampon'!$D509=0,"",IF(INDIRECT(NOM_FR&amp;ADDRESS('PR-tampon'!$D509,COLUMN(REFERENCEMENT_ISOLANT[[#Headers],[FABRICANT / TITULAIRE / DISTRIBUTEUR]])))=0,"",INDIRECT(NOM_FR&amp;ADDRESS('PR-tampon'!$D509,COLUMN(REFERENCEMENT_ISOLANT[[#Headers],[FABRICANT / TITULAIRE / DISTRIBUTEUR]]))))))</f>
        <v/>
      </c>
      <c r="G546" s="3" t="str">
        <f ca="1">IF('PR-tampon'!$D509="","",IF('PR-tampon'!$D509=0,"",IF(INDIRECT(NOM_FR&amp;ADDRESS('PR-tampon'!$D509,COLUMN(REFERENCEMENT_ISOLANT[[#Headers],[TYPE DE DOCUMENT DE REFERENCE]])))=0,"",INDIRECT(NOM_FR&amp;ADDRESS('PR-tampon'!$D509,COLUMN(REFERENCEMENT_ISOLANT[[#Headers],[TYPE DE DOCUMENT DE REFERENCE]]))))))</f>
        <v/>
      </c>
      <c r="H546" s="3" t="str">
        <f ca="1">IF('PR-tampon'!$D509="","",IF('PR-tampon'!$D509=0,"",IF(INDIRECT(NOM_FR&amp;ADDRESS('PR-tampon'!$D509,COLUMN(REFERENCEMENT_ISOLANT[[#Headers],[REF]])))=0,"",INDIRECT(NOM_FR&amp;ADDRESS('PR-tampon'!$D509,COLUMN(REFERENCEMENT_ISOLANT[[#Headers],[REF]]))))))</f>
        <v/>
      </c>
      <c r="I546" s="73" t="str">
        <f ca="1">IF('PR-tampon'!$D509="","",IF('PR-tampon'!$D509=0,"",IF(INDIRECT(NOM_FR&amp;ADDRESS('PR-tampon'!$D509,COLUMN(REFERENCEMENT_ISOLANT[[#Headers],[AVIS LIMITE AU / VALIDITE]])))=0,"",INDIRECT(NOM_FR&amp;ADDRESS('PR-tampon'!$D509,COLUMN(REFERENCEMENT_ISOLANT[[#Headers],[AVIS LIMITE AU / VALIDITE]]))))))</f>
        <v/>
      </c>
      <c r="J546" s="3" t="str">
        <f ca="1">IF('PR-tampon'!$D509="","",IF('PR-tampon'!$D509=0,"",IF(INDIRECT(NOM_FR&amp;ADDRESS('PR-tampon'!$D509,COLUMN(REFERENCEMENT_ISOLANT[[#Headers],[TC/TNC
dans le domaine d''emploi visé]])))=0,"",INDIRECT(NOM_FR&amp;ADDRESS('PR-tampon'!$D509,COLUMN(REFERENCEMENT_ISOLANT[[#Headers],[TC/TNC
dans le domaine d''emploi visé]]))))))</f>
        <v/>
      </c>
      <c r="K546" s="102" t="str">
        <f ca="1">IF('PR-tampon'!$D509="","",IF('PR-tampon'!$D509=0,"",IF(INDIRECT(NOM_FR&amp;ADDRESS('PR-tampon'!$D509,COLUMN(REFERENCEMENT_ISOLANT[[#Headers],[SYNTHESE DES APPLICATIONS VISEES]])))=0,"",INDIRECT(NOM_FR&amp;ADDRESS('PR-tampon'!$D509,COLUMN(REFERENCEMENT_ISOLANT[[#Headers],[SYNTHESE DES APPLICATIONS VISEES]]))))))</f>
        <v/>
      </c>
      <c r="L546" s="75" t="str">
        <f ca="1">IF('PR-tampon'!$E509="","",IF('PR-tampon'!$E509=0,"",IF(INDIRECT(NOM_FR&amp;ADDRESS('PR-tampon'!$E509,COLUMN(REFERENCEMENT_ISOLANT[[#Headers],[CONCATENATION DES OBSERVATIONS]])))=0,"",INDIRECT(NOM_FR&amp;ADDRESS('PR-tampon'!$E509,COLUMN(REFERENCEMENT_ISOLANT[[#Headers],[CONCATENATION DES OBSERVATIONS]]))))))</f>
        <v/>
      </c>
      <c r="M546" s="3" t="str">
        <f ca="1">IF('PR-tampon'!$D509="","",IF('PR-tampon'!$D509=0,"",IF(INDIRECT(NOM_FR&amp;ADDRESS('PR-tampon'!$D509,COLUMN(REFERENCEMENT_ISOLANT[[#Headers],[Hygrométrie des locaux]])))=0,"",INDIRECT(NOM_FR&amp;ADDRESS('PR-tampon'!$D509,COLUMN(REFERENCEMENT_ISOLANT[[#Headers],[Hygrométrie des locaux]]))))))</f>
        <v/>
      </c>
      <c r="N546" s="3" t="str">
        <f ca="1">IF('PR-tampon'!$D509="","",IF('PR-tampon'!$D509=0,"",IF(INDIRECT(NOM_FR&amp;ADDRESS('PR-tampon'!$D509,COLUMN(REFERENCEMENT_ISOLANT[[#Headers],[classement locaux au sens 20.1 P3]])))=0,"",INDIRECT(NOM_FR&amp;ADDRESS('PR-tampon'!$D509,COLUMN(REFERENCEMENT_ISOLANT[[#Headers],[classement locaux au sens 20.1 P3]]))))))</f>
        <v/>
      </c>
      <c r="O546" s="3" t="str">
        <f ca="1">IF('PR-tampon'!$D509="","",IF('PR-tampon'!$D509=0,"",IF(INDIRECT(NOM_FR&amp;ADDRESS('PR-tampon'!$D509,COLUMN(REFERENCEMENT_ISOLANT[[#Headers],[Climat max]])))=0,"",INDIRECT(NOM_FR&amp;ADDRESS('PR-tampon'!$D509,COLUMN(REFERENCEMENT_ISOLANT[[#Headers],[Climat max]]))))))</f>
        <v/>
      </c>
      <c r="P546" s="3" t="str">
        <f ca="1">IF('PR-tampon'!$D509="","",IF('PR-tampon'!$D509=0,"",IF(INDIRECT(NOM_FR&amp;ADDRESS('PR-tampon'!$D509,COLUMN(REFERENCEMENT_ISOLANT[[#Headers],[Locaux climatisés ou raffraichis]])))=0,"",INDIRECT(NOM_FR&amp;ADDRESS('PR-tampon'!$D509,COLUMN(REFERENCEMENT_ISOLANT[[#Headers],[Locaux climatisés ou raffraichis]]))))))</f>
        <v/>
      </c>
    </row>
    <row r="547" spans="1:16" ht="130.15" customHeight="1" x14ac:dyDescent="0.25">
      <c r="A547" s="3" t="s">
        <v>165</v>
      </c>
      <c r="B547" s="79" t="str">
        <f ca="1">IF('PR-tampon'!$D510="","",IF('PR-tampon'!$D510=0,"",IF(INDIRECT(NOM_FR&amp;ADDRESS('PR-tampon'!$D510,COLUMN(REFERENCEMENT_ISOLANT[[#Headers],[DATE REFERENCEMENT]])))=0,"",INDIRECT(NOM_FR&amp;ADDRESS('PR-tampon'!$D510,COLUMN(REFERENCEMENT_ISOLANT[[#Headers],[DATE REFERENCEMENT]]))))))</f>
        <v/>
      </c>
      <c r="C547" s="79" t="str">
        <f ca="1">IF('PR-tampon'!$D510="","",IF('PR-tampon'!$D510=0,"",IF(INDIRECT(NOM_FR&amp;ADDRESS('PR-tampon'!$D510,COLUMN(REFERENCEMENT_ISOLANT[[#Headers],[TYPE DE PROCEDE]])))=0,"",INDIRECT(NOM_FR&amp;ADDRESS('PR-tampon'!$D510,COLUMN(REFERENCEMENT_ISOLANT[[#Headers],[TYPE DE PROCEDE]]))))))</f>
        <v/>
      </c>
      <c r="D547" s="79" t="str">
        <f ca="1">IF('PR-tampon'!$D510="","",IF('PR-tampon'!$D510=0,"",IF(INDIRECT(NOM_FR&amp;ADDRESS('PR-tampon'!$D510,COLUMN(REFERENCEMENT_ISOLANT[[#Headers],[MATIERE]])))=0,"",INDIRECT(NOM_FR&amp;ADDRESS('PR-tampon'!$D510,COLUMN(REFERENCEMENT_ISOLANT[[#Headers],[MATIERE]]))))))</f>
        <v/>
      </c>
      <c r="E547" s="3" t="str">
        <f ca="1">IF('PR-tampon'!$D510="","",IF('PR-tampon'!$D510=0,"",IF(INDIRECT(NOM_FR&amp;ADDRESS('PR-tampon'!$D510,COLUMN(REFERENCEMENT_ISOLANT[[#Headers],[NOM COMMERCIAL DU PROCEDE]])))=0,"",INDIRECT(NOM_FR&amp;ADDRESS('PR-tampon'!$D510,COLUMN(REFERENCEMENT_ISOLANT[[#Headers],[NOM COMMERCIAL DU PROCEDE]]))))))</f>
        <v/>
      </c>
      <c r="F547" s="3" t="str">
        <f ca="1">IF('PR-tampon'!$D510="","",IF('PR-tampon'!$D510=0,"",IF(INDIRECT(NOM_FR&amp;ADDRESS('PR-tampon'!$D510,COLUMN(REFERENCEMENT_ISOLANT[[#Headers],[FABRICANT / TITULAIRE / DISTRIBUTEUR]])))=0,"",INDIRECT(NOM_FR&amp;ADDRESS('PR-tampon'!$D510,COLUMN(REFERENCEMENT_ISOLANT[[#Headers],[FABRICANT / TITULAIRE / DISTRIBUTEUR]]))))))</f>
        <v/>
      </c>
      <c r="G547" s="3" t="str">
        <f ca="1">IF('PR-tampon'!$D510="","",IF('PR-tampon'!$D510=0,"",IF(INDIRECT(NOM_FR&amp;ADDRESS('PR-tampon'!$D510,COLUMN(REFERENCEMENT_ISOLANT[[#Headers],[TYPE DE DOCUMENT DE REFERENCE]])))=0,"",INDIRECT(NOM_FR&amp;ADDRESS('PR-tampon'!$D510,COLUMN(REFERENCEMENT_ISOLANT[[#Headers],[TYPE DE DOCUMENT DE REFERENCE]]))))))</f>
        <v/>
      </c>
      <c r="H547" s="3" t="str">
        <f ca="1">IF('PR-tampon'!$D510="","",IF('PR-tampon'!$D510=0,"",IF(INDIRECT(NOM_FR&amp;ADDRESS('PR-tampon'!$D510,COLUMN(REFERENCEMENT_ISOLANT[[#Headers],[REF]])))=0,"",INDIRECT(NOM_FR&amp;ADDRESS('PR-tampon'!$D510,COLUMN(REFERENCEMENT_ISOLANT[[#Headers],[REF]]))))))</f>
        <v/>
      </c>
      <c r="I547" s="73" t="str">
        <f ca="1">IF('PR-tampon'!$D510="","",IF('PR-tampon'!$D510=0,"",IF(INDIRECT(NOM_FR&amp;ADDRESS('PR-tampon'!$D510,COLUMN(REFERENCEMENT_ISOLANT[[#Headers],[AVIS LIMITE AU / VALIDITE]])))=0,"",INDIRECT(NOM_FR&amp;ADDRESS('PR-tampon'!$D510,COLUMN(REFERENCEMENT_ISOLANT[[#Headers],[AVIS LIMITE AU / VALIDITE]]))))))</f>
        <v/>
      </c>
      <c r="J547" s="3" t="str">
        <f ca="1">IF('PR-tampon'!$D510="","",IF('PR-tampon'!$D510=0,"",IF(INDIRECT(NOM_FR&amp;ADDRESS('PR-tampon'!$D510,COLUMN(REFERENCEMENT_ISOLANT[[#Headers],[TC/TNC
dans le domaine d''emploi visé]])))=0,"",INDIRECT(NOM_FR&amp;ADDRESS('PR-tampon'!$D510,COLUMN(REFERENCEMENT_ISOLANT[[#Headers],[TC/TNC
dans le domaine d''emploi visé]]))))))</f>
        <v/>
      </c>
      <c r="K547" s="102" t="str">
        <f ca="1">IF('PR-tampon'!$D510="","",IF('PR-tampon'!$D510=0,"",IF(INDIRECT(NOM_FR&amp;ADDRESS('PR-tampon'!$D510,COLUMN(REFERENCEMENT_ISOLANT[[#Headers],[SYNTHESE DES APPLICATIONS VISEES]])))=0,"",INDIRECT(NOM_FR&amp;ADDRESS('PR-tampon'!$D510,COLUMN(REFERENCEMENT_ISOLANT[[#Headers],[SYNTHESE DES APPLICATIONS VISEES]]))))))</f>
        <v/>
      </c>
      <c r="L547" s="75" t="str">
        <f ca="1">IF('PR-tampon'!$E510="","",IF('PR-tampon'!$E510=0,"",IF(INDIRECT(NOM_FR&amp;ADDRESS('PR-tampon'!$E510,COLUMN(REFERENCEMENT_ISOLANT[[#Headers],[CONCATENATION DES OBSERVATIONS]])))=0,"",INDIRECT(NOM_FR&amp;ADDRESS('PR-tampon'!$E510,COLUMN(REFERENCEMENT_ISOLANT[[#Headers],[CONCATENATION DES OBSERVATIONS]]))))))</f>
        <v/>
      </c>
      <c r="M547" s="3" t="str">
        <f ca="1">IF('PR-tampon'!$D510="","",IF('PR-tampon'!$D510=0,"",IF(INDIRECT(NOM_FR&amp;ADDRESS('PR-tampon'!$D510,COLUMN(REFERENCEMENT_ISOLANT[[#Headers],[Hygrométrie des locaux]])))=0,"",INDIRECT(NOM_FR&amp;ADDRESS('PR-tampon'!$D510,COLUMN(REFERENCEMENT_ISOLANT[[#Headers],[Hygrométrie des locaux]]))))))</f>
        <v/>
      </c>
      <c r="N547" s="3" t="str">
        <f ca="1">IF('PR-tampon'!$D510="","",IF('PR-tampon'!$D510=0,"",IF(INDIRECT(NOM_FR&amp;ADDRESS('PR-tampon'!$D510,COLUMN(REFERENCEMENT_ISOLANT[[#Headers],[classement locaux au sens 20.1 P3]])))=0,"",INDIRECT(NOM_FR&amp;ADDRESS('PR-tampon'!$D510,COLUMN(REFERENCEMENT_ISOLANT[[#Headers],[classement locaux au sens 20.1 P3]]))))))</f>
        <v/>
      </c>
      <c r="O547" s="3" t="str">
        <f ca="1">IF('PR-tampon'!$D510="","",IF('PR-tampon'!$D510=0,"",IF(INDIRECT(NOM_FR&amp;ADDRESS('PR-tampon'!$D510,COLUMN(REFERENCEMENT_ISOLANT[[#Headers],[Climat max]])))=0,"",INDIRECT(NOM_FR&amp;ADDRESS('PR-tampon'!$D510,COLUMN(REFERENCEMENT_ISOLANT[[#Headers],[Climat max]]))))))</f>
        <v/>
      </c>
      <c r="P547" s="3" t="str">
        <f ca="1">IF('PR-tampon'!$D510="","",IF('PR-tampon'!$D510=0,"",IF(INDIRECT(NOM_FR&amp;ADDRESS('PR-tampon'!$D510,COLUMN(REFERENCEMENT_ISOLANT[[#Headers],[Locaux climatisés ou raffraichis]])))=0,"",INDIRECT(NOM_FR&amp;ADDRESS('PR-tampon'!$D510,COLUMN(REFERENCEMENT_ISOLANT[[#Headers],[Locaux climatisés ou raffraichis]]))))))</f>
        <v/>
      </c>
    </row>
    <row r="548" spans="1:16" ht="130.15" customHeight="1" x14ac:dyDescent="0.25">
      <c r="A548" s="3" t="s">
        <v>165</v>
      </c>
      <c r="B548" s="79" t="str">
        <f ca="1">IF('PR-tampon'!$D511="","",IF('PR-tampon'!$D511=0,"",IF(INDIRECT(NOM_FR&amp;ADDRESS('PR-tampon'!$D511,COLUMN(REFERENCEMENT_ISOLANT[[#Headers],[DATE REFERENCEMENT]])))=0,"",INDIRECT(NOM_FR&amp;ADDRESS('PR-tampon'!$D511,COLUMN(REFERENCEMENT_ISOLANT[[#Headers],[DATE REFERENCEMENT]]))))))</f>
        <v/>
      </c>
      <c r="C548" s="79" t="str">
        <f ca="1">IF('PR-tampon'!$D511="","",IF('PR-tampon'!$D511=0,"",IF(INDIRECT(NOM_FR&amp;ADDRESS('PR-tampon'!$D511,COLUMN(REFERENCEMENT_ISOLANT[[#Headers],[TYPE DE PROCEDE]])))=0,"",INDIRECT(NOM_FR&amp;ADDRESS('PR-tampon'!$D511,COLUMN(REFERENCEMENT_ISOLANT[[#Headers],[TYPE DE PROCEDE]]))))))</f>
        <v/>
      </c>
      <c r="D548" s="79" t="str">
        <f ca="1">IF('PR-tampon'!$D511="","",IF('PR-tampon'!$D511=0,"",IF(INDIRECT(NOM_FR&amp;ADDRESS('PR-tampon'!$D511,COLUMN(REFERENCEMENT_ISOLANT[[#Headers],[MATIERE]])))=0,"",INDIRECT(NOM_FR&amp;ADDRESS('PR-tampon'!$D511,COLUMN(REFERENCEMENT_ISOLANT[[#Headers],[MATIERE]]))))))</f>
        <v/>
      </c>
      <c r="E548" s="3" t="str">
        <f ca="1">IF('PR-tampon'!$D511="","",IF('PR-tampon'!$D511=0,"",IF(INDIRECT(NOM_FR&amp;ADDRESS('PR-tampon'!$D511,COLUMN(REFERENCEMENT_ISOLANT[[#Headers],[NOM COMMERCIAL DU PROCEDE]])))=0,"",INDIRECT(NOM_FR&amp;ADDRESS('PR-tampon'!$D511,COLUMN(REFERENCEMENT_ISOLANT[[#Headers],[NOM COMMERCIAL DU PROCEDE]]))))))</f>
        <v/>
      </c>
      <c r="F548" s="3" t="str">
        <f ca="1">IF('PR-tampon'!$D511="","",IF('PR-tampon'!$D511=0,"",IF(INDIRECT(NOM_FR&amp;ADDRESS('PR-tampon'!$D511,COLUMN(REFERENCEMENT_ISOLANT[[#Headers],[FABRICANT / TITULAIRE / DISTRIBUTEUR]])))=0,"",INDIRECT(NOM_FR&amp;ADDRESS('PR-tampon'!$D511,COLUMN(REFERENCEMENT_ISOLANT[[#Headers],[FABRICANT / TITULAIRE / DISTRIBUTEUR]]))))))</f>
        <v/>
      </c>
      <c r="G548" s="3" t="str">
        <f ca="1">IF('PR-tampon'!$D511="","",IF('PR-tampon'!$D511=0,"",IF(INDIRECT(NOM_FR&amp;ADDRESS('PR-tampon'!$D511,COLUMN(REFERENCEMENT_ISOLANT[[#Headers],[TYPE DE DOCUMENT DE REFERENCE]])))=0,"",INDIRECT(NOM_FR&amp;ADDRESS('PR-tampon'!$D511,COLUMN(REFERENCEMENT_ISOLANT[[#Headers],[TYPE DE DOCUMENT DE REFERENCE]]))))))</f>
        <v/>
      </c>
      <c r="H548" s="3" t="str">
        <f ca="1">IF('PR-tampon'!$D511="","",IF('PR-tampon'!$D511=0,"",IF(INDIRECT(NOM_FR&amp;ADDRESS('PR-tampon'!$D511,COLUMN(REFERENCEMENT_ISOLANT[[#Headers],[REF]])))=0,"",INDIRECT(NOM_FR&amp;ADDRESS('PR-tampon'!$D511,COLUMN(REFERENCEMENT_ISOLANT[[#Headers],[REF]]))))))</f>
        <v/>
      </c>
      <c r="I548" s="73" t="str">
        <f ca="1">IF('PR-tampon'!$D511="","",IF('PR-tampon'!$D511=0,"",IF(INDIRECT(NOM_FR&amp;ADDRESS('PR-tampon'!$D511,COLUMN(REFERENCEMENT_ISOLANT[[#Headers],[AVIS LIMITE AU / VALIDITE]])))=0,"",INDIRECT(NOM_FR&amp;ADDRESS('PR-tampon'!$D511,COLUMN(REFERENCEMENT_ISOLANT[[#Headers],[AVIS LIMITE AU / VALIDITE]]))))))</f>
        <v/>
      </c>
      <c r="J548" s="3" t="str">
        <f ca="1">IF('PR-tampon'!$D511="","",IF('PR-tampon'!$D511=0,"",IF(INDIRECT(NOM_FR&amp;ADDRESS('PR-tampon'!$D511,COLUMN(REFERENCEMENT_ISOLANT[[#Headers],[TC/TNC
dans le domaine d''emploi visé]])))=0,"",INDIRECT(NOM_FR&amp;ADDRESS('PR-tampon'!$D511,COLUMN(REFERENCEMENT_ISOLANT[[#Headers],[TC/TNC
dans le domaine d''emploi visé]]))))))</f>
        <v/>
      </c>
      <c r="K548" s="102" t="str">
        <f ca="1">IF('PR-tampon'!$D511="","",IF('PR-tampon'!$D511=0,"",IF(INDIRECT(NOM_FR&amp;ADDRESS('PR-tampon'!$D511,COLUMN(REFERENCEMENT_ISOLANT[[#Headers],[SYNTHESE DES APPLICATIONS VISEES]])))=0,"",INDIRECT(NOM_FR&amp;ADDRESS('PR-tampon'!$D511,COLUMN(REFERENCEMENT_ISOLANT[[#Headers],[SYNTHESE DES APPLICATIONS VISEES]]))))))</f>
        <v/>
      </c>
      <c r="L548" s="75" t="str">
        <f ca="1">IF('PR-tampon'!$E511="","",IF('PR-tampon'!$E511=0,"",IF(INDIRECT(NOM_FR&amp;ADDRESS('PR-tampon'!$E511,COLUMN(REFERENCEMENT_ISOLANT[[#Headers],[CONCATENATION DES OBSERVATIONS]])))=0,"",INDIRECT(NOM_FR&amp;ADDRESS('PR-tampon'!$E511,COLUMN(REFERENCEMENT_ISOLANT[[#Headers],[CONCATENATION DES OBSERVATIONS]]))))))</f>
        <v/>
      </c>
      <c r="M548" s="3" t="str">
        <f ca="1">IF('PR-tampon'!$D511="","",IF('PR-tampon'!$D511=0,"",IF(INDIRECT(NOM_FR&amp;ADDRESS('PR-tampon'!$D511,COLUMN(REFERENCEMENT_ISOLANT[[#Headers],[Hygrométrie des locaux]])))=0,"",INDIRECT(NOM_FR&amp;ADDRESS('PR-tampon'!$D511,COLUMN(REFERENCEMENT_ISOLANT[[#Headers],[Hygrométrie des locaux]]))))))</f>
        <v/>
      </c>
      <c r="N548" s="3" t="str">
        <f ca="1">IF('PR-tampon'!$D511="","",IF('PR-tampon'!$D511=0,"",IF(INDIRECT(NOM_FR&amp;ADDRESS('PR-tampon'!$D511,COLUMN(REFERENCEMENT_ISOLANT[[#Headers],[classement locaux au sens 20.1 P3]])))=0,"",INDIRECT(NOM_FR&amp;ADDRESS('PR-tampon'!$D511,COLUMN(REFERENCEMENT_ISOLANT[[#Headers],[classement locaux au sens 20.1 P3]]))))))</f>
        <v/>
      </c>
      <c r="O548" s="3" t="str">
        <f ca="1">IF('PR-tampon'!$D511="","",IF('PR-tampon'!$D511=0,"",IF(INDIRECT(NOM_FR&amp;ADDRESS('PR-tampon'!$D511,COLUMN(REFERENCEMENT_ISOLANT[[#Headers],[Climat max]])))=0,"",INDIRECT(NOM_FR&amp;ADDRESS('PR-tampon'!$D511,COLUMN(REFERENCEMENT_ISOLANT[[#Headers],[Climat max]]))))))</f>
        <v/>
      </c>
      <c r="P548" s="3" t="str">
        <f ca="1">IF('PR-tampon'!$D511="","",IF('PR-tampon'!$D511=0,"",IF(INDIRECT(NOM_FR&amp;ADDRESS('PR-tampon'!$D511,COLUMN(REFERENCEMENT_ISOLANT[[#Headers],[Locaux climatisés ou raffraichis]])))=0,"",INDIRECT(NOM_FR&amp;ADDRESS('PR-tampon'!$D511,COLUMN(REFERENCEMENT_ISOLANT[[#Headers],[Locaux climatisés ou raffraichis]]))))))</f>
        <v/>
      </c>
    </row>
    <row r="549" spans="1:16" ht="130.15" customHeight="1" x14ac:dyDescent="0.25">
      <c r="A549" s="3" t="s">
        <v>165</v>
      </c>
      <c r="B549" s="79" t="str">
        <f ca="1">IF('PR-tampon'!$D512="","",IF('PR-tampon'!$D512=0,"",IF(INDIRECT(NOM_FR&amp;ADDRESS('PR-tampon'!$D512,COLUMN(REFERENCEMENT_ISOLANT[[#Headers],[DATE REFERENCEMENT]])))=0,"",INDIRECT(NOM_FR&amp;ADDRESS('PR-tampon'!$D512,COLUMN(REFERENCEMENT_ISOLANT[[#Headers],[DATE REFERENCEMENT]]))))))</f>
        <v/>
      </c>
      <c r="C549" s="79" t="str">
        <f ca="1">IF('PR-tampon'!$D512="","",IF('PR-tampon'!$D512=0,"",IF(INDIRECT(NOM_FR&amp;ADDRESS('PR-tampon'!$D512,COLUMN(REFERENCEMENT_ISOLANT[[#Headers],[TYPE DE PROCEDE]])))=0,"",INDIRECT(NOM_FR&amp;ADDRESS('PR-tampon'!$D512,COLUMN(REFERENCEMENT_ISOLANT[[#Headers],[TYPE DE PROCEDE]]))))))</f>
        <v/>
      </c>
      <c r="D549" s="79" t="str">
        <f ca="1">IF('PR-tampon'!$D512="","",IF('PR-tampon'!$D512=0,"",IF(INDIRECT(NOM_FR&amp;ADDRESS('PR-tampon'!$D512,COLUMN(REFERENCEMENT_ISOLANT[[#Headers],[MATIERE]])))=0,"",INDIRECT(NOM_FR&amp;ADDRESS('PR-tampon'!$D512,COLUMN(REFERENCEMENT_ISOLANT[[#Headers],[MATIERE]]))))))</f>
        <v/>
      </c>
      <c r="E549" s="3" t="str">
        <f ca="1">IF('PR-tampon'!$D512="","",IF('PR-tampon'!$D512=0,"",IF(INDIRECT(NOM_FR&amp;ADDRESS('PR-tampon'!$D512,COLUMN(REFERENCEMENT_ISOLANT[[#Headers],[NOM COMMERCIAL DU PROCEDE]])))=0,"",INDIRECT(NOM_FR&amp;ADDRESS('PR-tampon'!$D512,COLUMN(REFERENCEMENT_ISOLANT[[#Headers],[NOM COMMERCIAL DU PROCEDE]]))))))</f>
        <v/>
      </c>
      <c r="F549" s="3" t="str">
        <f ca="1">IF('PR-tampon'!$D512="","",IF('PR-tampon'!$D512=0,"",IF(INDIRECT(NOM_FR&amp;ADDRESS('PR-tampon'!$D512,COLUMN(REFERENCEMENT_ISOLANT[[#Headers],[FABRICANT / TITULAIRE / DISTRIBUTEUR]])))=0,"",INDIRECT(NOM_FR&amp;ADDRESS('PR-tampon'!$D512,COLUMN(REFERENCEMENT_ISOLANT[[#Headers],[FABRICANT / TITULAIRE / DISTRIBUTEUR]]))))))</f>
        <v/>
      </c>
      <c r="G549" s="3" t="str">
        <f ca="1">IF('PR-tampon'!$D512="","",IF('PR-tampon'!$D512=0,"",IF(INDIRECT(NOM_FR&amp;ADDRESS('PR-tampon'!$D512,COLUMN(REFERENCEMENT_ISOLANT[[#Headers],[TYPE DE DOCUMENT DE REFERENCE]])))=0,"",INDIRECT(NOM_FR&amp;ADDRESS('PR-tampon'!$D512,COLUMN(REFERENCEMENT_ISOLANT[[#Headers],[TYPE DE DOCUMENT DE REFERENCE]]))))))</f>
        <v/>
      </c>
      <c r="H549" s="3" t="str">
        <f ca="1">IF('PR-tampon'!$D512="","",IF('PR-tampon'!$D512=0,"",IF(INDIRECT(NOM_FR&amp;ADDRESS('PR-tampon'!$D512,COLUMN(REFERENCEMENT_ISOLANT[[#Headers],[REF]])))=0,"",INDIRECT(NOM_FR&amp;ADDRESS('PR-tampon'!$D512,COLUMN(REFERENCEMENT_ISOLANT[[#Headers],[REF]]))))))</f>
        <v/>
      </c>
      <c r="I549" s="73" t="str">
        <f ca="1">IF('PR-tampon'!$D512="","",IF('PR-tampon'!$D512=0,"",IF(INDIRECT(NOM_FR&amp;ADDRESS('PR-tampon'!$D512,COLUMN(REFERENCEMENT_ISOLANT[[#Headers],[AVIS LIMITE AU / VALIDITE]])))=0,"",INDIRECT(NOM_FR&amp;ADDRESS('PR-tampon'!$D512,COLUMN(REFERENCEMENT_ISOLANT[[#Headers],[AVIS LIMITE AU / VALIDITE]]))))))</f>
        <v/>
      </c>
      <c r="J549" s="3" t="str">
        <f ca="1">IF('PR-tampon'!$D512="","",IF('PR-tampon'!$D512=0,"",IF(INDIRECT(NOM_FR&amp;ADDRESS('PR-tampon'!$D512,COLUMN(REFERENCEMENT_ISOLANT[[#Headers],[TC/TNC
dans le domaine d''emploi visé]])))=0,"",INDIRECT(NOM_FR&amp;ADDRESS('PR-tampon'!$D512,COLUMN(REFERENCEMENT_ISOLANT[[#Headers],[TC/TNC
dans le domaine d''emploi visé]]))))))</f>
        <v/>
      </c>
      <c r="K549" s="102" t="str">
        <f ca="1">IF('PR-tampon'!$D512="","",IF('PR-tampon'!$D512=0,"",IF(INDIRECT(NOM_FR&amp;ADDRESS('PR-tampon'!$D512,COLUMN(REFERENCEMENT_ISOLANT[[#Headers],[SYNTHESE DES APPLICATIONS VISEES]])))=0,"",INDIRECT(NOM_FR&amp;ADDRESS('PR-tampon'!$D512,COLUMN(REFERENCEMENT_ISOLANT[[#Headers],[SYNTHESE DES APPLICATIONS VISEES]]))))))</f>
        <v/>
      </c>
      <c r="L549" s="75" t="str">
        <f ca="1">IF('PR-tampon'!$E512="","",IF('PR-tampon'!$E512=0,"",IF(INDIRECT(NOM_FR&amp;ADDRESS('PR-tampon'!$E512,COLUMN(REFERENCEMENT_ISOLANT[[#Headers],[CONCATENATION DES OBSERVATIONS]])))=0,"",INDIRECT(NOM_FR&amp;ADDRESS('PR-tampon'!$E512,COLUMN(REFERENCEMENT_ISOLANT[[#Headers],[CONCATENATION DES OBSERVATIONS]]))))))</f>
        <v/>
      </c>
      <c r="M549" s="3" t="str">
        <f ca="1">IF('PR-tampon'!$D512="","",IF('PR-tampon'!$D512=0,"",IF(INDIRECT(NOM_FR&amp;ADDRESS('PR-tampon'!$D512,COLUMN(REFERENCEMENT_ISOLANT[[#Headers],[Hygrométrie des locaux]])))=0,"",INDIRECT(NOM_FR&amp;ADDRESS('PR-tampon'!$D512,COLUMN(REFERENCEMENT_ISOLANT[[#Headers],[Hygrométrie des locaux]]))))))</f>
        <v/>
      </c>
      <c r="N549" s="3" t="str">
        <f ca="1">IF('PR-tampon'!$D512="","",IF('PR-tampon'!$D512=0,"",IF(INDIRECT(NOM_FR&amp;ADDRESS('PR-tampon'!$D512,COLUMN(REFERENCEMENT_ISOLANT[[#Headers],[classement locaux au sens 20.1 P3]])))=0,"",INDIRECT(NOM_FR&amp;ADDRESS('PR-tampon'!$D512,COLUMN(REFERENCEMENT_ISOLANT[[#Headers],[classement locaux au sens 20.1 P3]]))))))</f>
        <v/>
      </c>
      <c r="O549" s="3" t="str">
        <f ca="1">IF('PR-tampon'!$D512="","",IF('PR-tampon'!$D512=0,"",IF(INDIRECT(NOM_FR&amp;ADDRESS('PR-tampon'!$D512,COLUMN(REFERENCEMENT_ISOLANT[[#Headers],[Climat max]])))=0,"",INDIRECT(NOM_FR&amp;ADDRESS('PR-tampon'!$D512,COLUMN(REFERENCEMENT_ISOLANT[[#Headers],[Climat max]]))))))</f>
        <v/>
      </c>
      <c r="P549" s="3" t="str">
        <f ca="1">IF('PR-tampon'!$D512="","",IF('PR-tampon'!$D512=0,"",IF(INDIRECT(NOM_FR&amp;ADDRESS('PR-tampon'!$D512,COLUMN(REFERENCEMENT_ISOLANT[[#Headers],[Locaux climatisés ou raffraichis]])))=0,"",INDIRECT(NOM_FR&amp;ADDRESS('PR-tampon'!$D512,COLUMN(REFERENCEMENT_ISOLANT[[#Headers],[Locaux climatisés ou raffraichis]]))))))</f>
        <v/>
      </c>
    </row>
    <row r="550" spans="1:16" ht="130.15" customHeight="1" x14ac:dyDescent="0.25">
      <c r="A550" s="3" t="s">
        <v>165</v>
      </c>
      <c r="B550" s="79" t="str">
        <f ca="1">IF('PR-tampon'!$D513="","",IF('PR-tampon'!$D513=0,"",IF(INDIRECT(NOM_FR&amp;ADDRESS('PR-tampon'!$D513,COLUMN(REFERENCEMENT_ISOLANT[[#Headers],[DATE REFERENCEMENT]])))=0,"",INDIRECT(NOM_FR&amp;ADDRESS('PR-tampon'!$D513,COLUMN(REFERENCEMENT_ISOLANT[[#Headers],[DATE REFERENCEMENT]]))))))</f>
        <v/>
      </c>
      <c r="C550" s="79" t="str">
        <f ca="1">IF('PR-tampon'!$D513="","",IF('PR-tampon'!$D513=0,"",IF(INDIRECT(NOM_FR&amp;ADDRESS('PR-tampon'!$D513,COLUMN(REFERENCEMENT_ISOLANT[[#Headers],[TYPE DE PROCEDE]])))=0,"",INDIRECT(NOM_FR&amp;ADDRESS('PR-tampon'!$D513,COLUMN(REFERENCEMENT_ISOLANT[[#Headers],[TYPE DE PROCEDE]]))))))</f>
        <v/>
      </c>
      <c r="D550" s="79" t="str">
        <f ca="1">IF('PR-tampon'!$D513="","",IF('PR-tampon'!$D513=0,"",IF(INDIRECT(NOM_FR&amp;ADDRESS('PR-tampon'!$D513,COLUMN(REFERENCEMENT_ISOLANT[[#Headers],[MATIERE]])))=0,"",INDIRECT(NOM_FR&amp;ADDRESS('PR-tampon'!$D513,COLUMN(REFERENCEMENT_ISOLANT[[#Headers],[MATIERE]]))))))</f>
        <v/>
      </c>
      <c r="E550" s="3" t="str">
        <f ca="1">IF('PR-tampon'!$D513="","",IF('PR-tampon'!$D513=0,"",IF(INDIRECT(NOM_FR&amp;ADDRESS('PR-tampon'!$D513,COLUMN(REFERENCEMENT_ISOLANT[[#Headers],[NOM COMMERCIAL DU PROCEDE]])))=0,"",INDIRECT(NOM_FR&amp;ADDRESS('PR-tampon'!$D513,COLUMN(REFERENCEMENT_ISOLANT[[#Headers],[NOM COMMERCIAL DU PROCEDE]]))))))</f>
        <v/>
      </c>
      <c r="F550" s="3" t="str">
        <f ca="1">IF('PR-tampon'!$D513="","",IF('PR-tampon'!$D513=0,"",IF(INDIRECT(NOM_FR&amp;ADDRESS('PR-tampon'!$D513,COLUMN(REFERENCEMENT_ISOLANT[[#Headers],[FABRICANT / TITULAIRE / DISTRIBUTEUR]])))=0,"",INDIRECT(NOM_FR&amp;ADDRESS('PR-tampon'!$D513,COLUMN(REFERENCEMENT_ISOLANT[[#Headers],[FABRICANT / TITULAIRE / DISTRIBUTEUR]]))))))</f>
        <v/>
      </c>
      <c r="G550" s="3" t="str">
        <f ca="1">IF('PR-tampon'!$D513="","",IF('PR-tampon'!$D513=0,"",IF(INDIRECT(NOM_FR&amp;ADDRESS('PR-tampon'!$D513,COLUMN(REFERENCEMENT_ISOLANT[[#Headers],[TYPE DE DOCUMENT DE REFERENCE]])))=0,"",INDIRECT(NOM_FR&amp;ADDRESS('PR-tampon'!$D513,COLUMN(REFERENCEMENT_ISOLANT[[#Headers],[TYPE DE DOCUMENT DE REFERENCE]]))))))</f>
        <v/>
      </c>
      <c r="H550" s="3" t="str">
        <f ca="1">IF('PR-tampon'!$D513="","",IF('PR-tampon'!$D513=0,"",IF(INDIRECT(NOM_FR&amp;ADDRESS('PR-tampon'!$D513,COLUMN(REFERENCEMENT_ISOLANT[[#Headers],[REF]])))=0,"",INDIRECT(NOM_FR&amp;ADDRESS('PR-tampon'!$D513,COLUMN(REFERENCEMENT_ISOLANT[[#Headers],[REF]]))))))</f>
        <v/>
      </c>
      <c r="I550" s="73" t="str">
        <f ca="1">IF('PR-tampon'!$D513="","",IF('PR-tampon'!$D513=0,"",IF(INDIRECT(NOM_FR&amp;ADDRESS('PR-tampon'!$D513,COLUMN(REFERENCEMENT_ISOLANT[[#Headers],[AVIS LIMITE AU / VALIDITE]])))=0,"",INDIRECT(NOM_FR&amp;ADDRESS('PR-tampon'!$D513,COLUMN(REFERENCEMENT_ISOLANT[[#Headers],[AVIS LIMITE AU / VALIDITE]]))))))</f>
        <v/>
      </c>
      <c r="J550" s="3" t="str">
        <f ca="1">IF('PR-tampon'!$D513="","",IF('PR-tampon'!$D513=0,"",IF(INDIRECT(NOM_FR&amp;ADDRESS('PR-tampon'!$D513,COLUMN(REFERENCEMENT_ISOLANT[[#Headers],[TC/TNC
dans le domaine d''emploi visé]])))=0,"",INDIRECT(NOM_FR&amp;ADDRESS('PR-tampon'!$D513,COLUMN(REFERENCEMENT_ISOLANT[[#Headers],[TC/TNC
dans le domaine d''emploi visé]]))))))</f>
        <v/>
      </c>
      <c r="K550" s="102" t="str">
        <f ca="1">IF('PR-tampon'!$D513="","",IF('PR-tampon'!$D513=0,"",IF(INDIRECT(NOM_FR&amp;ADDRESS('PR-tampon'!$D513,COLUMN(REFERENCEMENT_ISOLANT[[#Headers],[SYNTHESE DES APPLICATIONS VISEES]])))=0,"",INDIRECT(NOM_FR&amp;ADDRESS('PR-tampon'!$D513,COLUMN(REFERENCEMENT_ISOLANT[[#Headers],[SYNTHESE DES APPLICATIONS VISEES]]))))))</f>
        <v/>
      </c>
      <c r="L550" s="75" t="str">
        <f ca="1">IF('PR-tampon'!$E513="","",IF('PR-tampon'!$E513=0,"",IF(INDIRECT(NOM_FR&amp;ADDRESS('PR-tampon'!$E513,COLUMN(REFERENCEMENT_ISOLANT[[#Headers],[CONCATENATION DES OBSERVATIONS]])))=0,"",INDIRECT(NOM_FR&amp;ADDRESS('PR-tampon'!$E513,COLUMN(REFERENCEMENT_ISOLANT[[#Headers],[CONCATENATION DES OBSERVATIONS]]))))))</f>
        <v/>
      </c>
      <c r="M550" s="3" t="str">
        <f ca="1">IF('PR-tampon'!$D513="","",IF('PR-tampon'!$D513=0,"",IF(INDIRECT(NOM_FR&amp;ADDRESS('PR-tampon'!$D513,COLUMN(REFERENCEMENT_ISOLANT[[#Headers],[Hygrométrie des locaux]])))=0,"",INDIRECT(NOM_FR&amp;ADDRESS('PR-tampon'!$D513,COLUMN(REFERENCEMENT_ISOLANT[[#Headers],[Hygrométrie des locaux]]))))))</f>
        <v/>
      </c>
      <c r="N550" s="3" t="str">
        <f ca="1">IF('PR-tampon'!$D513="","",IF('PR-tampon'!$D513=0,"",IF(INDIRECT(NOM_FR&amp;ADDRESS('PR-tampon'!$D513,COLUMN(REFERENCEMENT_ISOLANT[[#Headers],[classement locaux au sens 20.1 P3]])))=0,"",INDIRECT(NOM_FR&amp;ADDRESS('PR-tampon'!$D513,COLUMN(REFERENCEMENT_ISOLANT[[#Headers],[classement locaux au sens 20.1 P3]]))))))</f>
        <v/>
      </c>
      <c r="O550" s="3" t="str">
        <f ca="1">IF('PR-tampon'!$D513="","",IF('PR-tampon'!$D513=0,"",IF(INDIRECT(NOM_FR&amp;ADDRESS('PR-tampon'!$D513,COLUMN(REFERENCEMENT_ISOLANT[[#Headers],[Climat max]])))=0,"",INDIRECT(NOM_FR&amp;ADDRESS('PR-tampon'!$D513,COLUMN(REFERENCEMENT_ISOLANT[[#Headers],[Climat max]]))))))</f>
        <v/>
      </c>
      <c r="P550" s="3" t="str">
        <f ca="1">IF('PR-tampon'!$D513="","",IF('PR-tampon'!$D513=0,"",IF(INDIRECT(NOM_FR&amp;ADDRESS('PR-tampon'!$D513,COLUMN(REFERENCEMENT_ISOLANT[[#Headers],[Locaux climatisés ou raffraichis]])))=0,"",INDIRECT(NOM_FR&amp;ADDRESS('PR-tampon'!$D513,COLUMN(REFERENCEMENT_ISOLANT[[#Headers],[Locaux climatisés ou raffraichis]]))))))</f>
        <v/>
      </c>
    </row>
    <row r="551" spans="1:16" ht="130.15" customHeight="1" x14ac:dyDescent="0.25">
      <c r="A551" s="3" t="s">
        <v>165</v>
      </c>
      <c r="B551" s="79" t="str">
        <f ca="1">IF('PR-tampon'!$D514="","",IF('PR-tampon'!$D514=0,"",IF(INDIRECT(NOM_FR&amp;ADDRESS('PR-tampon'!$D514,COLUMN(REFERENCEMENT_ISOLANT[[#Headers],[DATE REFERENCEMENT]])))=0,"",INDIRECT(NOM_FR&amp;ADDRESS('PR-tampon'!$D514,COLUMN(REFERENCEMENT_ISOLANT[[#Headers],[DATE REFERENCEMENT]]))))))</f>
        <v/>
      </c>
      <c r="C551" s="79" t="str">
        <f ca="1">IF('PR-tampon'!$D514="","",IF('PR-tampon'!$D514=0,"",IF(INDIRECT(NOM_FR&amp;ADDRESS('PR-tampon'!$D514,COLUMN(REFERENCEMENT_ISOLANT[[#Headers],[TYPE DE PROCEDE]])))=0,"",INDIRECT(NOM_FR&amp;ADDRESS('PR-tampon'!$D514,COLUMN(REFERENCEMENT_ISOLANT[[#Headers],[TYPE DE PROCEDE]]))))))</f>
        <v/>
      </c>
      <c r="D551" s="79" t="str">
        <f ca="1">IF('PR-tampon'!$D514="","",IF('PR-tampon'!$D514=0,"",IF(INDIRECT(NOM_FR&amp;ADDRESS('PR-tampon'!$D514,COLUMN(REFERENCEMENT_ISOLANT[[#Headers],[MATIERE]])))=0,"",INDIRECT(NOM_FR&amp;ADDRESS('PR-tampon'!$D514,COLUMN(REFERENCEMENT_ISOLANT[[#Headers],[MATIERE]]))))))</f>
        <v/>
      </c>
      <c r="E551" s="3" t="str">
        <f ca="1">IF('PR-tampon'!$D514="","",IF('PR-tampon'!$D514=0,"",IF(INDIRECT(NOM_FR&amp;ADDRESS('PR-tampon'!$D514,COLUMN(REFERENCEMENT_ISOLANT[[#Headers],[NOM COMMERCIAL DU PROCEDE]])))=0,"",INDIRECT(NOM_FR&amp;ADDRESS('PR-tampon'!$D514,COLUMN(REFERENCEMENT_ISOLANT[[#Headers],[NOM COMMERCIAL DU PROCEDE]]))))))</f>
        <v/>
      </c>
      <c r="F551" s="3" t="str">
        <f ca="1">IF('PR-tampon'!$D514="","",IF('PR-tampon'!$D514=0,"",IF(INDIRECT(NOM_FR&amp;ADDRESS('PR-tampon'!$D514,COLUMN(REFERENCEMENT_ISOLANT[[#Headers],[FABRICANT / TITULAIRE / DISTRIBUTEUR]])))=0,"",INDIRECT(NOM_FR&amp;ADDRESS('PR-tampon'!$D514,COLUMN(REFERENCEMENT_ISOLANT[[#Headers],[FABRICANT / TITULAIRE / DISTRIBUTEUR]]))))))</f>
        <v/>
      </c>
      <c r="G551" s="3" t="str">
        <f ca="1">IF('PR-tampon'!$D514="","",IF('PR-tampon'!$D514=0,"",IF(INDIRECT(NOM_FR&amp;ADDRESS('PR-tampon'!$D514,COLUMN(REFERENCEMENT_ISOLANT[[#Headers],[TYPE DE DOCUMENT DE REFERENCE]])))=0,"",INDIRECT(NOM_FR&amp;ADDRESS('PR-tampon'!$D514,COLUMN(REFERENCEMENT_ISOLANT[[#Headers],[TYPE DE DOCUMENT DE REFERENCE]]))))))</f>
        <v/>
      </c>
      <c r="H551" s="3" t="str">
        <f ca="1">IF('PR-tampon'!$D514="","",IF('PR-tampon'!$D514=0,"",IF(INDIRECT(NOM_FR&amp;ADDRESS('PR-tampon'!$D514,COLUMN(REFERENCEMENT_ISOLANT[[#Headers],[REF]])))=0,"",INDIRECT(NOM_FR&amp;ADDRESS('PR-tampon'!$D514,COLUMN(REFERENCEMENT_ISOLANT[[#Headers],[REF]]))))))</f>
        <v/>
      </c>
      <c r="I551" s="73" t="str">
        <f ca="1">IF('PR-tampon'!$D514="","",IF('PR-tampon'!$D514=0,"",IF(INDIRECT(NOM_FR&amp;ADDRESS('PR-tampon'!$D514,COLUMN(REFERENCEMENT_ISOLANT[[#Headers],[AVIS LIMITE AU / VALIDITE]])))=0,"",INDIRECT(NOM_FR&amp;ADDRESS('PR-tampon'!$D514,COLUMN(REFERENCEMENT_ISOLANT[[#Headers],[AVIS LIMITE AU / VALIDITE]]))))))</f>
        <v/>
      </c>
      <c r="J551" s="3" t="str">
        <f ca="1">IF('PR-tampon'!$D514="","",IF('PR-tampon'!$D514=0,"",IF(INDIRECT(NOM_FR&amp;ADDRESS('PR-tampon'!$D514,COLUMN(REFERENCEMENT_ISOLANT[[#Headers],[TC/TNC
dans le domaine d''emploi visé]])))=0,"",INDIRECT(NOM_FR&amp;ADDRESS('PR-tampon'!$D514,COLUMN(REFERENCEMENT_ISOLANT[[#Headers],[TC/TNC
dans le domaine d''emploi visé]]))))))</f>
        <v/>
      </c>
      <c r="K551" s="102" t="str">
        <f ca="1">IF('PR-tampon'!$D514="","",IF('PR-tampon'!$D514=0,"",IF(INDIRECT(NOM_FR&amp;ADDRESS('PR-tampon'!$D514,COLUMN(REFERENCEMENT_ISOLANT[[#Headers],[SYNTHESE DES APPLICATIONS VISEES]])))=0,"",INDIRECT(NOM_FR&amp;ADDRESS('PR-tampon'!$D514,COLUMN(REFERENCEMENT_ISOLANT[[#Headers],[SYNTHESE DES APPLICATIONS VISEES]]))))))</f>
        <v/>
      </c>
      <c r="L551" s="75" t="str">
        <f ca="1">IF('PR-tampon'!$E514="","",IF('PR-tampon'!$E514=0,"",IF(INDIRECT(NOM_FR&amp;ADDRESS('PR-tampon'!$E514,COLUMN(REFERENCEMENT_ISOLANT[[#Headers],[CONCATENATION DES OBSERVATIONS]])))=0,"",INDIRECT(NOM_FR&amp;ADDRESS('PR-tampon'!$E514,COLUMN(REFERENCEMENT_ISOLANT[[#Headers],[CONCATENATION DES OBSERVATIONS]]))))))</f>
        <v/>
      </c>
      <c r="M551" s="3" t="str">
        <f ca="1">IF('PR-tampon'!$D514="","",IF('PR-tampon'!$D514=0,"",IF(INDIRECT(NOM_FR&amp;ADDRESS('PR-tampon'!$D514,COLUMN(REFERENCEMENT_ISOLANT[[#Headers],[Hygrométrie des locaux]])))=0,"",INDIRECT(NOM_FR&amp;ADDRESS('PR-tampon'!$D514,COLUMN(REFERENCEMENT_ISOLANT[[#Headers],[Hygrométrie des locaux]]))))))</f>
        <v/>
      </c>
      <c r="N551" s="3" t="str">
        <f ca="1">IF('PR-tampon'!$D514="","",IF('PR-tampon'!$D514=0,"",IF(INDIRECT(NOM_FR&amp;ADDRESS('PR-tampon'!$D514,COLUMN(REFERENCEMENT_ISOLANT[[#Headers],[classement locaux au sens 20.1 P3]])))=0,"",INDIRECT(NOM_FR&amp;ADDRESS('PR-tampon'!$D514,COLUMN(REFERENCEMENT_ISOLANT[[#Headers],[classement locaux au sens 20.1 P3]]))))))</f>
        <v/>
      </c>
      <c r="O551" s="3" t="str">
        <f ca="1">IF('PR-tampon'!$D514="","",IF('PR-tampon'!$D514=0,"",IF(INDIRECT(NOM_FR&amp;ADDRESS('PR-tampon'!$D514,COLUMN(REFERENCEMENT_ISOLANT[[#Headers],[Climat max]])))=0,"",INDIRECT(NOM_FR&amp;ADDRESS('PR-tampon'!$D514,COLUMN(REFERENCEMENT_ISOLANT[[#Headers],[Climat max]]))))))</f>
        <v/>
      </c>
      <c r="P551" s="3" t="str">
        <f ca="1">IF('PR-tampon'!$D514="","",IF('PR-tampon'!$D514=0,"",IF(INDIRECT(NOM_FR&amp;ADDRESS('PR-tampon'!$D514,COLUMN(REFERENCEMENT_ISOLANT[[#Headers],[Locaux climatisés ou raffraichis]])))=0,"",INDIRECT(NOM_FR&amp;ADDRESS('PR-tampon'!$D514,COLUMN(REFERENCEMENT_ISOLANT[[#Headers],[Locaux climatisés ou raffraichis]]))))))</f>
        <v/>
      </c>
    </row>
    <row r="552" spans="1:16" ht="130.15" customHeight="1" x14ac:dyDescent="0.25">
      <c r="A552" s="3" t="s">
        <v>165</v>
      </c>
      <c r="B552" s="79" t="str">
        <f ca="1">IF('PR-tampon'!$D515="","",IF('PR-tampon'!$D515=0,"",IF(INDIRECT(NOM_FR&amp;ADDRESS('PR-tampon'!$D515,COLUMN(REFERENCEMENT_ISOLANT[[#Headers],[DATE REFERENCEMENT]])))=0,"",INDIRECT(NOM_FR&amp;ADDRESS('PR-tampon'!$D515,COLUMN(REFERENCEMENT_ISOLANT[[#Headers],[DATE REFERENCEMENT]]))))))</f>
        <v/>
      </c>
      <c r="C552" s="79" t="str">
        <f ca="1">IF('PR-tampon'!$D515="","",IF('PR-tampon'!$D515=0,"",IF(INDIRECT(NOM_FR&amp;ADDRESS('PR-tampon'!$D515,COLUMN(REFERENCEMENT_ISOLANT[[#Headers],[TYPE DE PROCEDE]])))=0,"",INDIRECT(NOM_FR&amp;ADDRESS('PR-tampon'!$D515,COLUMN(REFERENCEMENT_ISOLANT[[#Headers],[TYPE DE PROCEDE]]))))))</f>
        <v/>
      </c>
      <c r="D552" s="79" t="str">
        <f ca="1">IF('PR-tampon'!$D515="","",IF('PR-tampon'!$D515=0,"",IF(INDIRECT(NOM_FR&amp;ADDRESS('PR-tampon'!$D515,COLUMN(REFERENCEMENT_ISOLANT[[#Headers],[MATIERE]])))=0,"",INDIRECT(NOM_FR&amp;ADDRESS('PR-tampon'!$D515,COLUMN(REFERENCEMENT_ISOLANT[[#Headers],[MATIERE]]))))))</f>
        <v/>
      </c>
      <c r="E552" s="3" t="str">
        <f ca="1">IF('PR-tampon'!$D515="","",IF('PR-tampon'!$D515=0,"",IF(INDIRECT(NOM_FR&amp;ADDRESS('PR-tampon'!$D515,COLUMN(REFERENCEMENT_ISOLANT[[#Headers],[NOM COMMERCIAL DU PROCEDE]])))=0,"",INDIRECT(NOM_FR&amp;ADDRESS('PR-tampon'!$D515,COLUMN(REFERENCEMENT_ISOLANT[[#Headers],[NOM COMMERCIAL DU PROCEDE]]))))))</f>
        <v/>
      </c>
      <c r="F552" s="3" t="str">
        <f ca="1">IF('PR-tampon'!$D515="","",IF('PR-tampon'!$D515=0,"",IF(INDIRECT(NOM_FR&amp;ADDRESS('PR-tampon'!$D515,COLUMN(REFERENCEMENT_ISOLANT[[#Headers],[FABRICANT / TITULAIRE / DISTRIBUTEUR]])))=0,"",INDIRECT(NOM_FR&amp;ADDRESS('PR-tampon'!$D515,COLUMN(REFERENCEMENT_ISOLANT[[#Headers],[FABRICANT / TITULAIRE / DISTRIBUTEUR]]))))))</f>
        <v/>
      </c>
      <c r="G552" s="3" t="str">
        <f ca="1">IF('PR-tampon'!$D515="","",IF('PR-tampon'!$D515=0,"",IF(INDIRECT(NOM_FR&amp;ADDRESS('PR-tampon'!$D515,COLUMN(REFERENCEMENT_ISOLANT[[#Headers],[TYPE DE DOCUMENT DE REFERENCE]])))=0,"",INDIRECT(NOM_FR&amp;ADDRESS('PR-tampon'!$D515,COLUMN(REFERENCEMENT_ISOLANT[[#Headers],[TYPE DE DOCUMENT DE REFERENCE]]))))))</f>
        <v/>
      </c>
      <c r="H552" s="3" t="str">
        <f ca="1">IF('PR-tampon'!$D515="","",IF('PR-tampon'!$D515=0,"",IF(INDIRECT(NOM_FR&amp;ADDRESS('PR-tampon'!$D515,COLUMN(REFERENCEMENT_ISOLANT[[#Headers],[REF]])))=0,"",INDIRECT(NOM_FR&amp;ADDRESS('PR-tampon'!$D515,COLUMN(REFERENCEMENT_ISOLANT[[#Headers],[REF]]))))))</f>
        <v/>
      </c>
      <c r="I552" s="73" t="str">
        <f ca="1">IF('PR-tampon'!$D515="","",IF('PR-tampon'!$D515=0,"",IF(INDIRECT(NOM_FR&amp;ADDRESS('PR-tampon'!$D515,COLUMN(REFERENCEMENT_ISOLANT[[#Headers],[AVIS LIMITE AU / VALIDITE]])))=0,"",INDIRECT(NOM_FR&amp;ADDRESS('PR-tampon'!$D515,COLUMN(REFERENCEMENT_ISOLANT[[#Headers],[AVIS LIMITE AU / VALIDITE]]))))))</f>
        <v/>
      </c>
      <c r="J552" s="3" t="str">
        <f ca="1">IF('PR-tampon'!$D515="","",IF('PR-tampon'!$D515=0,"",IF(INDIRECT(NOM_FR&amp;ADDRESS('PR-tampon'!$D515,COLUMN(REFERENCEMENT_ISOLANT[[#Headers],[TC/TNC
dans le domaine d''emploi visé]])))=0,"",INDIRECT(NOM_FR&amp;ADDRESS('PR-tampon'!$D515,COLUMN(REFERENCEMENT_ISOLANT[[#Headers],[TC/TNC
dans le domaine d''emploi visé]]))))))</f>
        <v/>
      </c>
      <c r="K552" s="102" t="str">
        <f ca="1">IF('PR-tampon'!$D515="","",IF('PR-tampon'!$D515=0,"",IF(INDIRECT(NOM_FR&amp;ADDRESS('PR-tampon'!$D515,COLUMN(REFERENCEMENT_ISOLANT[[#Headers],[SYNTHESE DES APPLICATIONS VISEES]])))=0,"",INDIRECT(NOM_FR&amp;ADDRESS('PR-tampon'!$D515,COLUMN(REFERENCEMENT_ISOLANT[[#Headers],[SYNTHESE DES APPLICATIONS VISEES]]))))))</f>
        <v/>
      </c>
      <c r="L552" s="75" t="str">
        <f ca="1">IF('PR-tampon'!$E515="","",IF('PR-tampon'!$E515=0,"",IF(INDIRECT(NOM_FR&amp;ADDRESS('PR-tampon'!$E515,COLUMN(REFERENCEMENT_ISOLANT[[#Headers],[CONCATENATION DES OBSERVATIONS]])))=0,"",INDIRECT(NOM_FR&amp;ADDRESS('PR-tampon'!$E515,COLUMN(REFERENCEMENT_ISOLANT[[#Headers],[CONCATENATION DES OBSERVATIONS]]))))))</f>
        <v/>
      </c>
      <c r="M552" s="3" t="str">
        <f ca="1">IF('PR-tampon'!$D515="","",IF('PR-tampon'!$D515=0,"",IF(INDIRECT(NOM_FR&amp;ADDRESS('PR-tampon'!$D515,COLUMN(REFERENCEMENT_ISOLANT[[#Headers],[Hygrométrie des locaux]])))=0,"",INDIRECT(NOM_FR&amp;ADDRESS('PR-tampon'!$D515,COLUMN(REFERENCEMENT_ISOLANT[[#Headers],[Hygrométrie des locaux]]))))))</f>
        <v/>
      </c>
      <c r="N552" s="3" t="str">
        <f ca="1">IF('PR-tampon'!$D515="","",IF('PR-tampon'!$D515=0,"",IF(INDIRECT(NOM_FR&amp;ADDRESS('PR-tampon'!$D515,COLUMN(REFERENCEMENT_ISOLANT[[#Headers],[classement locaux au sens 20.1 P3]])))=0,"",INDIRECT(NOM_FR&amp;ADDRESS('PR-tampon'!$D515,COLUMN(REFERENCEMENT_ISOLANT[[#Headers],[classement locaux au sens 20.1 P3]]))))))</f>
        <v/>
      </c>
      <c r="O552" s="3" t="str">
        <f ca="1">IF('PR-tampon'!$D515="","",IF('PR-tampon'!$D515=0,"",IF(INDIRECT(NOM_FR&amp;ADDRESS('PR-tampon'!$D515,COLUMN(REFERENCEMENT_ISOLANT[[#Headers],[Climat max]])))=0,"",INDIRECT(NOM_FR&amp;ADDRESS('PR-tampon'!$D515,COLUMN(REFERENCEMENT_ISOLANT[[#Headers],[Climat max]]))))))</f>
        <v/>
      </c>
      <c r="P552" s="3" t="str">
        <f ca="1">IF('PR-tampon'!$D515="","",IF('PR-tampon'!$D515=0,"",IF(INDIRECT(NOM_FR&amp;ADDRESS('PR-tampon'!$D515,COLUMN(REFERENCEMENT_ISOLANT[[#Headers],[Locaux climatisés ou raffraichis]])))=0,"",INDIRECT(NOM_FR&amp;ADDRESS('PR-tampon'!$D515,COLUMN(REFERENCEMENT_ISOLANT[[#Headers],[Locaux climatisés ou raffraichis]]))))))</f>
        <v/>
      </c>
    </row>
    <row r="553" spans="1:16" ht="130.15" customHeight="1" x14ac:dyDescent="0.25">
      <c r="A553" s="3" t="s">
        <v>165</v>
      </c>
      <c r="B553" s="79" t="str">
        <f ca="1">IF('PR-tampon'!$D516="","",IF('PR-tampon'!$D516=0,"",IF(INDIRECT(NOM_FR&amp;ADDRESS('PR-tampon'!$D516,COLUMN(REFERENCEMENT_ISOLANT[[#Headers],[DATE REFERENCEMENT]])))=0,"",INDIRECT(NOM_FR&amp;ADDRESS('PR-tampon'!$D516,COLUMN(REFERENCEMENT_ISOLANT[[#Headers],[DATE REFERENCEMENT]]))))))</f>
        <v/>
      </c>
      <c r="C553" s="79" t="str">
        <f ca="1">IF('PR-tampon'!$D516="","",IF('PR-tampon'!$D516=0,"",IF(INDIRECT(NOM_FR&amp;ADDRESS('PR-tampon'!$D516,COLUMN(REFERENCEMENT_ISOLANT[[#Headers],[TYPE DE PROCEDE]])))=0,"",INDIRECT(NOM_FR&amp;ADDRESS('PR-tampon'!$D516,COLUMN(REFERENCEMENT_ISOLANT[[#Headers],[TYPE DE PROCEDE]]))))))</f>
        <v/>
      </c>
      <c r="D553" s="79" t="str">
        <f ca="1">IF('PR-tampon'!$D516="","",IF('PR-tampon'!$D516=0,"",IF(INDIRECT(NOM_FR&amp;ADDRESS('PR-tampon'!$D516,COLUMN(REFERENCEMENT_ISOLANT[[#Headers],[MATIERE]])))=0,"",INDIRECT(NOM_FR&amp;ADDRESS('PR-tampon'!$D516,COLUMN(REFERENCEMENT_ISOLANT[[#Headers],[MATIERE]]))))))</f>
        <v/>
      </c>
      <c r="E553" s="3" t="str">
        <f ca="1">IF('PR-tampon'!$D516="","",IF('PR-tampon'!$D516=0,"",IF(INDIRECT(NOM_FR&amp;ADDRESS('PR-tampon'!$D516,COLUMN(REFERENCEMENT_ISOLANT[[#Headers],[NOM COMMERCIAL DU PROCEDE]])))=0,"",INDIRECT(NOM_FR&amp;ADDRESS('PR-tampon'!$D516,COLUMN(REFERENCEMENT_ISOLANT[[#Headers],[NOM COMMERCIAL DU PROCEDE]]))))))</f>
        <v/>
      </c>
      <c r="F553" s="3" t="str">
        <f ca="1">IF('PR-tampon'!$D516="","",IF('PR-tampon'!$D516=0,"",IF(INDIRECT(NOM_FR&amp;ADDRESS('PR-tampon'!$D516,COLUMN(REFERENCEMENT_ISOLANT[[#Headers],[FABRICANT / TITULAIRE / DISTRIBUTEUR]])))=0,"",INDIRECT(NOM_FR&amp;ADDRESS('PR-tampon'!$D516,COLUMN(REFERENCEMENT_ISOLANT[[#Headers],[FABRICANT / TITULAIRE / DISTRIBUTEUR]]))))))</f>
        <v/>
      </c>
      <c r="G553" s="3" t="str">
        <f ca="1">IF('PR-tampon'!$D516="","",IF('PR-tampon'!$D516=0,"",IF(INDIRECT(NOM_FR&amp;ADDRESS('PR-tampon'!$D516,COLUMN(REFERENCEMENT_ISOLANT[[#Headers],[TYPE DE DOCUMENT DE REFERENCE]])))=0,"",INDIRECT(NOM_FR&amp;ADDRESS('PR-tampon'!$D516,COLUMN(REFERENCEMENT_ISOLANT[[#Headers],[TYPE DE DOCUMENT DE REFERENCE]]))))))</f>
        <v/>
      </c>
      <c r="H553" s="3" t="str">
        <f ca="1">IF('PR-tampon'!$D516="","",IF('PR-tampon'!$D516=0,"",IF(INDIRECT(NOM_FR&amp;ADDRESS('PR-tampon'!$D516,COLUMN(REFERENCEMENT_ISOLANT[[#Headers],[REF]])))=0,"",INDIRECT(NOM_FR&amp;ADDRESS('PR-tampon'!$D516,COLUMN(REFERENCEMENT_ISOLANT[[#Headers],[REF]]))))))</f>
        <v/>
      </c>
      <c r="I553" s="73" t="str">
        <f ca="1">IF('PR-tampon'!$D516="","",IF('PR-tampon'!$D516=0,"",IF(INDIRECT(NOM_FR&amp;ADDRESS('PR-tampon'!$D516,COLUMN(REFERENCEMENT_ISOLANT[[#Headers],[AVIS LIMITE AU / VALIDITE]])))=0,"",INDIRECT(NOM_FR&amp;ADDRESS('PR-tampon'!$D516,COLUMN(REFERENCEMENT_ISOLANT[[#Headers],[AVIS LIMITE AU / VALIDITE]]))))))</f>
        <v/>
      </c>
      <c r="J553" s="3" t="str">
        <f ca="1">IF('PR-tampon'!$D516="","",IF('PR-tampon'!$D516=0,"",IF(INDIRECT(NOM_FR&amp;ADDRESS('PR-tampon'!$D516,COLUMN(REFERENCEMENT_ISOLANT[[#Headers],[TC/TNC
dans le domaine d''emploi visé]])))=0,"",INDIRECT(NOM_FR&amp;ADDRESS('PR-tampon'!$D516,COLUMN(REFERENCEMENT_ISOLANT[[#Headers],[TC/TNC
dans le domaine d''emploi visé]]))))))</f>
        <v/>
      </c>
      <c r="K553" s="102" t="str">
        <f ca="1">IF('PR-tampon'!$D516="","",IF('PR-tampon'!$D516=0,"",IF(INDIRECT(NOM_FR&amp;ADDRESS('PR-tampon'!$D516,COLUMN(REFERENCEMENT_ISOLANT[[#Headers],[SYNTHESE DES APPLICATIONS VISEES]])))=0,"",INDIRECT(NOM_FR&amp;ADDRESS('PR-tampon'!$D516,COLUMN(REFERENCEMENT_ISOLANT[[#Headers],[SYNTHESE DES APPLICATIONS VISEES]]))))))</f>
        <v/>
      </c>
      <c r="L553" s="75" t="str">
        <f ca="1">IF('PR-tampon'!$E516="","",IF('PR-tampon'!$E516=0,"",IF(INDIRECT(NOM_FR&amp;ADDRESS('PR-tampon'!$E516,COLUMN(REFERENCEMENT_ISOLANT[[#Headers],[CONCATENATION DES OBSERVATIONS]])))=0,"",INDIRECT(NOM_FR&amp;ADDRESS('PR-tampon'!$E516,COLUMN(REFERENCEMENT_ISOLANT[[#Headers],[CONCATENATION DES OBSERVATIONS]]))))))</f>
        <v/>
      </c>
      <c r="M553" s="3" t="str">
        <f ca="1">IF('PR-tampon'!$D516="","",IF('PR-tampon'!$D516=0,"",IF(INDIRECT(NOM_FR&amp;ADDRESS('PR-tampon'!$D516,COLUMN(REFERENCEMENT_ISOLANT[[#Headers],[Hygrométrie des locaux]])))=0,"",INDIRECT(NOM_FR&amp;ADDRESS('PR-tampon'!$D516,COLUMN(REFERENCEMENT_ISOLANT[[#Headers],[Hygrométrie des locaux]]))))))</f>
        <v/>
      </c>
      <c r="N553" s="3" t="str">
        <f ca="1">IF('PR-tampon'!$D516="","",IF('PR-tampon'!$D516=0,"",IF(INDIRECT(NOM_FR&amp;ADDRESS('PR-tampon'!$D516,COLUMN(REFERENCEMENT_ISOLANT[[#Headers],[classement locaux au sens 20.1 P3]])))=0,"",INDIRECT(NOM_FR&amp;ADDRESS('PR-tampon'!$D516,COLUMN(REFERENCEMENT_ISOLANT[[#Headers],[classement locaux au sens 20.1 P3]]))))))</f>
        <v/>
      </c>
      <c r="O553" s="3" t="str">
        <f ca="1">IF('PR-tampon'!$D516="","",IF('PR-tampon'!$D516=0,"",IF(INDIRECT(NOM_FR&amp;ADDRESS('PR-tampon'!$D516,COLUMN(REFERENCEMENT_ISOLANT[[#Headers],[Climat max]])))=0,"",INDIRECT(NOM_FR&amp;ADDRESS('PR-tampon'!$D516,COLUMN(REFERENCEMENT_ISOLANT[[#Headers],[Climat max]]))))))</f>
        <v/>
      </c>
      <c r="P553" s="3" t="str">
        <f ca="1">IF('PR-tampon'!$D516="","",IF('PR-tampon'!$D516=0,"",IF(INDIRECT(NOM_FR&amp;ADDRESS('PR-tampon'!$D516,COLUMN(REFERENCEMENT_ISOLANT[[#Headers],[Locaux climatisés ou raffraichis]])))=0,"",INDIRECT(NOM_FR&amp;ADDRESS('PR-tampon'!$D516,COLUMN(REFERENCEMENT_ISOLANT[[#Headers],[Locaux climatisés ou raffraichis]]))))))</f>
        <v/>
      </c>
    </row>
    <row r="554" spans="1:16" ht="130.15" customHeight="1" x14ac:dyDescent="0.25">
      <c r="A554" s="3" t="s">
        <v>165</v>
      </c>
      <c r="B554" s="79" t="str">
        <f ca="1">IF('PR-tampon'!$D517="","",IF('PR-tampon'!$D517=0,"",IF(INDIRECT(NOM_FR&amp;ADDRESS('PR-tampon'!$D517,COLUMN(REFERENCEMENT_ISOLANT[[#Headers],[DATE REFERENCEMENT]])))=0,"",INDIRECT(NOM_FR&amp;ADDRESS('PR-tampon'!$D517,COLUMN(REFERENCEMENT_ISOLANT[[#Headers],[DATE REFERENCEMENT]]))))))</f>
        <v/>
      </c>
      <c r="C554" s="79" t="str">
        <f ca="1">IF('PR-tampon'!$D517="","",IF('PR-tampon'!$D517=0,"",IF(INDIRECT(NOM_FR&amp;ADDRESS('PR-tampon'!$D517,COLUMN(REFERENCEMENT_ISOLANT[[#Headers],[TYPE DE PROCEDE]])))=0,"",INDIRECT(NOM_FR&amp;ADDRESS('PR-tampon'!$D517,COLUMN(REFERENCEMENT_ISOLANT[[#Headers],[TYPE DE PROCEDE]]))))))</f>
        <v/>
      </c>
      <c r="D554" s="79" t="str">
        <f ca="1">IF('PR-tampon'!$D517="","",IF('PR-tampon'!$D517=0,"",IF(INDIRECT(NOM_FR&amp;ADDRESS('PR-tampon'!$D517,COLUMN(REFERENCEMENT_ISOLANT[[#Headers],[MATIERE]])))=0,"",INDIRECT(NOM_FR&amp;ADDRESS('PR-tampon'!$D517,COLUMN(REFERENCEMENT_ISOLANT[[#Headers],[MATIERE]]))))))</f>
        <v/>
      </c>
      <c r="E554" s="3" t="str">
        <f ca="1">IF('PR-tampon'!$D517="","",IF('PR-tampon'!$D517=0,"",IF(INDIRECT(NOM_FR&amp;ADDRESS('PR-tampon'!$D517,COLUMN(REFERENCEMENT_ISOLANT[[#Headers],[NOM COMMERCIAL DU PROCEDE]])))=0,"",INDIRECT(NOM_FR&amp;ADDRESS('PR-tampon'!$D517,COLUMN(REFERENCEMENT_ISOLANT[[#Headers],[NOM COMMERCIAL DU PROCEDE]]))))))</f>
        <v/>
      </c>
      <c r="F554" s="3" t="str">
        <f ca="1">IF('PR-tampon'!$D517="","",IF('PR-tampon'!$D517=0,"",IF(INDIRECT(NOM_FR&amp;ADDRESS('PR-tampon'!$D517,COLUMN(REFERENCEMENT_ISOLANT[[#Headers],[FABRICANT / TITULAIRE / DISTRIBUTEUR]])))=0,"",INDIRECT(NOM_FR&amp;ADDRESS('PR-tampon'!$D517,COLUMN(REFERENCEMENT_ISOLANT[[#Headers],[FABRICANT / TITULAIRE / DISTRIBUTEUR]]))))))</f>
        <v/>
      </c>
      <c r="G554" s="3" t="str">
        <f ca="1">IF('PR-tampon'!$D517="","",IF('PR-tampon'!$D517=0,"",IF(INDIRECT(NOM_FR&amp;ADDRESS('PR-tampon'!$D517,COLUMN(REFERENCEMENT_ISOLANT[[#Headers],[TYPE DE DOCUMENT DE REFERENCE]])))=0,"",INDIRECT(NOM_FR&amp;ADDRESS('PR-tampon'!$D517,COLUMN(REFERENCEMENT_ISOLANT[[#Headers],[TYPE DE DOCUMENT DE REFERENCE]]))))))</f>
        <v/>
      </c>
      <c r="H554" s="3" t="str">
        <f ca="1">IF('PR-tampon'!$D517="","",IF('PR-tampon'!$D517=0,"",IF(INDIRECT(NOM_FR&amp;ADDRESS('PR-tampon'!$D517,COLUMN(REFERENCEMENT_ISOLANT[[#Headers],[REF]])))=0,"",INDIRECT(NOM_FR&amp;ADDRESS('PR-tampon'!$D517,COLUMN(REFERENCEMENT_ISOLANT[[#Headers],[REF]]))))))</f>
        <v/>
      </c>
      <c r="I554" s="73" t="str">
        <f ca="1">IF('PR-tampon'!$D517="","",IF('PR-tampon'!$D517=0,"",IF(INDIRECT(NOM_FR&amp;ADDRESS('PR-tampon'!$D517,COLUMN(REFERENCEMENT_ISOLANT[[#Headers],[AVIS LIMITE AU / VALIDITE]])))=0,"",INDIRECT(NOM_FR&amp;ADDRESS('PR-tampon'!$D517,COLUMN(REFERENCEMENT_ISOLANT[[#Headers],[AVIS LIMITE AU / VALIDITE]]))))))</f>
        <v/>
      </c>
      <c r="J554" s="3" t="str">
        <f ca="1">IF('PR-tampon'!$D517="","",IF('PR-tampon'!$D517=0,"",IF(INDIRECT(NOM_FR&amp;ADDRESS('PR-tampon'!$D517,COLUMN(REFERENCEMENT_ISOLANT[[#Headers],[TC/TNC
dans le domaine d''emploi visé]])))=0,"",INDIRECT(NOM_FR&amp;ADDRESS('PR-tampon'!$D517,COLUMN(REFERENCEMENT_ISOLANT[[#Headers],[TC/TNC
dans le domaine d''emploi visé]]))))))</f>
        <v/>
      </c>
      <c r="K554" s="102" t="str">
        <f ca="1">IF('PR-tampon'!$D517="","",IF('PR-tampon'!$D517=0,"",IF(INDIRECT(NOM_FR&amp;ADDRESS('PR-tampon'!$D517,COLUMN(REFERENCEMENT_ISOLANT[[#Headers],[SYNTHESE DES APPLICATIONS VISEES]])))=0,"",INDIRECT(NOM_FR&amp;ADDRESS('PR-tampon'!$D517,COLUMN(REFERENCEMENT_ISOLANT[[#Headers],[SYNTHESE DES APPLICATIONS VISEES]]))))))</f>
        <v/>
      </c>
      <c r="L554" s="75" t="str">
        <f ca="1">IF('PR-tampon'!$E517="","",IF('PR-tampon'!$E517=0,"",IF(INDIRECT(NOM_FR&amp;ADDRESS('PR-tampon'!$E517,COLUMN(REFERENCEMENT_ISOLANT[[#Headers],[CONCATENATION DES OBSERVATIONS]])))=0,"",INDIRECT(NOM_FR&amp;ADDRESS('PR-tampon'!$E517,COLUMN(REFERENCEMENT_ISOLANT[[#Headers],[CONCATENATION DES OBSERVATIONS]]))))))</f>
        <v/>
      </c>
      <c r="M554" s="3" t="str">
        <f ca="1">IF('PR-tampon'!$D517="","",IF('PR-tampon'!$D517=0,"",IF(INDIRECT(NOM_FR&amp;ADDRESS('PR-tampon'!$D517,COLUMN(REFERENCEMENT_ISOLANT[[#Headers],[Hygrométrie des locaux]])))=0,"",INDIRECT(NOM_FR&amp;ADDRESS('PR-tampon'!$D517,COLUMN(REFERENCEMENT_ISOLANT[[#Headers],[Hygrométrie des locaux]]))))))</f>
        <v/>
      </c>
      <c r="N554" s="3" t="str">
        <f ca="1">IF('PR-tampon'!$D517="","",IF('PR-tampon'!$D517=0,"",IF(INDIRECT(NOM_FR&amp;ADDRESS('PR-tampon'!$D517,COLUMN(REFERENCEMENT_ISOLANT[[#Headers],[classement locaux au sens 20.1 P3]])))=0,"",INDIRECT(NOM_FR&amp;ADDRESS('PR-tampon'!$D517,COLUMN(REFERENCEMENT_ISOLANT[[#Headers],[classement locaux au sens 20.1 P3]]))))))</f>
        <v/>
      </c>
      <c r="O554" s="3" t="str">
        <f ca="1">IF('PR-tampon'!$D517="","",IF('PR-tampon'!$D517=0,"",IF(INDIRECT(NOM_FR&amp;ADDRESS('PR-tampon'!$D517,COLUMN(REFERENCEMENT_ISOLANT[[#Headers],[Climat max]])))=0,"",INDIRECT(NOM_FR&amp;ADDRESS('PR-tampon'!$D517,COLUMN(REFERENCEMENT_ISOLANT[[#Headers],[Climat max]]))))))</f>
        <v/>
      </c>
      <c r="P554" s="3" t="str">
        <f ca="1">IF('PR-tampon'!$D517="","",IF('PR-tampon'!$D517=0,"",IF(INDIRECT(NOM_FR&amp;ADDRESS('PR-tampon'!$D517,COLUMN(REFERENCEMENT_ISOLANT[[#Headers],[Locaux climatisés ou raffraichis]])))=0,"",INDIRECT(NOM_FR&amp;ADDRESS('PR-tampon'!$D517,COLUMN(REFERENCEMENT_ISOLANT[[#Headers],[Locaux climatisés ou raffraichis]]))))))</f>
        <v/>
      </c>
    </row>
    <row r="555" spans="1:16" ht="130.15" customHeight="1" x14ac:dyDescent="0.25">
      <c r="A555" s="3" t="s">
        <v>165</v>
      </c>
      <c r="B555" s="79" t="str">
        <f ca="1">IF('PR-tampon'!$D518="","",IF('PR-tampon'!$D518=0,"",IF(INDIRECT(NOM_FR&amp;ADDRESS('PR-tampon'!$D518,COLUMN(REFERENCEMENT_ISOLANT[[#Headers],[DATE REFERENCEMENT]])))=0,"",INDIRECT(NOM_FR&amp;ADDRESS('PR-tampon'!$D518,COLUMN(REFERENCEMENT_ISOLANT[[#Headers],[DATE REFERENCEMENT]]))))))</f>
        <v/>
      </c>
      <c r="C555" s="79" t="str">
        <f ca="1">IF('PR-tampon'!$D518="","",IF('PR-tampon'!$D518=0,"",IF(INDIRECT(NOM_FR&amp;ADDRESS('PR-tampon'!$D518,COLUMN(REFERENCEMENT_ISOLANT[[#Headers],[TYPE DE PROCEDE]])))=0,"",INDIRECT(NOM_FR&amp;ADDRESS('PR-tampon'!$D518,COLUMN(REFERENCEMENT_ISOLANT[[#Headers],[TYPE DE PROCEDE]]))))))</f>
        <v/>
      </c>
      <c r="D555" s="79" t="str">
        <f ca="1">IF('PR-tampon'!$D518="","",IF('PR-tampon'!$D518=0,"",IF(INDIRECT(NOM_FR&amp;ADDRESS('PR-tampon'!$D518,COLUMN(REFERENCEMENT_ISOLANT[[#Headers],[MATIERE]])))=0,"",INDIRECT(NOM_FR&amp;ADDRESS('PR-tampon'!$D518,COLUMN(REFERENCEMENT_ISOLANT[[#Headers],[MATIERE]]))))))</f>
        <v/>
      </c>
      <c r="E555" s="3" t="str">
        <f ca="1">IF('PR-tampon'!$D518="","",IF('PR-tampon'!$D518=0,"",IF(INDIRECT(NOM_FR&amp;ADDRESS('PR-tampon'!$D518,COLUMN(REFERENCEMENT_ISOLANT[[#Headers],[NOM COMMERCIAL DU PROCEDE]])))=0,"",INDIRECT(NOM_FR&amp;ADDRESS('PR-tampon'!$D518,COLUMN(REFERENCEMENT_ISOLANT[[#Headers],[NOM COMMERCIAL DU PROCEDE]]))))))</f>
        <v/>
      </c>
      <c r="F555" s="3" t="str">
        <f ca="1">IF('PR-tampon'!$D518="","",IF('PR-tampon'!$D518=0,"",IF(INDIRECT(NOM_FR&amp;ADDRESS('PR-tampon'!$D518,COLUMN(REFERENCEMENT_ISOLANT[[#Headers],[FABRICANT / TITULAIRE / DISTRIBUTEUR]])))=0,"",INDIRECT(NOM_FR&amp;ADDRESS('PR-tampon'!$D518,COLUMN(REFERENCEMENT_ISOLANT[[#Headers],[FABRICANT / TITULAIRE / DISTRIBUTEUR]]))))))</f>
        <v/>
      </c>
      <c r="G555" s="3" t="str">
        <f ca="1">IF('PR-tampon'!$D518="","",IF('PR-tampon'!$D518=0,"",IF(INDIRECT(NOM_FR&amp;ADDRESS('PR-tampon'!$D518,COLUMN(REFERENCEMENT_ISOLANT[[#Headers],[TYPE DE DOCUMENT DE REFERENCE]])))=0,"",INDIRECT(NOM_FR&amp;ADDRESS('PR-tampon'!$D518,COLUMN(REFERENCEMENT_ISOLANT[[#Headers],[TYPE DE DOCUMENT DE REFERENCE]]))))))</f>
        <v/>
      </c>
      <c r="H555" s="3" t="str">
        <f ca="1">IF('PR-tampon'!$D518="","",IF('PR-tampon'!$D518=0,"",IF(INDIRECT(NOM_FR&amp;ADDRESS('PR-tampon'!$D518,COLUMN(REFERENCEMENT_ISOLANT[[#Headers],[REF]])))=0,"",INDIRECT(NOM_FR&amp;ADDRESS('PR-tampon'!$D518,COLUMN(REFERENCEMENT_ISOLANT[[#Headers],[REF]]))))))</f>
        <v/>
      </c>
      <c r="I555" s="73" t="str">
        <f ca="1">IF('PR-tampon'!$D518="","",IF('PR-tampon'!$D518=0,"",IF(INDIRECT(NOM_FR&amp;ADDRESS('PR-tampon'!$D518,COLUMN(REFERENCEMENT_ISOLANT[[#Headers],[AVIS LIMITE AU / VALIDITE]])))=0,"",INDIRECT(NOM_FR&amp;ADDRESS('PR-tampon'!$D518,COLUMN(REFERENCEMENT_ISOLANT[[#Headers],[AVIS LIMITE AU / VALIDITE]]))))))</f>
        <v/>
      </c>
      <c r="J555" s="3" t="str">
        <f ca="1">IF('PR-tampon'!$D518="","",IF('PR-tampon'!$D518=0,"",IF(INDIRECT(NOM_FR&amp;ADDRESS('PR-tampon'!$D518,COLUMN(REFERENCEMENT_ISOLANT[[#Headers],[TC/TNC
dans le domaine d''emploi visé]])))=0,"",INDIRECT(NOM_FR&amp;ADDRESS('PR-tampon'!$D518,COLUMN(REFERENCEMENT_ISOLANT[[#Headers],[TC/TNC
dans le domaine d''emploi visé]]))))))</f>
        <v/>
      </c>
      <c r="K555" s="102" t="str">
        <f ca="1">IF('PR-tampon'!$D518="","",IF('PR-tampon'!$D518=0,"",IF(INDIRECT(NOM_FR&amp;ADDRESS('PR-tampon'!$D518,COLUMN(REFERENCEMENT_ISOLANT[[#Headers],[SYNTHESE DES APPLICATIONS VISEES]])))=0,"",INDIRECT(NOM_FR&amp;ADDRESS('PR-tampon'!$D518,COLUMN(REFERENCEMENT_ISOLANT[[#Headers],[SYNTHESE DES APPLICATIONS VISEES]]))))))</f>
        <v/>
      </c>
      <c r="L555" s="75" t="str">
        <f ca="1">IF('PR-tampon'!$E518="","",IF('PR-tampon'!$E518=0,"",IF(INDIRECT(NOM_FR&amp;ADDRESS('PR-tampon'!$E518,COLUMN(REFERENCEMENT_ISOLANT[[#Headers],[CONCATENATION DES OBSERVATIONS]])))=0,"",INDIRECT(NOM_FR&amp;ADDRESS('PR-tampon'!$E518,COLUMN(REFERENCEMENT_ISOLANT[[#Headers],[CONCATENATION DES OBSERVATIONS]]))))))</f>
        <v/>
      </c>
      <c r="M555" s="3" t="str">
        <f ca="1">IF('PR-tampon'!$D518="","",IF('PR-tampon'!$D518=0,"",IF(INDIRECT(NOM_FR&amp;ADDRESS('PR-tampon'!$D518,COLUMN(REFERENCEMENT_ISOLANT[[#Headers],[Hygrométrie des locaux]])))=0,"",INDIRECT(NOM_FR&amp;ADDRESS('PR-tampon'!$D518,COLUMN(REFERENCEMENT_ISOLANT[[#Headers],[Hygrométrie des locaux]]))))))</f>
        <v/>
      </c>
      <c r="N555" s="3" t="str">
        <f ca="1">IF('PR-tampon'!$D518="","",IF('PR-tampon'!$D518=0,"",IF(INDIRECT(NOM_FR&amp;ADDRESS('PR-tampon'!$D518,COLUMN(REFERENCEMENT_ISOLANT[[#Headers],[classement locaux au sens 20.1 P3]])))=0,"",INDIRECT(NOM_FR&amp;ADDRESS('PR-tampon'!$D518,COLUMN(REFERENCEMENT_ISOLANT[[#Headers],[classement locaux au sens 20.1 P3]]))))))</f>
        <v/>
      </c>
      <c r="O555" s="3" t="str">
        <f ca="1">IF('PR-tampon'!$D518="","",IF('PR-tampon'!$D518=0,"",IF(INDIRECT(NOM_FR&amp;ADDRESS('PR-tampon'!$D518,COLUMN(REFERENCEMENT_ISOLANT[[#Headers],[Climat max]])))=0,"",INDIRECT(NOM_FR&amp;ADDRESS('PR-tampon'!$D518,COLUMN(REFERENCEMENT_ISOLANT[[#Headers],[Climat max]]))))))</f>
        <v/>
      </c>
      <c r="P555" s="3" t="str">
        <f ca="1">IF('PR-tampon'!$D518="","",IF('PR-tampon'!$D518=0,"",IF(INDIRECT(NOM_FR&amp;ADDRESS('PR-tampon'!$D518,COLUMN(REFERENCEMENT_ISOLANT[[#Headers],[Locaux climatisés ou raffraichis]])))=0,"",INDIRECT(NOM_FR&amp;ADDRESS('PR-tampon'!$D518,COLUMN(REFERENCEMENT_ISOLANT[[#Headers],[Locaux climatisés ou raffraichis]]))))))</f>
        <v/>
      </c>
    </row>
    <row r="556" spans="1:16" ht="130.15" customHeight="1" x14ac:dyDescent="0.25">
      <c r="A556" s="3" t="s">
        <v>165</v>
      </c>
      <c r="B556" s="79" t="str">
        <f ca="1">IF('PR-tampon'!$D519="","",IF('PR-tampon'!$D519=0,"",IF(INDIRECT(NOM_FR&amp;ADDRESS('PR-tampon'!$D519,COLUMN(REFERENCEMENT_ISOLANT[[#Headers],[DATE REFERENCEMENT]])))=0,"",INDIRECT(NOM_FR&amp;ADDRESS('PR-tampon'!$D519,COLUMN(REFERENCEMENT_ISOLANT[[#Headers],[DATE REFERENCEMENT]]))))))</f>
        <v/>
      </c>
      <c r="C556" s="79" t="str">
        <f ca="1">IF('PR-tampon'!$D519="","",IF('PR-tampon'!$D519=0,"",IF(INDIRECT(NOM_FR&amp;ADDRESS('PR-tampon'!$D519,COLUMN(REFERENCEMENT_ISOLANT[[#Headers],[TYPE DE PROCEDE]])))=0,"",INDIRECT(NOM_FR&amp;ADDRESS('PR-tampon'!$D519,COLUMN(REFERENCEMENT_ISOLANT[[#Headers],[TYPE DE PROCEDE]]))))))</f>
        <v/>
      </c>
      <c r="D556" s="79" t="str">
        <f ca="1">IF('PR-tampon'!$D519="","",IF('PR-tampon'!$D519=0,"",IF(INDIRECT(NOM_FR&amp;ADDRESS('PR-tampon'!$D519,COLUMN(REFERENCEMENT_ISOLANT[[#Headers],[MATIERE]])))=0,"",INDIRECT(NOM_FR&amp;ADDRESS('PR-tampon'!$D519,COLUMN(REFERENCEMENT_ISOLANT[[#Headers],[MATIERE]]))))))</f>
        <v/>
      </c>
      <c r="E556" s="3" t="str">
        <f ca="1">IF('PR-tampon'!$D519="","",IF('PR-tampon'!$D519=0,"",IF(INDIRECT(NOM_FR&amp;ADDRESS('PR-tampon'!$D519,COLUMN(REFERENCEMENT_ISOLANT[[#Headers],[NOM COMMERCIAL DU PROCEDE]])))=0,"",INDIRECT(NOM_FR&amp;ADDRESS('PR-tampon'!$D519,COLUMN(REFERENCEMENT_ISOLANT[[#Headers],[NOM COMMERCIAL DU PROCEDE]]))))))</f>
        <v/>
      </c>
      <c r="F556" s="3" t="str">
        <f ca="1">IF('PR-tampon'!$D519="","",IF('PR-tampon'!$D519=0,"",IF(INDIRECT(NOM_FR&amp;ADDRESS('PR-tampon'!$D519,COLUMN(REFERENCEMENT_ISOLANT[[#Headers],[FABRICANT / TITULAIRE / DISTRIBUTEUR]])))=0,"",INDIRECT(NOM_FR&amp;ADDRESS('PR-tampon'!$D519,COLUMN(REFERENCEMENT_ISOLANT[[#Headers],[FABRICANT / TITULAIRE / DISTRIBUTEUR]]))))))</f>
        <v/>
      </c>
      <c r="G556" s="3" t="str">
        <f ca="1">IF('PR-tampon'!$D519="","",IF('PR-tampon'!$D519=0,"",IF(INDIRECT(NOM_FR&amp;ADDRESS('PR-tampon'!$D519,COLUMN(REFERENCEMENT_ISOLANT[[#Headers],[TYPE DE DOCUMENT DE REFERENCE]])))=0,"",INDIRECT(NOM_FR&amp;ADDRESS('PR-tampon'!$D519,COLUMN(REFERENCEMENT_ISOLANT[[#Headers],[TYPE DE DOCUMENT DE REFERENCE]]))))))</f>
        <v/>
      </c>
      <c r="H556" s="3" t="str">
        <f ca="1">IF('PR-tampon'!$D519="","",IF('PR-tampon'!$D519=0,"",IF(INDIRECT(NOM_FR&amp;ADDRESS('PR-tampon'!$D519,COLUMN(REFERENCEMENT_ISOLANT[[#Headers],[REF]])))=0,"",INDIRECT(NOM_FR&amp;ADDRESS('PR-tampon'!$D519,COLUMN(REFERENCEMENT_ISOLANT[[#Headers],[REF]]))))))</f>
        <v/>
      </c>
      <c r="I556" s="73" t="str">
        <f ca="1">IF('PR-tampon'!$D519="","",IF('PR-tampon'!$D519=0,"",IF(INDIRECT(NOM_FR&amp;ADDRESS('PR-tampon'!$D519,COLUMN(REFERENCEMENT_ISOLANT[[#Headers],[AVIS LIMITE AU / VALIDITE]])))=0,"",INDIRECT(NOM_FR&amp;ADDRESS('PR-tampon'!$D519,COLUMN(REFERENCEMENT_ISOLANT[[#Headers],[AVIS LIMITE AU / VALIDITE]]))))))</f>
        <v/>
      </c>
      <c r="J556" s="3" t="str">
        <f ca="1">IF('PR-tampon'!$D519="","",IF('PR-tampon'!$D519=0,"",IF(INDIRECT(NOM_FR&amp;ADDRESS('PR-tampon'!$D519,COLUMN(REFERENCEMENT_ISOLANT[[#Headers],[TC/TNC
dans le domaine d''emploi visé]])))=0,"",INDIRECT(NOM_FR&amp;ADDRESS('PR-tampon'!$D519,COLUMN(REFERENCEMENT_ISOLANT[[#Headers],[TC/TNC
dans le domaine d''emploi visé]]))))))</f>
        <v/>
      </c>
      <c r="K556" s="102" t="str">
        <f ca="1">IF('PR-tampon'!$D519="","",IF('PR-tampon'!$D519=0,"",IF(INDIRECT(NOM_FR&amp;ADDRESS('PR-tampon'!$D519,COLUMN(REFERENCEMENT_ISOLANT[[#Headers],[SYNTHESE DES APPLICATIONS VISEES]])))=0,"",INDIRECT(NOM_FR&amp;ADDRESS('PR-tampon'!$D519,COLUMN(REFERENCEMENT_ISOLANT[[#Headers],[SYNTHESE DES APPLICATIONS VISEES]]))))))</f>
        <v/>
      </c>
      <c r="L556" s="75" t="str">
        <f ca="1">IF('PR-tampon'!$E519="","",IF('PR-tampon'!$E519=0,"",IF(INDIRECT(NOM_FR&amp;ADDRESS('PR-tampon'!$E519,COLUMN(REFERENCEMENT_ISOLANT[[#Headers],[CONCATENATION DES OBSERVATIONS]])))=0,"",INDIRECT(NOM_FR&amp;ADDRESS('PR-tampon'!$E519,COLUMN(REFERENCEMENT_ISOLANT[[#Headers],[CONCATENATION DES OBSERVATIONS]]))))))</f>
        <v/>
      </c>
      <c r="M556" s="3" t="str">
        <f ca="1">IF('PR-tampon'!$D519="","",IF('PR-tampon'!$D519=0,"",IF(INDIRECT(NOM_FR&amp;ADDRESS('PR-tampon'!$D519,COLUMN(REFERENCEMENT_ISOLANT[[#Headers],[Hygrométrie des locaux]])))=0,"",INDIRECT(NOM_FR&amp;ADDRESS('PR-tampon'!$D519,COLUMN(REFERENCEMENT_ISOLANT[[#Headers],[Hygrométrie des locaux]]))))))</f>
        <v/>
      </c>
      <c r="N556" s="3" t="str">
        <f ca="1">IF('PR-tampon'!$D519="","",IF('PR-tampon'!$D519=0,"",IF(INDIRECT(NOM_FR&amp;ADDRESS('PR-tampon'!$D519,COLUMN(REFERENCEMENT_ISOLANT[[#Headers],[classement locaux au sens 20.1 P3]])))=0,"",INDIRECT(NOM_FR&amp;ADDRESS('PR-tampon'!$D519,COLUMN(REFERENCEMENT_ISOLANT[[#Headers],[classement locaux au sens 20.1 P3]]))))))</f>
        <v/>
      </c>
      <c r="O556" s="3" t="str">
        <f ca="1">IF('PR-tampon'!$D519="","",IF('PR-tampon'!$D519=0,"",IF(INDIRECT(NOM_FR&amp;ADDRESS('PR-tampon'!$D519,COLUMN(REFERENCEMENT_ISOLANT[[#Headers],[Climat max]])))=0,"",INDIRECT(NOM_FR&amp;ADDRESS('PR-tampon'!$D519,COLUMN(REFERENCEMENT_ISOLANT[[#Headers],[Climat max]]))))))</f>
        <v/>
      </c>
      <c r="P556" s="3" t="str">
        <f ca="1">IF('PR-tampon'!$D519="","",IF('PR-tampon'!$D519=0,"",IF(INDIRECT(NOM_FR&amp;ADDRESS('PR-tampon'!$D519,COLUMN(REFERENCEMENT_ISOLANT[[#Headers],[Locaux climatisés ou raffraichis]])))=0,"",INDIRECT(NOM_FR&amp;ADDRESS('PR-tampon'!$D519,COLUMN(REFERENCEMENT_ISOLANT[[#Headers],[Locaux climatisés ou raffraichis]]))))))</f>
        <v/>
      </c>
    </row>
    <row r="557" spans="1:16" ht="130.15" customHeight="1" x14ac:dyDescent="0.25">
      <c r="A557" s="3" t="s">
        <v>165</v>
      </c>
      <c r="B557" s="79" t="str">
        <f ca="1">IF('PR-tampon'!$D520="","",IF('PR-tampon'!$D520=0,"",IF(INDIRECT(NOM_FR&amp;ADDRESS('PR-tampon'!$D520,COLUMN(REFERENCEMENT_ISOLANT[[#Headers],[DATE REFERENCEMENT]])))=0,"",INDIRECT(NOM_FR&amp;ADDRESS('PR-tampon'!$D520,COLUMN(REFERENCEMENT_ISOLANT[[#Headers],[DATE REFERENCEMENT]]))))))</f>
        <v/>
      </c>
      <c r="C557" s="79" t="str">
        <f ca="1">IF('PR-tampon'!$D520="","",IF('PR-tampon'!$D520=0,"",IF(INDIRECT(NOM_FR&amp;ADDRESS('PR-tampon'!$D520,COLUMN(REFERENCEMENT_ISOLANT[[#Headers],[TYPE DE PROCEDE]])))=0,"",INDIRECT(NOM_FR&amp;ADDRESS('PR-tampon'!$D520,COLUMN(REFERENCEMENT_ISOLANT[[#Headers],[TYPE DE PROCEDE]]))))))</f>
        <v/>
      </c>
      <c r="D557" s="79" t="str">
        <f ca="1">IF('PR-tampon'!$D520="","",IF('PR-tampon'!$D520=0,"",IF(INDIRECT(NOM_FR&amp;ADDRESS('PR-tampon'!$D520,COLUMN(REFERENCEMENT_ISOLANT[[#Headers],[MATIERE]])))=0,"",INDIRECT(NOM_FR&amp;ADDRESS('PR-tampon'!$D520,COLUMN(REFERENCEMENT_ISOLANT[[#Headers],[MATIERE]]))))))</f>
        <v/>
      </c>
      <c r="E557" s="3" t="str">
        <f ca="1">IF('PR-tampon'!$D520="","",IF('PR-tampon'!$D520=0,"",IF(INDIRECT(NOM_FR&amp;ADDRESS('PR-tampon'!$D520,COLUMN(REFERENCEMENT_ISOLANT[[#Headers],[NOM COMMERCIAL DU PROCEDE]])))=0,"",INDIRECT(NOM_FR&amp;ADDRESS('PR-tampon'!$D520,COLUMN(REFERENCEMENT_ISOLANT[[#Headers],[NOM COMMERCIAL DU PROCEDE]]))))))</f>
        <v/>
      </c>
      <c r="F557" s="3" t="str">
        <f ca="1">IF('PR-tampon'!$D520="","",IF('PR-tampon'!$D520=0,"",IF(INDIRECT(NOM_FR&amp;ADDRESS('PR-tampon'!$D520,COLUMN(REFERENCEMENT_ISOLANT[[#Headers],[FABRICANT / TITULAIRE / DISTRIBUTEUR]])))=0,"",INDIRECT(NOM_FR&amp;ADDRESS('PR-tampon'!$D520,COLUMN(REFERENCEMENT_ISOLANT[[#Headers],[FABRICANT / TITULAIRE / DISTRIBUTEUR]]))))))</f>
        <v/>
      </c>
      <c r="G557" s="3" t="str">
        <f ca="1">IF('PR-tampon'!$D520="","",IF('PR-tampon'!$D520=0,"",IF(INDIRECT(NOM_FR&amp;ADDRESS('PR-tampon'!$D520,COLUMN(REFERENCEMENT_ISOLANT[[#Headers],[TYPE DE DOCUMENT DE REFERENCE]])))=0,"",INDIRECT(NOM_FR&amp;ADDRESS('PR-tampon'!$D520,COLUMN(REFERENCEMENT_ISOLANT[[#Headers],[TYPE DE DOCUMENT DE REFERENCE]]))))))</f>
        <v/>
      </c>
      <c r="H557" s="3" t="str">
        <f ca="1">IF('PR-tampon'!$D520="","",IF('PR-tampon'!$D520=0,"",IF(INDIRECT(NOM_FR&amp;ADDRESS('PR-tampon'!$D520,COLUMN(REFERENCEMENT_ISOLANT[[#Headers],[REF]])))=0,"",INDIRECT(NOM_FR&amp;ADDRESS('PR-tampon'!$D520,COLUMN(REFERENCEMENT_ISOLANT[[#Headers],[REF]]))))))</f>
        <v/>
      </c>
      <c r="I557" s="73" t="str">
        <f ca="1">IF('PR-tampon'!$D520="","",IF('PR-tampon'!$D520=0,"",IF(INDIRECT(NOM_FR&amp;ADDRESS('PR-tampon'!$D520,COLUMN(REFERENCEMENT_ISOLANT[[#Headers],[AVIS LIMITE AU / VALIDITE]])))=0,"",INDIRECT(NOM_FR&amp;ADDRESS('PR-tampon'!$D520,COLUMN(REFERENCEMENT_ISOLANT[[#Headers],[AVIS LIMITE AU / VALIDITE]]))))))</f>
        <v/>
      </c>
      <c r="J557" s="3" t="str">
        <f ca="1">IF('PR-tampon'!$D520="","",IF('PR-tampon'!$D520=0,"",IF(INDIRECT(NOM_FR&amp;ADDRESS('PR-tampon'!$D520,COLUMN(REFERENCEMENT_ISOLANT[[#Headers],[TC/TNC
dans le domaine d''emploi visé]])))=0,"",INDIRECT(NOM_FR&amp;ADDRESS('PR-tampon'!$D520,COLUMN(REFERENCEMENT_ISOLANT[[#Headers],[TC/TNC
dans le domaine d''emploi visé]]))))))</f>
        <v/>
      </c>
      <c r="K557" s="102" t="str">
        <f ca="1">IF('PR-tampon'!$D520="","",IF('PR-tampon'!$D520=0,"",IF(INDIRECT(NOM_FR&amp;ADDRESS('PR-tampon'!$D520,COLUMN(REFERENCEMENT_ISOLANT[[#Headers],[SYNTHESE DES APPLICATIONS VISEES]])))=0,"",INDIRECT(NOM_FR&amp;ADDRESS('PR-tampon'!$D520,COLUMN(REFERENCEMENT_ISOLANT[[#Headers],[SYNTHESE DES APPLICATIONS VISEES]]))))))</f>
        <v/>
      </c>
      <c r="L557" s="75" t="str">
        <f ca="1">IF('PR-tampon'!$E520="","",IF('PR-tampon'!$E520=0,"",IF(INDIRECT(NOM_FR&amp;ADDRESS('PR-tampon'!$E520,COLUMN(REFERENCEMENT_ISOLANT[[#Headers],[CONCATENATION DES OBSERVATIONS]])))=0,"",INDIRECT(NOM_FR&amp;ADDRESS('PR-tampon'!$E520,COLUMN(REFERENCEMENT_ISOLANT[[#Headers],[CONCATENATION DES OBSERVATIONS]]))))))</f>
        <v/>
      </c>
      <c r="M557" s="3" t="str">
        <f ca="1">IF('PR-tampon'!$D520="","",IF('PR-tampon'!$D520=0,"",IF(INDIRECT(NOM_FR&amp;ADDRESS('PR-tampon'!$D520,COLUMN(REFERENCEMENT_ISOLANT[[#Headers],[Hygrométrie des locaux]])))=0,"",INDIRECT(NOM_FR&amp;ADDRESS('PR-tampon'!$D520,COLUMN(REFERENCEMENT_ISOLANT[[#Headers],[Hygrométrie des locaux]]))))))</f>
        <v/>
      </c>
      <c r="N557" s="3" t="str">
        <f ca="1">IF('PR-tampon'!$D520="","",IF('PR-tampon'!$D520=0,"",IF(INDIRECT(NOM_FR&amp;ADDRESS('PR-tampon'!$D520,COLUMN(REFERENCEMENT_ISOLANT[[#Headers],[classement locaux au sens 20.1 P3]])))=0,"",INDIRECT(NOM_FR&amp;ADDRESS('PR-tampon'!$D520,COLUMN(REFERENCEMENT_ISOLANT[[#Headers],[classement locaux au sens 20.1 P3]]))))))</f>
        <v/>
      </c>
      <c r="O557" s="3" t="str">
        <f ca="1">IF('PR-tampon'!$D520="","",IF('PR-tampon'!$D520=0,"",IF(INDIRECT(NOM_FR&amp;ADDRESS('PR-tampon'!$D520,COLUMN(REFERENCEMENT_ISOLANT[[#Headers],[Climat max]])))=0,"",INDIRECT(NOM_FR&amp;ADDRESS('PR-tampon'!$D520,COLUMN(REFERENCEMENT_ISOLANT[[#Headers],[Climat max]]))))))</f>
        <v/>
      </c>
      <c r="P557" s="3" t="str">
        <f ca="1">IF('PR-tampon'!$D520="","",IF('PR-tampon'!$D520=0,"",IF(INDIRECT(NOM_FR&amp;ADDRESS('PR-tampon'!$D520,COLUMN(REFERENCEMENT_ISOLANT[[#Headers],[Locaux climatisés ou raffraichis]])))=0,"",INDIRECT(NOM_FR&amp;ADDRESS('PR-tampon'!$D520,COLUMN(REFERENCEMENT_ISOLANT[[#Headers],[Locaux climatisés ou raffraichis]]))))))</f>
        <v/>
      </c>
    </row>
    <row r="558" spans="1:16" ht="130.15" customHeight="1" x14ac:dyDescent="0.25">
      <c r="A558" s="3" t="s">
        <v>165</v>
      </c>
      <c r="B558" s="79" t="str">
        <f ca="1">IF('PR-tampon'!$D521="","",IF('PR-tampon'!$D521=0,"",IF(INDIRECT(NOM_FR&amp;ADDRESS('PR-tampon'!$D521,COLUMN(REFERENCEMENT_ISOLANT[[#Headers],[DATE REFERENCEMENT]])))=0,"",INDIRECT(NOM_FR&amp;ADDRESS('PR-tampon'!$D521,COLUMN(REFERENCEMENT_ISOLANT[[#Headers],[DATE REFERENCEMENT]]))))))</f>
        <v/>
      </c>
      <c r="C558" s="79" t="str">
        <f ca="1">IF('PR-tampon'!$D521="","",IF('PR-tampon'!$D521=0,"",IF(INDIRECT(NOM_FR&amp;ADDRESS('PR-tampon'!$D521,COLUMN(REFERENCEMENT_ISOLANT[[#Headers],[TYPE DE PROCEDE]])))=0,"",INDIRECT(NOM_FR&amp;ADDRESS('PR-tampon'!$D521,COLUMN(REFERENCEMENT_ISOLANT[[#Headers],[TYPE DE PROCEDE]]))))))</f>
        <v/>
      </c>
      <c r="D558" s="79" t="str">
        <f ca="1">IF('PR-tampon'!$D521="","",IF('PR-tampon'!$D521=0,"",IF(INDIRECT(NOM_FR&amp;ADDRESS('PR-tampon'!$D521,COLUMN(REFERENCEMENT_ISOLANT[[#Headers],[MATIERE]])))=0,"",INDIRECT(NOM_FR&amp;ADDRESS('PR-tampon'!$D521,COLUMN(REFERENCEMENT_ISOLANT[[#Headers],[MATIERE]]))))))</f>
        <v/>
      </c>
      <c r="E558" s="3" t="str">
        <f ca="1">IF('PR-tampon'!$D521="","",IF('PR-tampon'!$D521=0,"",IF(INDIRECT(NOM_FR&amp;ADDRESS('PR-tampon'!$D521,COLUMN(REFERENCEMENT_ISOLANT[[#Headers],[NOM COMMERCIAL DU PROCEDE]])))=0,"",INDIRECT(NOM_FR&amp;ADDRESS('PR-tampon'!$D521,COLUMN(REFERENCEMENT_ISOLANT[[#Headers],[NOM COMMERCIAL DU PROCEDE]]))))))</f>
        <v/>
      </c>
      <c r="F558" s="3" t="str">
        <f ca="1">IF('PR-tampon'!$D521="","",IF('PR-tampon'!$D521=0,"",IF(INDIRECT(NOM_FR&amp;ADDRESS('PR-tampon'!$D521,COLUMN(REFERENCEMENT_ISOLANT[[#Headers],[FABRICANT / TITULAIRE / DISTRIBUTEUR]])))=0,"",INDIRECT(NOM_FR&amp;ADDRESS('PR-tampon'!$D521,COLUMN(REFERENCEMENT_ISOLANT[[#Headers],[FABRICANT / TITULAIRE / DISTRIBUTEUR]]))))))</f>
        <v/>
      </c>
      <c r="G558" s="3" t="str">
        <f ca="1">IF('PR-tampon'!$D521="","",IF('PR-tampon'!$D521=0,"",IF(INDIRECT(NOM_FR&amp;ADDRESS('PR-tampon'!$D521,COLUMN(REFERENCEMENT_ISOLANT[[#Headers],[TYPE DE DOCUMENT DE REFERENCE]])))=0,"",INDIRECT(NOM_FR&amp;ADDRESS('PR-tampon'!$D521,COLUMN(REFERENCEMENT_ISOLANT[[#Headers],[TYPE DE DOCUMENT DE REFERENCE]]))))))</f>
        <v/>
      </c>
      <c r="H558" s="3" t="str">
        <f ca="1">IF('PR-tampon'!$D521="","",IF('PR-tampon'!$D521=0,"",IF(INDIRECT(NOM_FR&amp;ADDRESS('PR-tampon'!$D521,COLUMN(REFERENCEMENT_ISOLANT[[#Headers],[REF]])))=0,"",INDIRECT(NOM_FR&amp;ADDRESS('PR-tampon'!$D521,COLUMN(REFERENCEMENT_ISOLANT[[#Headers],[REF]]))))))</f>
        <v/>
      </c>
      <c r="I558" s="73" t="str">
        <f ca="1">IF('PR-tampon'!$D521="","",IF('PR-tampon'!$D521=0,"",IF(INDIRECT(NOM_FR&amp;ADDRESS('PR-tampon'!$D521,COLUMN(REFERENCEMENT_ISOLANT[[#Headers],[AVIS LIMITE AU / VALIDITE]])))=0,"",INDIRECT(NOM_FR&amp;ADDRESS('PR-tampon'!$D521,COLUMN(REFERENCEMENT_ISOLANT[[#Headers],[AVIS LIMITE AU / VALIDITE]]))))))</f>
        <v/>
      </c>
      <c r="J558" s="3" t="str">
        <f ca="1">IF('PR-tampon'!$D521="","",IF('PR-tampon'!$D521=0,"",IF(INDIRECT(NOM_FR&amp;ADDRESS('PR-tampon'!$D521,COLUMN(REFERENCEMENT_ISOLANT[[#Headers],[TC/TNC
dans le domaine d''emploi visé]])))=0,"",INDIRECT(NOM_FR&amp;ADDRESS('PR-tampon'!$D521,COLUMN(REFERENCEMENT_ISOLANT[[#Headers],[TC/TNC
dans le domaine d''emploi visé]]))))))</f>
        <v/>
      </c>
      <c r="K558" s="102" t="str">
        <f ca="1">IF('PR-tampon'!$D521="","",IF('PR-tampon'!$D521=0,"",IF(INDIRECT(NOM_FR&amp;ADDRESS('PR-tampon'!$D521,COLUMN(REFERENCEMENT_ISOLANT[[#Headers],[SYNTHESE DES APPLICATIONS VISEES]])))=0,"",INDIRECT(NOM_FR&amp;ADDRESS('PR-tampon'!$D521,COLUMN(REFERENCEMENT_ISOLANT[[#Headers],[SYNTHESE DES APPLICATIONS VISEES]]))))))</f>
        <v/>
      </c>
      <c r="L558" s="75" t="str">
        <f ca="1">IF('PR-tampon'!$E521="","",IF('PR-tampon'!$E521=0,"",IF(INDIRECT(NOM_FR&amp;ADDRESS('PR-tampon'!$E521,COLUMN(REFERENCEMENT_ISOLANT[[#Headers],[CONCATENATION DES OBSERVATIONS]])))=0,"",INDIRECT(NOM_FR&amp;ADDRESS('PR-tampon'!$E521,COLUMN(REFERENCEMENT_ISOLANT[[#Headers],[CONCATENATION DES OBSERVATIONS]]))))))</f>
        <v/>
      </c>
      <c r="M558" s="3" t="str">
        <f ca="1">IF('PR-tampon'!$D521="","",IF('PR-tampon'!$D521=0,"",IF(INDIRECT(NOM_FR&amp;ADDRESS('PR-tampon'!$D521,COLUMN(REFERENCEMENT_ISOLANT[[#Headers],[Hygrométrie des locaux]])))=0,"",INDIRECT(NOM_FR&amp;ADDRESS('PR-tampon'!$D521,COLUMN(REFERENCEMENT_ISOLANT[[#Headers],[Hygrométrie des locaux]]))))))</f>
        <v/>
      </c>
      <c r="N558" s="3" t="str">
        <f ca="1">IF('PR-tampon'!$D521="","",IF('PR-tampon'!$D521=0,"",IF(INDIRECT(NOM_FR&amp;ADDRESS('PR-tampon'!$D521,COLUMN(REFERENCEMENT_ISOLANT[[#Headers],[classement locaux au sens 20.1 P3]])))=0,"",INDIRECT(NOM_FR&amp;ADDRESS('PR-tampon'!$D521,COLUMN(REFERENCEMENT_ISOLANT[[#Headers],[classement locaux au sens 20.1 P3]]))))))</f>
        <v/>
      </c>
      <c r="O558" s="3" t="str">
        <f ca="1">IF('PR-tampon'!$D521="","",IF('PR-tampon'!$D521=0,"",IF(INDIRECT(NOM_FR&amp;ADDRESS('PR-tampon'!$D521,COLUMN(REFERENCEMENT_ISOLANT[[#Headers],[Climat max]])))=0,"",INDIRECT(NOM_FR&amp;ADDRESS('PR-tampon'!$D521,COLUMN(REFERENCEMENT_ISOLANT[[#Headers],[Climat max]]))))))</f>
        <v/>
      </c>
      <c r="P558" s="3" t="str">
        <f ca="1">IF('PR-tampon'!$D521="","",IF('PR-tampon'!$D521=0,"",IF(INDIRECT(NOM_FR&amp;ADDRESS('PR-tampon'!$D521,COLUMN(REFERENCEMENT_ISOLANT[[#Headers],[Locaux climatisés ou raffraichis]])))=0,"",INDIRECT(NOM_FR&amp;ADDRESS('PR-tampon'!$D521,COLUMN(REFERENCEMENT_ISOLANT[[#Headers],[Locaux climatisés ou raffraichis]]))))))</f>
        <v/>
      </c>
    </row>
    <row r="559" spans="1:16" ht="130.15" customHeight="1" x14ac:dyDescent="0.25">
      <c r="A559" s="3" t="s">
        <v>165</v>
      </c>
      <c r="B559" s="79" t="str">
        <f ca="1">IF('PR-tampon'!$D522="","",IF('PR-tampon'!$D522=0,"",IF(INDIRECT(NOM_FR&amp;ADDRESS('PR-tampon'!$D522,COLUMN(REFERENCEMENT_ISOLANT[[#Headers],[DATE REFERENCEMENT]])))=0,"",INDIRECT(NOM_FR&amp;ADDRESS('PR-tampon'!$D522,COLUMN(REFERENCEMENT_ISOLANT[[#Headers],[DATE REFERENCEMENT]]))))))</f>
        <v/>
      </c>
      <c r="C559" s="79" t="str">
        <f ca="1">IF('PR-tampon'!$D522="","",IF('PR-tampon'!$D522=0,"",IF(INDIRECT(NOM_FR&amp;ADDRESS('PR-tampon'!$D522,COLUMN(REFERENCEMENT_ISOLANT[[#Headers],[TYPE DE PROCEDE]])))=0,"",INDIRECT(NOM_FR&amp;ADDRESS('PR-tampon'!$D522,COLUMN(REFERENCEMENT_ISOLANT[[#Headers],[TYPE DE PROCEDE]]))))))</f>
        <v/>
      </c>
      <c r="D559" s="79" t="str">
        <f ca="1">IF('PR-tampon'!$D522="","",IF('PR-tampon'!$D522=0,"",IF(INDIRECT(NOM_FR&amp;ADDRESS('PR-tampon'!$D522,COLUMN(REFERENCEMENT_ISOLANT[[#Headers],[MATIERE]])))=0,"",INDIRECT(NOM_FR&amp;ADDRESS('PR-tampon'!$D522,COLUMN(REFERENCEMENT_ISOLANT[[#Headers],[MATIERE]]))))))</f>
        <v/>
      </c>
      <c r="E559" s="3" t="str">
        <f ca="1">IF('PR-tampon'!$D522="","",IF('PR-tampon'!$D522=0,"",IF(INDIRECT(NOM_FR&amp;ADDRESS('PR-tampon'!$D522,COLUMN(REFERENCEMENT_ISOLANT[[#Headers],[NOM COMMERCIAL DU PROCEDE]])))=0,"",INDIRECT(NOM_FR&amp;ADDRESS('PR-tampon'!$D522,COLUMN(REFERENCEMENT_ISOLANT[[#Headers],[NOM COMMERCIAL DU PROCEDE]]))))))</f>
        <v/>
      </c>
      <c r="F559" s="3" t="str">
        <f ca="1">IF('PR-tampon'!$D522="","",IF('PR-tampon'!$D522=0,"",IF(INDIRECT(NOM_FR&amp;ADDRESS('PR-tampon'!$D522,COLUMN(REFERENCEMENT_ISOLANT[[#Headers],[FABRICANT / TITULAIRE / DISTRIBUTEUR]])))=0,"",INDIRECT(NOM_FR&amp;ADDRESS('PR-tampon'!$D522,COLUMN(REFERENCEMENT_ISOLANT[[#Headers],[FABRICANT / TITULAIRE / DISTRIBUTEUR]]))))))</f>
        <v/>
      </c>
      <c r="G559" s="3" t="str">
        <f ca="1">IF('PR-tampon'!$D522="","",IF('PR-tampon'!$D522=0,"",IF(INDIRECT(NOM_FR&amp;ADDRESS('PR-tampon'!$D522,COLUMN(REFERENCEMENT_ISOLANT[[#Headers],[TYPE DE DOCUMENT DE REFERENCE]])))=0,"",INDIRECT(NOM_FR&amp;ADDRESS('PR-tampon'!$D522,COLUMN(REFERENCEMENT_ISOLANT[[#Headers],[TYPE DE DOCUMENT DE REFERENCE]]))))))</f>
        <v/>
      </c>
      <c r="H559" s="3" t="str">
        <f ca="1">IF('PR-tampon'!$D522="","",IF('PR-tampon'!$D522=0,"",IF(INDIRECT(NOM_FR&amp;ADDRESS('PR-tampon'!$D522,COLUMN(REFERENCEMENT_ISOLANT[[#Headers],[REF]])))=0,"",INDIRECT(NOM_FR&amp;ADDRESS('PR-tampon'!$D522,COLUMN(REFERENCEMENT_ISOLANT[[#Headers],[REF]]))))))</f>
        <v/>
      </c>
      <c r="I559" s="73" t="str">
        <f ca="1">IF('PR-tampon'!$D522="","",IF('PR-tampon'!$D522=0,"",IF(INDIRECT(NOM_FR&amp;ADDRESS('PR-tampon'!$D522,COLUMN(REFERENCEMENT_ISOLANT[[#Headers],[AVIS LIMITE AU / VALIDITE]])))=0,"",INDIRECT(NOM_FR&amp;ADDRESS('PR-tampon'!$D522,COLUMN(REFERENCEMENT_ISOLANT[[#Headers],[AVIS LIMITE AU / VALIDITE]]))))))</f>
        <v/>
      </c>
      <c r="J559" s="3" t="str">
        <f ca="1">IF('PR-tampon'!$D522="","",IF('PR-tampon'!$D522=0,"",IF(INDIRECT(NOM_FR&amp;ADDRESS('PR-tampon'!$D522,COLUMN(REFERENCEMENT_ISOLANT[[#Headers],[TC/TNC
dans le domaine d''emploi visé]])))=0,"",INDIRECT(NOM_FR&amp;ADDRESS('PR-tampon'!$D522,COLUMN(REFERENCEMENT_ISOLANT[[#Headers],[TC/TNC
dans le domaine d''emploi visé]]))))))</f>
        <v/>
      </c>
      <c r="K559" s="102" t="str">
        <f ca="1">IF('PR-tampon'!$D522="","",IF('PR-tampon'!$D522=0,"",IF(INDIRECT(NOM_FR&amp;ADDRESS('PR-tampon'!$D522,COLUMN(REFERENCEMENT_ISOLANT[[#Headers],[SYNTHESE DES APPLICATIONS VISEES]])))=0,"",INDIRECT(NOM_FR&amp;ADDRESS('PR-tampon'!$D522,COLUMN(REFERENCEMENT_ISOLANT[[#Headers],[SYNTHESE DES APPLICATIONS VISEES]]))))))</f>
        <v/>
      </c>
      <c r="L559" s="75" t="str">
        <f ca="1">IF('PR-tampon'!$E522="","",IF('PR-tampon'!$E522=0,"",IF(INDIRECT(NOM_FR&amp;ADDRESS('PR-tampon'!$E522,COLUMN(REFERENCEMENT_ISOLANT[[#Headers],[CONCATENATION DES OBSERVATIONS]])))=0,"",INDIRECT(NOM_FR&amp;ADDRESS('PR-tampon'!$E522,COLUMN(REFERENCEMENT_ISOLANT[[#Headers],[CONCATENATION DES OBSERVATIONS]]))))))</f>
        <v/>
      </c>
      <c r="M559" s="3" t="str">
        <f ca="1">IF('PR-tampon'!$D522="","",IF('PR-tampon'!$D522=0,"",IF(INDIRECT(NOM_FR&amp;ADDRESS('PR-tampon'!$D522,COLUMN(REFERENCEMENT_ISOLANT[[#Headers],[Hygrométrie des locaux]])))=0,"",INDIRECT(NOM_FR&amp;ADDRESS('PR-tampon'!$D522,COLUMN(REFERENCEMENT_ISOLANT[[#Headers],[Hygrométrie des locaux]]))))))</f>
        <v/>
      </c>
      <c r="N559" s="3" t="str">
        <f ca="1">IF('PR-tampon'!$D522="","",IF('PR-tampon'!$D522=0,"",IF(INDIRECT(NOM_FR&amp;ADDRESS('PR-tampon'!$D522,COLUMN(REFERENCEMENT_ISOLANT[[#Headers],[classement locaux au sens 20.1 P3]])))=0,"",INDIRECT(NOM_FR&amp;ADDRESS('PR-tampon'!$D522,COLUMN(REFERENCEMENT_ISOLANT[[#Headers],[classement locaux au sens 20.1 P3]]))))))</f>
        <v/>
      </c>
      <c r="O559" s="3" t="str">
        <f ca="1">IF('PR-tampon'!$D522="","",IF('PR-tampon'!$D522=0,"",IF(INDIRECT(NOM_FR&amp;ADDRESS('PR-tampon'!$D522,COLUMN(REFERENCEMENT_ISOLANT[[#Headers],[Climat max]])))=0,"",INDIRECT(NOM_FR&amp;ADDRESS('PR-tampon'!$D522,COLUMN(REFERENCEMENT_ISOLANT[[#Headers],[Climat max]]))))))</f>
        <v/>
      </c>
      <c r="P559" s="3" t="str">
        <f ca="1">IF('PR-tampon'!$D522="","",IF('PR-tampon'!$D522=0,"",IF(INDIRECT(NOM_FR&amp;ADDRESS('PR-tampon'!$D522,COLUMN(REFERENCEMENT_ISOLANT[[#Headers],[Locaux climatisés ou raffraichis]])))=0,"",INDIRECT(NOM_FR&amp;ADDRESS('PR-tampon'!$D522,COLUMN(REFERENCEMENT_ISOLANT[[#Headers],[Locaux climatisés ou raffraichis]]))))))</f>
        <v/>
      </c>
    </row>
    <row r="560" spans="1:16" ht="130.15" customHeight="1" x14ac:dyDescent="0.25">
      <c r="A560" s="3" t="s">
        <v>165</v>
      </c>
      <c r="B560" s="79" t="str">
        <f ca="1">IF('PR-tampon'!$D523="","",IF('PR-tampon'!$D523=0,"",IF(INDIRECT(NOM_FR&amp;ADDRESS('PR-tampon'!$D523,COLUMN(REFERENCEMENT_ISOLANT[[#Headers],[DATE REFERENCEMENT]])))=0,"",INDIRECT(NOM_FR&amp;ADDRESS('PR-tampon'!$D523,COLUMN(REFERENCEMENT_ISOLANT[[#Headers],[DATE REFERENCEMENT]]))))))</f>
        <v/>
      </c>
      <c r="C560" s="79" t="str">
        <f ca="1">IF('PR-tampon'!$D523="","",IF('PR-tampon'!$D523=0,"",IF(INDIRECT(NOM_FR&amp;ADDRESS('PR-tampon'!$D523,COLUMN(REFERENCEMENT_ISOLANT[[#Headers],[TYPE DE PROCEDE]])))=0,"",INDIRECT(NOM_FR&amp;ADDRESS('PR-tampon'!$D523,COLUMN(REFERENCEMENT_ISOLANT[[#Headers],[TYPE DE PROCEDE]]))))))</f>
        <v/>
      </c>
      <c r="D560" s="79" t="str">
        <f ca="1">IF('PR-tampon'!$D523="","",IF('PR-tampon'!$D523=0,"",IF(INDIRECT(NOM_FR&amp;ADDRESS('PR-tampon'!$D523,COLUMN(REFERENCEMENT_ISOLANT[[#Headers],[MATIERE]])))=0,"",INDIRECT(NOM_FR&amp;ADDRESS('PR-tampon'!$D523,COLUMN(REFERENCEMENT_ISOLANT[[#Headers],[MATIERE]]))))))</f>
        <v/>
      </c>
      <c r="E560" s="3" t="str">
        <f ca="1">IF('PR-tampon'!$D523="","",IF('PR-tampon'!$D523=0,"",IF(INDIRECT(NOM_FR&amp;ADDRESS('PR-tampon'!$D523,COLUMN(REFERENCEMENT_ISOLANT[[#Headers],[NOM COMMERCIAL DU PROCEDE]])))=0,"",INDIRECT(NOM_FR&amp;ADDRESS('PR-tampon'!$D523,COLUMN(REFERENCEMENT_ISOLANT[[#Headers],[NOM COMMERCIAL DU PROCEDE]]))))))</f>
        <v/>
      </c>
      <c r="F560" s="3" t="str">
        <f ca="1">IF('PR-tampon'!$D523="","",IF('PR-tampon'!$D523=0,"",IF(INDIRECT(NOM_FR&amp;ADDRESS('PR-tampon'!$D523,COLUMN(REFERENCEMENT_ISOLANT[[#Headers],[FABRICANT / TITULAIRE / DISTRIBUTEUR]])))=0,"",INDIRECT(NOM_FR&amp;ADDRESS('PR-tampon'!$D523,COLUMN(REFERENCEMENT_ISOLANT[[#Headers],[FABRICANT / TITULAIRE / DISTRIBUTEUR]]))))))</f>
        <v/>
      </c>
      <c r="G560" s="3" t="str">
        <f ca="1">IF('PR-tampon'!$D523="","",IF('PR-tampon'!$D523=0,"",IF(INDIRECT(NOM_FR&amp;ADDRESS('PR-tampon'!$D523,COLUMN(REFERENCEMENT_ISOLANT[[#Headers],[TYPE DE DOCUMENT DE REFERENCE]])))=0,"",INDIRECT(NOM_FR&amp;ADDRESS('PR-tampon'!$D523,COLUMN(REFERENCEMENT_ISOLANT[[#Headers],[TYPE DE DOCUMENT DE REFERENCE]]))))))</f>
        <v/>
      </c>
      <c r="H560" s="3" t="str">
        <f ca="1">IF('PR-tampon'!$D523="","",IF('PR-tampon'!$D523=0,"",IF(INDIRECT(NOM_FR&amp;ADDRESS('PR-tampon'!$D523,COLUMN(REFERENCEMENT_ISOLANT[[#Headers],[REF]])))=0,"",INDIRECT(NOM_FR&amp;ADDRESS('PR-tampon'!$D523,COLUMN(REFERENCEMENT_ISOLANT[[#Headers],[REF]]))))))</f>
        <v/>
      </c>
      <c r="I560" s="73" t="str">
        <f ca="1">IF('PR-tampon'!$D523="","",IF('PR-tampon'!$D523=0,"",IF(INDIRECT(NOM_FR&amp;ADDRESS('PR-tampon'!$D523,COLUMN(REFERENCEMENT_ISOLANT[[#Headers],[AVIS LIMITE AU / VALIDITE]])))=0,"",INDIRECT(NOM_FR&amp;ADDRESS('PR-tampon'!$D523,COLUMN(REFERENCEMENT_ISOLANT[[#Headers],[AVIS LIMITE AU / VALIDITE]]))))))</f>
        <v/>
      </c>
      <c r="J560" s="3" t="str">
        <f ca="1">IF('PR-tampon'!$D523="","",IF('PR-tampon'!$D523=0,"",IF(INDIRECT(NOM_FR&amp;ADDRESS('PR-tampon'!$D523,COLUMN(REFERENCEMENT_ISOLANT[[#Headers],[TC/TNC
dans le domaine d''emploi visé]])))=0,"",INDIRECT(NOM_FR&amp;ADDRESS('PR-tampon'!$D523,COLUMN(REFERENCEMENT_ISOLANT[[#Headers],[TC/TNC
dans le domaine d''emploi visé]]))))))</f>
        <v/>
      </c>
      <c r="K560" s="102" t="str">
        <f ca="1">IF('PR-tampon'!$D523="","",IF('PR-tampon'!$D523=0,"",IF(INDIRECT(NOM_FR&amp;ADDRESS('PR-tampon'!$D523,COLUMN(REFERENCEMENT_ISOLANT[[#Headers],[SYNTHESE DES APPLICATIONS VISEES]])))=0,"",INDIRECT(NOM_FR&amp;ADDRESS('PR-tampon'!$D523,COLUMN(REFERENCEMENT_ISOLANT[[#Headers],[SYNTHESE DES APPLICATIONS VISEES]]))))))</f>
        <v/>
      </c>
      <c r="L560" s="75" t="str">
        <f ca="1">IF('PR-tampon'!$E523="","",IF('PR-tampon'!$E523=0,"",IF(INDIRECT(NOM_FR&amp;ADDRESS('PR-tampon'!$E523,COLUMN(REFERENCEMENT_ISOLANT[[#Headers],[CONCATENATION DES OBSERVATIONS]])))=0,"",INDIRECT(NOM_FR&amp;ADDRESS('PR-tampon'!$E523,COLUMN(REFERENCEMENT_ISOLANT[[#Headers],[CONCATENATION DES OBSERVATIONS]]))))))</f>
        <v/>
      </c>
      <c r="M560" s="3" t="str">
        <f ca="1">IF('PR-tampon'!$D523="","",IF('PR-tampon'!$D523=0,"",IF(INDIRECT(NOM_FR&amp;ADDRESS('PR-tampon'!$D523,COLUMN(REFERENCEMENT_ISOLANT[[#Headers],[Hygrométrie des locaux]])))=0,"",INDIRECT(NOM_FR&amp;ADDRESS('PR-tampon'!$D523,COLUMN(REFERENCEMENT_ISOLANT[[#Headers],[Hygrométrie des locaux]]))))))</f>
        <v/>
      </c>
      <c r="N560" s="3" t="str">
        <f ca="1">IF('PR-tampon'!$D523="","",IF('PR-tampon'!$D523=0,"",IF(INDIRECT(NOM_FR&amp;ADDRESS('PR-tampon'!$D523,COLUMN(REFERENCEMENT_ISOLANT[[#Headers],[classement locaux au sens 20.1 P3]])))=0,"",INDIRECT(NOM_FR&amp;ADDRESS('PR-tampon'!$D523,COLUMN(REFERENCEMENT_ISOLANT[[#Headers],[classement locaux au sens 20.1 P3]]))))))</f>
        <v/>
      </c>
      <c r="O560" s="3" t="str">
        <f ca="1">IF('PR-tampon'!$D523="","",IF('PR-tampon'!$D523=0,"",IF(INDIRECT(NOM_FR&amp;ADDRESS('PR-tampon'!$D523,COLUMN(REFERENCEMENT_ISOLANT[[#Headers],[Climat max]])))=0,"",INDIRECT(NOM_FR&amp;ADDRESS('PR-tampon'!$D523,COLUMN(REFERENCEMENT_ISOLANT[[#Headers],[Climat max]]))))))</f>
        <v/>
      </c>
      <c r="P560" s="3" t="str">
        <f ca="1">IF('PR-tampon'!$D523="","",IF('PR-tampon'!$D523=0,"",IF(INDIRECT(NOM_FR&amp;ADDRESS('PR-tampon'!$D523,COLUMN(REFERENCEMENT_ISOLANT[[#Headers],[Locaux climatisés ou raffraichis]])))=0,"",INDIRECT(NOM_FR&amp;ADDRESS('PR-tampon'!$D523,COLUMN(REFERENCEMENT_ISOLANT[[#Headers],[Locaux climatisés ou raffraichis]]))))))</f>
        <v/>
      </c>
    </row>
    <row r="561" spans="1:16" ht="130.15" customHeight="1" x14ac:dyDescent="0.25">
      <c r="A561" s="3" t="s">
        <v>165</v>
      </c>
      <c r="B561" s="79" t="str">
        <f ca="1">IF('PR-tampon'!$D524="","",IF('PR-tampon'!$D524=0,"",IF(INDIRECT(NOM_FR&amp;ADDRESS('PR-tampon'!$D524,COLUMN(REFERENCEMENT_ISOLANT[[#Headers],[DATE REFERENCEMENT]])))=0,"",INDIRECT(NOM_FR&amp;ADDRESS('PR-tampon'!$D524,COLUMN(REFERENCEMENT_ISOLANT[[#Headers],[DATE REFERENCEMENT]]))))))</f>
        <v/>
      </c>
      <c r="C561" s="79" t="str">
        <f ca="1">IF('PR-tampon'!$D524="","",IF('PR-tampon'!$D524=0,"",IF(INDIRECT(NOM_FR&amp;ADDRESS('PR-tampon'!$D524,COLUMN(REFERENCEMENT_ISOLANT[[#Headers],[TYPE DE PROCEDE]])))=0,"",INDIRECT(NOM_FR&amp;ADDRESS('PR-tampon'!$D524,COLUMN(REFERENCEMENT_ISOLANT[[#Headers],[TYPE DE PROCEDE]]))))))</f>
        <v/>
      </c>
      <c r="D561" s="79" t="str">
        <f ca="1">IF('PR-tampon'!$D524="","",IF('PR-tampon'!$D524=0,"",IF(INDIRECT(NOM_FR&amp;ADDRESS('PR-tampon'!$D524,COLUMN(REFERENCEMENT_ISOLANT[[#Headers],[MATIERE]])))=0,"",INDIRECT(NOM_FR&amp;ADDRESS('PR-tampon'!$D524,COLUMN(REFERENCEMENT_ISOLANT[[#Headers],[MATIERE]]))))))</f>
        <v/>
      </c>
      <c r="E561" s="3" t="str">
        <f ca="1">IF('PR-tampon'!$D524="","",IF('PR-tampon'!$D524=0,"",IF(INDIRECT(NOM_FR&amp;ADDRESS('PR-tampon'!$D524,COLUMN(REFERENCEMENT_ISOLANT[[#Headers],[NOM COMMERCIAL DU PROCEDE]])))=0,"",INDIRECT(NOM_FR&amp;ADDRESS('PR-tampon'!$D524,COLUMN(REFERENCEMENT_ISOLANT[[#Headers],[NOM COMMERCIAL DU PROCEDE]]))))))</f>
        <v/>
      </c>
      <c r="F561" s="3" t="str">
        <f ca="1">IF('PR-tampon'!$D524="","",IF('PR-tampon'!$D524=0,"",IF(INDIRECT(NOM_FR&amp;ADDRESS('PR-tampon'!$D524,COLUMN(REFERENCEMENT_ISOLANT[[#Headers],[FABRICANT / TITULAIRE / DISTRIBUTEUR]])))=0,"",INDIRECT(NOM_FR&amp;ADDRESS('PR-tampon'!$D524,COLUMN(REFERENCEMENT_ISOLANT[[#Headers],[FABRICANT / TITULAIRE / DISTRIBUTEUR]]))))))</f>
        <v/>
      </c>
      <c r="G561" s="3" t="str">
        <f ca="1">IF('PR-tampon'!$D524="","",IF('PR-tampon'!$D524=0,"",IF(INDIRECT(NOM_FR&amp;ADDRESS('PR-tampon'!$D524,COLUMN(REFERENCEMENT_ISOLANT[[#Headers],[TYPE DE DOCUMENT DE REFERENCE]])))=0,"",INDIRECT(NOM_FR&amp;ADDRESS('PR-tampon'!$D524,COLUMN(REFERENCEMENT_ISOLANT[[#Headers],[TYPE DE DOCUMENT DE REFERENCE]]))))))</f>
        <v/>
      </c>
      <c r="H561" s="3" t="str">
        <f ca="1">IF('PR-tampon'!$D524="","",IF('PR-tampon'!$D524=0,"",IF(INDIRECT(NOM_FR&amp;ADDRESS('PR-tampon'!$D524,COLUMN(REFERENCEMENT_ISOLANT[[#Headers],[REF]])))=0,"",INDIRECT(NOM_FR&amp;ADDRESS('PR-tampon'!$D524,COLUMN(REFERENCEMENT_ISOLANT[[#Headers],[REF]]))))))</f>
        <v/>
      </c>
      <c r="I561" s="73" t="str">
        <f ca="1">IF('PR-tampon'!$D524="","",IF('PR-tampon'!$D524=0,"",IF(INDIRECT(NOM_FR&amp;ADDRESS('PR-tampon'!$D524,COLUMN(REFERENCEMENT_ISOLANT[[#Headers],[AVIS LIMITE AU / VALIDITE]])))=0,"",INDIRECT(NOM_FR&amp;ADDRESS('PR-tampon'!$D524,COLUMN(REFERENCEMENT_ISOLANT[[#Headers],[AVIS LIMITE AU / VALIDITE]]))))))</f>
        <v/>
      </c>
      <c r="J561" s="3" t="str">
        <f ca="1">IF('PR-tampon'!$D524="","",IF('PR-tampon'!$D524=0,"",IF(INDIRECT(NOM_FR&amp;ADDRESS('PR-tampon'!$D524,COLUMN(REFERENCEMENT_ISOLANT[[#Headers],[TC/TNC
dans le domaine d''emploi visé]])))=0,"",INDIRECT(NOM_FR&amp;ADDRESS('PR-tampon'!$D524,COLUMN(REFERENCEMENT_ISOLANT[[#Headers],[TC/TNC
dans le domaine d''emploi visé]]))))))</f>
        <v/>
      </c>
      <c r="K561" s="102" t="str">
        <f ca="1">IF('PR-tampon'!$D524="","",IF('PR-tampon'!$D524=0,"",IF(INDIRECT(NOM_FR&amp;ADDRESS('PR-tampon'!$D524,COLUMN(REFERENCEMENT_ISOLANT[[#Headers],[SYNTHESE DES APPLICATIONS VISEES]])))=0,"",INDIRECT(NOM_FR&amp;ADDRESS('PR-tampon'!$D524,COLUMN(REFERENCEMENT_ISOLANT[[#Headers],[SYNTHESE DES APPLICATIONS VISEES]]))))))</f>
        <v/>
      </c>
      <c r="L561" s="75" t="str">
        <f ca="1">IF('PR-tampon'!$E524="","",IF('PR-tampon'!$E524=0,"",IF(INDIRECT(NOM_FR&amp;ADDRESS('PR-tampon'!$E524,COLUMN(REFERENCEMENT_ISOLANT[[#Headers],[CONCATENATION DES OBSERVATIONS]])))=0,"",INDIRECT(NOM_FR&amp;ADDRESS('PR-tampon'!$E524,COLUMN(REFERENCEMENT_ISOLANT[[#Headers],[CONCATENATION DES OBSERVATIONS]]))))))</f>
        <v/>
      </c>
      <c r="M561" s="3" t="str">
        <f ca="1">IF('PR-tampon'!$D524="","",IF('PR-tampon'!$D524=0,"",IF(INDIRECT(NOM_FR&amp;ADDRESS('PR-tampon'!$D524,COLUMN(REFERENCEMENT_ISOLANT[[#Headers],[Hygrométrie des locaux]])))=0,"",INDIRECT(NOM_FR&amp;ADDRESS('PR-tampon'!$D524,COLUMN(REFERENCEMENT_ISOLANT[[#Headers],[Hygrométrie des locaux]]))))))</f>
        <v/>
      </c>
      <c r="N561" s="3" t="str">
        <f ca="1">IF('PR-tampon'!$D524="","",IF('PR-tampon'!$D524=0,"",IF(INDIRECT(NOM_FR&amp;ADDRESS('PR-tampon'!$D524,COLUMN(REFERENCEMENT_ISOLANT[[#Headers],[classement locaux au sens 20.1 P3]])))=0,"",INDIRECT(NOM_FR&amp;ADDRESS('PR-tampon'!$D524,COLUMN(REFERENCEMENT_ISOLANT[[#Headers],[classement locaux au sens 20.1 P3]]))))))</f>
        <v/>
      </c>
      <c r="O561" s="3" t="str">
        <f ca="1">IF('PR-tampon'!$D524="","",IF('PR-tampon'!$D524=0,"",IF(INDIRECT(NOM_FR&amp;ADDRESS('PR-tampon'!$D524,COLUMN(REFERENCEMENT_ISOLANT[[#Headers],[Climat max]])))=0,"",INDIRECT(NOM_FR&amp;ADDRESS('PR-tampon'!$D524,COLUMN(REFERENCEMENT_ISOLANT[[#Headers],[Climat max]]))))))</f>
        <v/>
      </c>
      <c r="P561" s="3" t="str">
        <f ca="1">IF('PR-tampon'!$D524="","",IF('PR-tampon'!$D524=0,"",IF(INDIRECT(NOM_FR&amp;ADDRESS('PR-tampon'!$D524,COLUMN(REFERENCEMENT_ISOLANT[[#Headers],[Locaux climatisés ou raffraichis]])))=0,"",INDIRECT(NOM_FR&amp;ADDRESS('PR-tampon'!$D524,COLUMN(REFERENCEMENT_ISOLANT[[#Headers],[Locaux climatisés ou raffraichis]]))))))</f>
        <v/>
      </c>
    </row>
    <row r="562" spans="1:16" ht="130.15" customHeight="1" x14ac:dyDescent="0.25">
      <c r="A562" s="3" t="s">
        <v>165</v>
      </c>
      <c r="B562" s="79" t="str">
        <f ca="1">IF('PR-tampon'!$D525="","",IF('PR-tampon'!$D525=0,"",IF(INDIRECT(NOM_FR&amp;ADDRESS('PR-tampon'!$D525,COLUMN(REFERENCEMENT_ISOLANT[[#Headers],[DATE REFERENCEMENT]])))=0,"",INDIRECT(NOM_FR&amp;ADDRESS('PR-tampon'!$D525,COLUMN(REFERENCEMENT_ISOLANT[[#Headers],[DATE REFERENCEMENT]]))))))</f>
        <v/>
      </c>
      <c r="C562" s="79" t="str">
        <f ca="1">IF('PR-tampon'!$D525="","",IF('PR-tampon'!$D525=0,"",IF(INDIRECT(NOM_FR&amp;ADDRESS('PR-tampon'!$D525,COLUMN(REFERENCEMENT_ISOLANT[[#Headers],[TYPE DE PROCEDE]])))=0,"",INDIRECT(NOM_FR&amp;ADDRESS('PR-tampon'!$D525,COLUMN(REFERENCEMENT_ISOLANT[[#Headers],[TYPE DE PROCEDE]]))))))</f>
        <v/>
      </c>
      <c r="D562" s="79" t="str">
        <f ca="1">IF('PR-tampon'!$D525="","",IF('PR-tampon'!$D525=0,"",IF(INDIRECT(NOM_FR&amp;ADDRESS('PR-tampon'!$D525,COLUMN(REFERENCEMENT_ISOLANT[[#Headers],[MATIERE]])))=0,"",INDIRECT(NOM_FR&amp;ADDRESS('PR-tampon'!$D525,COLUMN(REFERENCEMENT_ISOLANT[[#Headers],[MATIERE]]))))))</f>
        <v/>
      </c>
      <c r="E562" s="3" t="str">
        <f ca="1">IF('PR-tampon'!$D525="","",IF('PR-tampon'!$D525=0,"",IF(INDIRECT(NOM_FR&amp;ADDRESS('PR-tampon'!$D525,COLUMN(REFERENCEMENT_ISOLANT[[#Headers],[NOM COMMERCIAL DU PROCEDE]])))=0,"",INDIRECT(NOM_FR&amp;ADDRESS('PR-tampon'!$D525,COLUMN(REFERENCEMENT_ISOLANT[[#Headers],[NOM COMMERCIAL DU PROCEDE]]))))))</f>
        <v/>
      </c>
      <c r="F562" s="3" t="str">
        <f ca="1">IF('PR-tampon'!$D525="","",IF('PR-tampon'!$D525=0,"",IF(INDIRECT(NOM_FR&amp;ADDRESS('PR-tampon'!$D525,COLUMN(REFERENCEMENT_ISOLANT[[#Headers],[FABRICANT / TITULAIRE / DISTRIBUTEUR]])))=0,"",INDIRECT(NOM_FR&amp;ADDRESS('PR-tampon'!$D525,COLUMN(REFERENCEMENT_ISOLANT[[#Headers],[FABRICANT / TITULAIRE / DISTRIBUTEUR]]))))))</f>
        <v/>
      </c>
      <c r="G562" s="3" t="str">
        <f ca="1">IF('PR-tampon'!$D525="","",IF('PR-tampon'!$D525=0,"",IF(INDIRECT(NOM_FR&amp;ADDRESS('PR-tampon'!$D525,COLUMN(REFERENCEMENT_ISOLANT[[#Headers],[TYPE DE DOCUMENT DE REFERENCE]])))=0,"",INDIRECT(NOM_FR&amp;ADDRESS('PR-tampon'!$D525,COLUMN(REFERENCEMENT_ISOLANT[[#Headers],[TYPE DE DOCUMENT DE REFERENCE]]))))))</f>
        <v/>
      </c>
      <c r="H562" s="3" t="str">
        <f ca="1">IF('PR-tampon'!$D525="","",IF('PR-tampon'!$D525=0,"",IF(INDIRECT(NOM_FR&amp;ADDRESS('PR-tampon'!$D525,COLUMN(REFERENCEMENT_ISOLANT[[#Headers],[REF]])))=0,"",INDIRECT(NOM_FR&amp;ADDRESS('PR-tampon'!$D525,COLUMN(REFERENCEMENT_ISOLANT[[#Headers],[REF]]))))))</f>
        <v/>
      </c>
      <c r="I562" s="73" t="str">
        <f ca="1">IF('PR-tampon'!$D525="","",IF('PR-tampon'!$D525=0,"",IF(INDIRECT(NOM_FR&amp;ADDRESS('PR-tampon'!$D525,COLUMN(REFERENCEMENT_ISOLANT[[#Headers],[AVIS LIMITE AU / VALIDITE]])))=0,"",INDIRECT(NOM_FR&amp;ADDRESS('PR-tampon'!$D525,COLUMN(REFERENCEMENT_ISOLANT[[#Headers],[AVIS LIMITE AU / VALIDITE]]))))))</f>
        <v/>
      </c>
      <c r="J562" s="3" t="str">
        <f ca="1">IF('PR-tampon'!$D525="","",IF('PR-tampon'!$D525=0,"",IF(INDIRECT(NOM_FR&amp;ADDRESS('PR-tampon'!$D525,COLUMN(REFERENCEMENT_ISOLANT[[#Headers],[TC/TNC
dans le domaine d''emploi visé]])))=0,"",INDIRECT(NOM_FR&amp;ADDRESS('PR-tampon'!$D525,COLUMN(REFERENCEMENT_ISOLANT[[#Headers],[TC/TNC
dans le domaine d''emploi visé]]))))))</f>
        <v/>
      </c>
      <c r="K562" s="102" t="str">
        <f ca="1">IF('PR-tampon'!$D525="","",IF('PR-tampon'!$D525=0,"",IF(INDIRECT(NOM_FR&amp;ADDRESS('PR-tampon'!$D525,COLUMN(REFERENCEMENT_ISOLANT[[#Headers],[SYNTHESE DES APPLICATIONS VISEES]])))=0,"",INDIRECT(NOM_FR&amp;ADDRESS('PR-tampon'!$D525,COLUMN(REFERENCEMENT_ISOLANT[[#Headers],[SYNTHESE DES APPLICATIONS VISEES]]))))))</f>
        <v/>
      </c>
      <c r="L562" s="75" t="str">
        <f ca="1">IF('PR-tampon'!$E525="","",IF('PR-tampon'!$E525=0,"",IF(INDIRECT(NOM_FR&amp;ADDRESS('PR-tampon'!$E525,COLUMN(REFERENCEMENT_ISOLANT[[#Headers],[CONCATENATION DES OBSERVATIONS]])))=0,"",INDIRECT(NOM_FR&amp;ADDRESS('PR-tampon'!$E525,COLUMN(REFERENCEMENT_ISOLANT[[#Headers],[CONCATENATION DES OBSERVATIONS]]))))))</f>
        <v/>
      </c>
      <c r="M562" s="3" t="str">
        <f ca="1">IF('PR-tampon'!$D525="","",IF('PR-tampon'!$D525=0,"",IF(INDIRECT(NOM_FR&amp;ADDRESS('PR-tampon'!$D525,COLUMN(REFERENCEMENT_ISOLANT[[#Headers],[Hygrométrie des locaux]])))=0,"",INDIRECT(NOM_FR&amp;ADDRESS('PR-tampon'!$D525,COLUMN(REFERENCEMENT_ISOLANT[[#Headers],[Hygrométrie des locaux]]))))))</f>
        <v/>
      </c>
      <c r="N562" s="3" t="str">
        <f ca="1">IF('PR-tampon'!$D525="","",IF('PR-tampon'!$D525=0,"",IF(INDIRECT(NOM_FR&amp;ADDRESS('PR-tampon'!$D525,COLUMN(REFERENCEMENT_ISOLANT[[#Headers],[classement locaux au sens 20.1 P3]])))=0,"",INDIRECT(NOM_FR&amp;ADDRESS('PR-tampon'!$D525,COLUMN(REFERENCEMENT_ISOLANT[[#Headers],[classement locaux au sens 20.1 P3]]))))))</f>
        <v/>
      </c>
      <c r="O562" s="3" t="str">
        <f ca="1">IF('PR-tampon'!$D525="","",IF('PR-tampon'!$D525=0,"",IF(INDIRECT(NOM_FR&amp;ADDRESS('PR-tampon'!$D525,COLUMN(REFERENCEMENT_ISOLANT[[#Headers],[Climat max]])))=0,"",INDIRECT(NOM_FR&amp;ADDRESS('PR-tampon'!$D525,COLUMN(REFERENCEMENT_ISOLANT[[#Headers],[Climat max]]))))))</f>
        <v/>
      </c>
      <c r="P562" s="3" t="str">
        <f ca="1">IF('PR-tampon'!$D525="","",IF('PR-tampon'!$D525=0,"",IF(INDIRECT(NOM_FR&amp;ADDRESS('PR-tampon'!$D525,COLUMN(REFERENCEMENT_ISOLANT[[#Headers],[Locaux climatisés ou raffraichis]])))=0,"",INDIRECT(NOM_FR&amp;ADDRESS('PR-tampon'!$D525,COLUMN(REFERENCEMENT_ISOLANT[[#Headers],[Locaux climatisés ou raffraichis]]))))))</f>
        <v/>
      </c>
    </row>
    <row r="563" spans="1:16" ht="130.15" customHeight="1" x14ac:dyDescent="0.25">
      <c r="A563" s="3" t="s">
        <v>165</v>
      </c>
      <c r="B563" s="79" t="str">
        <f ca="1">IF('PR-tampon'!$D526="","",IF('PR-tampon'!$D526=0,"",IF(INDIRECT(NOM_FR&amp;ADDRESS('PR-tampon'!$D526,COLUMN(REFERENCEMENT_ISOLANT[[#Headers],[DATE REFERENCEMENT]])))=0,"",INDIRECT(NOM_FR&amp;ADDRESS('PR-tampon'!$D526,COLUMN(REFERENCEMENT_ISOLANT[[#Headers],[DATE REFERENCEMENT]]))))))</f>
        <v/>
      </c>
      <c r="C563" s="79" t="str">
        <f ca="1">IF('PR-tampon'!$D526="","",IF('PR-tampon'!$D526=0,"",IF(INDIRECT(NOM_FR&amp;ADDRESS('PR-tampon'!$D526,COLUMN(REFERENCEMENT_ISOLANT[[#Headers],[TYPE DE PROCEDE]])))=0,"",INDIRECT(NOM_FR&amp;ADDRESS('PR-tampon'!$D526,COLUMN(REFERENCEMENT_ISOLANT[[#Headers],[TYPE DE PROCEDE]]))))))</f>
        <v/>
      </c>
      <c r="D563" s="79" t="str">
        <f ca="1">IF('PR-tampon'!$D526="","",IF('PR-tampon'!$D526=0,"",IF(INDIRECT(NOM_FR&amp;ADDRESS('PR-tampon'!$D526,COLUMN(REFERENCEMENT_ISOLANT[[#Headers],[MATIERE]])))=0,"",INDIRECT(NOM_FR&amp;ADDRESS('PR-tampon'!$D526,COLUMN(REFERENCEMENT_ISOLANT[[#Headers],[MATIERE]]))))))</f>
        <v/>
      </c>
      <c r="E563" s="3" t="str">
        <f ca="1">IF('PR-tampon'!$D526="","",IF('PR-tampon'!$D526=0,"",IF(INDIRECT(NOM_FR&amp;ADDRESS('PR-tampon'!$D526,COLUMN(REFERENCEMENT_ISOLANT[[#Headers],[NOM COMMERCIAL DU PROCEDE]])))=0,"",INDIRECT(NOM_FR&amp;ADDRESS('PR-tampon'!$D526,COLUMN(REFERENCEMENT_ISOLANT[[#Headers],[NOM COMMERCIAL DU PROCEDE]]))))))</f>
        <v/>
      </c>
      <c r="F563" s="3" t="str">
        <f ca="1">IF('PR-tampon'!$D526="","",IF('PR-tampon'!$D526=0,"",IF(INDIRECT(NOM_FR&amp;ADDRESS('PR-tampon'!$D526,COLUMN(REFERENCEMENT_ISOLANT[[#Headers],[FABRICANT / TITULAIRE / DISTRIBUTEUR]])))=0,"",INDIRECT(NOM_FR&amp;ADDRESS('PR-tampon'!$D526,COLUMN(REFERENCEMENT_ISOLANT[[#Headers],[FABRICANT / TITULAIRE / DISTRIBUTEUR]]))))))</f>
        <v/>
      </c>
      <c r="G563" s="3" t="str">
        <f ca="1">IF('PR-tampon'!$D526="","",IF('PR-tampon'!$D526=0,"",IF(INDIRECT(NOM_FR&amp;ADDRESS('PR-tampon'!$D526,COLUMN(REFERENCEMENT_ISOLANT[[#Headers],[TYPE DE DOCUMENT DE REFERENCE]])))=0,"",INDIRECT(NOM_FR&amp;ADDRESS('PR-tampon'!$D526,COLUMN(REFERENCEMENT_ISOLANT[[#Headers],[TYPE DE DOCUMENT DE REFERENCE]]))))))</f>
        <v/>
      </c>
      <c r="H563" s="3" t="str">
        <f ca="1">IF('PR-tampon'!$D526="","",IF('PR-tampon'!$D526=0,"",IF(INDIRECT(NOM_FR&amp;ADDRESS('PR-tampon'!$D526,COLUMN(REFERENCEMENT_ISOLANT[[#Headers],[REF]])))=0,"",INDIRECT(NOM_FR&amp;ADDRESS('PR-tampon'!$D526,COLUMN(REFERENCEMENT_ISOLANT[[#Headers],[REF]]))))))</f>
        <v/>
      </c>
      <c r="I563" s="73" t="str">
        <f ca="1">IF('PR-tampon'!$D526="","",IF('PR-tampon'!$D526=0,"",IF(INDIRECT(NOM_FR&amp;ADDRESS('PR-tampon'!$D526,COLUMN(REFERENCEMENT_ISOLANT[[#Headers],[AVIS LIMITE AU / VALIDITE]])))=0,"",INDIRECT(NOM_FR&amp;ADDRESS('PR-tampon'!$D526,COLUMN(REFERENCEMENT_ISOLANT[[#Headers],[AVIS LIMITE AU / VALIDITE]]))))))</f>
        <v/>
      </c>
      <c r="J563" s="3" t="str">
        <f ca="1">IF('PR-tampon'!$D526="","",IF('PR-tampon'!$D526=0,"",IF(INDIRECT(NOM_FR&amp;ADDRESS('PR-tampon'!$D526,COLUMN(REFERENCEMENT_ISOLANT[[#Headers],[TC/TNC
dans le domaine d''emploi visé]])))=0,"",INDIRECT(NOM_FR&amp;ADDRESS('PR-tampon'!$D526,COLUMN(REFERENCEMENT_ISOLANT[[#Headers],[TC/TNC
dans le domaine d''emploi visé]]))))))</f>
        <v/>
      </c>
      <c r="K563" s="102" t="str">
        <f ca="1">IF('PR-tampon'!$D526="","",IF('PR-tampon'!$D526=0,"",IF(INDIRECT(NOM_FR&amp;ADDRESS('PR-tampon'!$D526,COLUMN(REFERENCEMENT_ISOLANT[[#Headers],[SYNTHESE DES APPLICATIONS VISEES]])))=0,"",INDIRECT(NOM_FR&amp;ADDRESS('PR-tampon'!$D526,COLUMN(REFERENCEMENT_ISOLANT[[#Headers],[SYNTHESE DES APPLICATIONS VISEES]]))))))</f>
        <v/>
      </c>
      <c r="L563" s="75" t="str">
        <f ca="1">IF('PR-tampon'!$E526="","",IF('PR-tampon'!$E526=0,"",IF(INDIRECT(NOM_FR&amp;ADDRESS('PR-tampon'!$E526,COLUMN(REFERENCEMENT_ISOLANT[[#Headers],[CONCATENATION DES OBSERVATIONS]])))=0,"",INDIRECT(NOM_FR&amp;ADDRESS('PR-tampon'!$E526,COLUMN(REFERENCEMENT_ISOLANT[[#Headers],[CONCATENATION DES OBSERVATIONS]]))))))</f>
        <v/>
      </c>
      <c r="M563" s="3" t="str">
        <f ca="1">IF('PR-tampon'!$D526="","",IF('PR-tampon'!$D526=0,"",IF(INDIRECT(NOM_FR&amp;ADDRESS('PR-tampon'!$D526,COLUMN(REFERENCEMENT_ISOLANT[[#Headers],[Hygrométrie des locaux]])))=0,"",INDIRECT(NOM_FR&amp;ADDRESS('PR-tampon'!$D526,COLUMN(REFERENCEMENT_ISOLANT[[#Headers],[Hygrométrie des locaux]]))))))</f>
        <v/>
      </c>
      <c r="N563" s="3" t="str">
        <f ca="1">IF('PR-tampon'!$D526="","",IF('PR-tampon'!$D526=0,"",IF(INDIRECT(NOM_FR&amp;ADDRESS('PR-tampon'!$D526,COLUMN(REFERENCEMENT_ISOLANT[[#Headers],[classement locaux au sens 20.1 P3]])))=0,"",INDIRECT(NOM_FR&amp;ADDRESS('PR-tampon'!$D526,COLUMN(REFERENCEMENT_ISOLANT[[#Headers],[classement locaux au sens 20.1 P3]]))))))</f>
        <v/>
      </c>
      <c r="O563" s="3" t="str">
        <f ca="1">IF('PR-tampon'!$D526="","",IF('PR-tampon'!$D526=0,"",IF(INDIRECT(NOM_FR&amp;ADDRESS('PR-tampon'!$D526,COLUMN(REFERENCEMENT_ISOLANT[[#Headers],[Climat max]])))=0,"",INDIRECT(NOM_FR&amp;ADDRESS('PR-tampon'!$D526,COLUMN(REFERENCEMENT_ISOLANT[[#Headers],[Climat max]]))))))</f>
        <v/>
      </c>
      <c r="P563" s="3" t="str">
        <f ca="1">IF('PR-tampon'!$D526="","",IF('PR-tampon'!$D526=0,"",IF(INDIRECT(NOM_FR&amp;ADDRESS('PR-tampon'!$D526,COLUMN(REFERENCEMENT_ISOLANT[[#Headers],[Locaux climatisés ou raffraichis]])))=0,"",INDIRECT(NOM_FR&amp;ADDRESS('PR-tampon'!$D526,COLUMN(REFERENCEMENT_ISOLANT[[#Headers],[Locaux climatisés ou raffraichis]]))))))</f>
        <v/>
      </c>
    </row>
    <row r="564" spans="1:16" ht="130.15" customHeight="1" x14ac:dyDescent="0.25">
      <c r="A564" s="3" t="s">
        <v>165</v>
      </c>
      <c r="B564" s="79" t="str">
        <f ca="1">IF('PR-tampon'!$D527="","",IF('PR-tampon'!$D527=0,"",IF(INDIRECT(NOM_FR&amp;ADDRESS('PR-tampon'!$D527,COLUMN(REFERENCEMENT_ISOLANT[[#Headers],[DATE REFERENCEMENT]])))=0,"",INDIRECT(NOM_FR&amp;ADDRESS('PR-tampon'!$D527,COLUMN(REFERENCEMENT_ISOLANT[[#Headers],[DATE REFERENCEMENT]]))))))</f>
        <v/>
      </c>
      <c r="C564" s="79" t="str">
        <f ca="1">IF('PR-tampon'!$D527="","",IF('PR-tampon'!$D527=0,"",IF(INDIRECT(NOM_FR&amp;ADDRESS('PR-tampon'!$D527,COLUMN(REFERENCEMENT_ISOLANT[[#Headers],[TYPE DE PROCEDE]])))=0,"",INDIRECT(NOM_FR&amp;ADDRESS('PR-tampon'!$D527,COLUMN(REFERENCEMENT_ISOLANT[[#Headers],[TYPE DE PROCEDE]]))))))</f>
        <v/>
      </c>
      <c r="D564" s="79" t="str">
        <f ca="1">IF('PR-tampon'!$D527="","",IF('PR-tampon'!$D527=0,"",IF(INDIRECT(NOM_FR&amp;ADDRESS('PR-tampon'!$D527,COLUMN(REFERENCEMENT_ISOLANT[[#Headers],[MATIERE]])))=0,"",INDIRECT(NOM_FR&amp;ADDRESS('PR-tampon'!$D527,COLUMN(REFERENCEMENT_ISOLANT[[#Headers],[MATIERE]]))))))</f>
        <v/>
      </c>
      <c r="E564" s="3" t="str">
        <f ca="1">IF('PR-tampon'!$D527="","",IF('PR-tampon'!$D527=0,"",IF(INDIRECT(NOM_FR&amp;ADDRESS('PR-tampon'!$D527,COLUMN(REFERENCEMENT_ISOLANT[[#Headers],[NOM COMMERCIAL DU PROCEDE]])))=0,"",INDIRECT(NOM_FR&amp;ADDRESS('PR-tampon'!$D527,COLUMN(REFERENCEMENT_ISOLANT[[#Headers],[NOM COMMERCIAL DU PROCEDE]]))))))</f>
        <v/>
      </c>
      <c r="F564" s="3" t="str">
        <f ca="1">IF('PR-tampon'!$D527="","",IF('PR-tampon'!$D527=0,"",IF(INDIRECT(NOM_FR&amp;ADDRESS('PR-tampon'!$D527,COLUMN(REFERENCEMENT_ISOLANT[[#Headers],[FABRICANT / TITULAIRE / DISTRIBUTEUR]])))=0,"",INDIRECT(NOM_FR&amp;ADDRESS('PR-tampon'!$D527,COLUMN(REFERENCEMENT_ISOLANT[[#Headers],[FABRICANT / TITULAIRE / DISTRIBUTEUR]]))))))</f>
        <v/>
      </c>
      <c r="G564" s="3" t="str">
        <f ca="1">IF('PR-tampon'!$D527="","",IF('PR-tampon'!$D527=0,"",IF(INDIRECT(NOM_FR&amp;ADDRESS('PR-tampon'!$D527,COLUMN(REFERENCEMENT_ISOLANT[[#Headers],[TYPE DE DOCUMENT DE REFERENCE]])))=0,"",INDIRECT(NOM_FR&amp;ADDRESS('PR-tampon'!$D527,COLUMN(REFERENCEMENT_ISOLANT[[#Headers],[TYPE DE DOCUMENT DE REFERENCE]]))))))</f>
        <v/>
      </c>
      <c r="H564" s="3" t="str">
        <f ca="1">IF('PR-tampon'!$D527="","",IF('PR-tampon'!$D527=0,"",IF(INDIRECT(NOM_FR&amp;ADDRESS('PR-tampon'!$D527,COLUMN(REFERENCEMENT_ISOLANT[[#Headers],[REF]])))=0,"",INDIRECT(NOM_FR&amp;ADDRESS('PR-tampon'!$D527,COLUMN(REFERENCEMENT_ISOLANT[[#Headers],[REF]]))))))</f>
        <v/>
      </c>
      <c r="I564" s="73" t="str">
        <f ca="1">IF('PR-tampon'!$D527="","",IF('PR-tampon'!$D527=0,"",IF(INDIRECT(NOM_FR&amp;ADDRESS('PR-tampon'!$D527,COLUMN(REFERENCEMENT_ISOLANT[[#Headers],[AVIS LIMITE AU / VALIDITE]])))=0,"",INDIRECT(NOM_FR&amp;ADDRESS('PR-tampon'!$D527,COLUMN(REFERENCEMENT_ISOLANT[[#Headers],[AVIS LIMITE AU / VALIDITE]]))))))</f>
        <v/>
      </c>
      <c r="J564" s="3" t="str">
        <f ca="1">IF('PR-tampon'!$D527="","",IF('PR-tampon'!$D527=0,"",IF(INDIRECT(NOM_FR&amp;ADDRESS('PR-tampon'!$D527,COLUMN(REFERENCEMENT_ISOLANT[[#Headers],[TC/TNC
dans le domaine d''emploi visé]])))=0,"",INDIRECT(NOM_FR&amp;ADDRESS('PR-tampon'!$D527,COLUMN(REFERENCEMENT_ISOLANT[[#Headers],[TC/TNC
dans le domaine d''emploi visé]]))))))</f>
        <v/>
      </c>
      <c r="K564" s="102" t="str">
        <f ca="1">IF('PR-tampon'!$D527="","",IF('PR-tampon'!$D527=0,"",IF(INDIRECT(NOM_FR&amp;ADDRESS('PR-tampon'!$D527,COLUMN(REFERENCEMENT_ISOLANT[[#Headers],[SYNTHESE DES APPLICATIONS VISEES]])))=0,"",INDIRECT(NOM_FR&amp;ADDRESS('PR-tampon'!$D527,COLUMN(REFERENCEMENT_ISOLANT[[#Headers],[SYNTHESE DES APPLICATIONS VISEES]]))))))</f>
        <v/>
      </c>
      <c r="L564" s="75" t="str">
        <f ca="1">IF('PR-tampon'!$E527="","",IF('PR-tampon'!$E527=0,"",IF(INDIRECT(NOM_FR&amp;ADDRESS('PR-tampon'!$E527,COLUMN(REFERENCEMENT_ISOLANT[[#Headers],[CONCATENATION DES OBSERVATIONS]])))=0,"",INDIRECT(NOM_FR&amp;ADDRESS('PR-tampon'!$E527,COLUMN(REFERENCEMENT_ISOLANT[[#Headers],[CONCATENATION DES OBSERVATIONS]]))))))</f>
        <v/>
      </c>
      <c r="M564" s="3" t="str">
        <f ca="1">IF('PR-tampon'!$D527="","",IF('PR-tampon'!$D527=0,"",IF(INDIRECT(NOM_FR&amp;ADDRESS('PR-tampon'!$D527,COLUMN(REFERENCEMENT_ISOLANT[[#Headers],[Hygrométrie des locaux]])))=0,"",INDIRECT(NOM_FR&amp;ADDRESS('PR-tampon'!$D527,COLUMN(REFERENCEMENT_ISOLANT[[#Headers],[Hygrométrie des locaux]]))))))</f>
        <v/>
      </c>
      <c r="N564" s="3" t="str">
        <f ca="1">IF('PR-tampon'!$D527="","",IF('PR-tampon'!$D527=0,"",IF(INDIRECT(NOM_FR&amp;ADDRESS('PR-tampon'!$D527,COLUMN(REFERENCEMENT_ISOLANT[[#Headers],[classement locaux au sens 20.1 P3]])))=0,"",INDIRECT(NOM_FR&amp;ADDRESS('PR-tampon'!$D527,COLUMN(REFERENCEMENT_ISOLANT[[#Headers],[classement locaux au sens 20.1 P3]]))))))</f>
        <v/>
      </c>
      <c r="O564" s="3" t="str">
        <f ca="1">IF('PR-tampon'!$D527="","",IF('PR-tampon'!$D527=0,"",IF(INDIRECT(NOM_FR&amp;ADDRESS('PR-tampon'!$D527,COLUMN(REFERENCEMENT_ISOLANT[[#Headers],[Climat max]])))=0,"",INDIRECT(NOM_FR&amp;ADDRESS('PR-tampon'!$D527,COLUMN(REFERENCEMENT_ISOLANT[[#Headers],[Climat max]]))))))</f>
        <v/>
      </c>
      <c r="P564" s="3" t="str">
        <f ca="1">IF('PR-tampon'!$D527="","",IF('PR-tampon'!$D527=0,"",IF(INDIRECT(NOM_FR&amp;ADDRESS('PR-tampon'!$D527,COLUMN(REFERENCEMENT_ISOLANT[[#Headers],[Locaux climatisés ou raffraichis]])))=0,"",INDIRECT(NOM_FR&amp;ADDRESS('PR-tampon'!$D527,COLUMN(REFERENCEMENT_ISOLANT[[#Headers],[Locaux climatisés ou raffraichis]]))))))</f>
        <v/>
      </c>
    </row>
    <row r="565" spans="1:16" ht="130.15" customHeight="1" x14ac:dyDescent="0.25">
      <c r="A565" s="3" t="s">
        <v>165</v>
      </c>
      <c r="B565" s="79" t="str">
        <f ca="1">IF('PR-tampon'!$D528="","",IF('PR-tampon'!$D528=0,"",IF(INDIRECT(NOM_FR&amp;ADDRESS('PR-tampon'!$D528,COLUMN(REFERENCEMENT_ISOLANT[[#Headers],[DATE REFERENCEMENT]])))=0,"",INDIRECT(NOM_FR&amp;ADDRESS('PR-tampon'!$D528,COLUMN(REFERENCEMENT_ISOLANT[[#Headers],[DATE REFERENCEMENT]]))))))</f>
        <v/>
      </c>
      <c r="C565" s="79" t="str">
        <f ca="1">IF('PR-tampon'!$D528="","",IF('PR-tampon'!$D528=0,"",IF(INDIRECT(NOM_FR&amp;ADDRESS('PR-tampon'!$D528,COLUMN(REFERENCEMENT_ISOLANT[[#Headers],[TYPE DE PROCEDE]])))=0,"",INDIRECT(NOM_FR&amp;ADDRESS('PR-tampon'!$D528,COLUMN(REFERENCEMENT_ISOLANT[[#Headers],[TYPE DE PROCEDE]]))))))</f>
        <v/>
      </c>
      <c r="D565" s="79" t="str">
        <f ca="1">IF('PR-tampon'!$D528="","",IF('PR-tampon'!$D528=0,"",IF(INDIRECT(NOM_FR&amp;ADDRESS('PR-tampon'!$D528,COLUMN(REFERENCEMENT_ISOLANT[[#Headers],[MATIERE]])))=0,"",INDIRECT(NOM_FR&amp;ADDRESS('PR-tampon'!$D528,COLUMN(REFERENCEMENT_ISOLANT[[#Headers],[MATIERE]]))))))</f>
        <v/>
      </c>
      <c r="E565" s="3" t="str">
        <f ca="1">IF('PR-tampon'!$D528="","",IF('PR-tampon'!$D528=0,"",IF(INDIRECT(NOM_FR&amp;ADDRESS('PR-tampon'!$D528,COLUMN(REFERENCEMENT_ISOLANT[[#Headers],[NOM COMMERCIAL DU PROCEDE]])))=0,"",INDIRECT(NOM_FR&amp;ADDRESS('PR-tampon'!$D528,COLUMN(REFERENCEMENT_ISOLANT[[#Headers],[NOM COMMERCIAL DU PROCEDE]]))))))</f>
        <v/>
      </c>
      <c r="F565" s="3" t="str">
        <f ca="1">IF('PR-tampon'!$D528="","",IF('PR-tampon'!$D528=0,"",IF(INDIRECT(NOM_FR&amp;ADDRESS('PR-tampon'!$D528,COLUMN(REFERENCEMENT_ISOLANT[[#Headers],[FABRICANT / TITULAIRE / DISTRIBUTEUR]])))=0,"",INDIRECT(NOM_FR&amp;ADDRESS('PR-tampon'!$D528,COLUMN(REFERENCEMENT_ISOLANT[[#Headers],[FABRICANT / TITULAIRE / DISTRIBUTEUR]]))))))</f>
        <v/>
      </c>
      <c r="G565" s="3" t="str">
        <f ca="1">IF('PR-tampon'!$D528="","",IF('PR-tampon'!$D528=0,"",IF(INDIRECT(NOM_FR&amp;ADDRESS('PR-tampon'!$D528,COLUMN(REFERENCEMENT_ISOLANT[[#Headers],[TYPE DE DOCUMENT DE REFERENCE]])))=0,"",INDIRECT(NOM_FR&amp;ADDRESS('PR-tampon'!$D528,COLUMN(REFERENCEMENT_ISOLANT[[#Headers],[TYPE DE DOCUMENT DE REFERENCE]]))))))</f>
        <v/>
      </c>
      <c r="H565" s="3" t="str">
        <f ca="1">IF('PR-tampon'!$D528="","",IF('PR-tampon'!$D528=0,"",IF(INDIRECT(NOM_FR&amp;ADDRESS('PR-tampon'!$D528,COLUMN(REFERENCEMENT_ISOLANT[[#Headers],[REF]])))=0,"",INDIRECT(NOM_FR&amp;ADDRESS('PR-tampon'!$D528,COLUMN(REFERENCEMENT_ISOLANT[[#Headers],[REF]]))))))</f>
        <v/>
      </c>
      <c r="I565" s="73" t="str">
        <f ca="1">IF('PR-tampon'!$D528="","",IF('PR-tampon'!$D528=0,"",IF(INDIRECT(NOM_FR&amp;ADDRESS('PR-tampon'!$D528,COLUMN(REFERENCEMENT_ISOLANT[[#Headers],[AVIS LIMITE AU / VALIDITE]])))=0,"",INDIRECT(NOM_FR&amp;ADDRESS('PR-tampon'!$D528,COLUMN(REFERENCEMENT_ISOLANT[[#Headers],[AVIS LIMITE AU / VALIDITE]]))))))</f>
        <v/>
      </c>
      <c r="J565" s="3" t="str">
        <f ca="1">IF('PR-tampon'!$D528="","",IF('PR-tampon'!$D528=0,"",IF(INDIRECT(NOM_FR&amp;ADDRESS('PR-tampon'!$D528,COLUMN(REFERENCEMENT_ISOLANT[[#Headers],[TC/TNC
dans le domaine d''emploi visé]])))=0,"",INDIRECT(NOM_FR&amp;ADDRESS('PR-tampon'!$D528,COLUMN(REFERENCEMENT_ISOLANT[[#Headers],[TC/TNC
dans le domaine d''emploi visé]]))))))</f>
        <v/>
      </c>
      <c r="K565" s="102" t="str">
        <f ca="1">IF('PR-tampon'!$D528="","",IF('PR-tampon'!$D528=0,"",IF(INDIRECT(NOM_FR&amp;ADDRESS('PR-tampon'!$D528,COLUMN(REFERENCEMENT_ISOLANT[[#Headers],[SYNTHESE DES APPLICATIONS VISEES]])))=0,"",INDIRECT(NOM_FR&amp;ADDRESS('PR-tampon'!$D528,COLUMN(REFERENCEMENT_ISOLANT[[#Headers],[SYNTHESE DES APPLICATIONS VISEES]]))))))</f>
        <v/>
      </c>
      <c r="L565" s="75" t="str">
        <f ca="1">IF('PR-tampon'!$E528="","",IF('PR-tampon'!$E528=0,"",IF(INDIRECT(NOM_FR&amp;ADDRESS('PR-tampon'!$E528,COLUMN(REFERENCEMENT_ISOLANT[[#Headers],[CONCATENATION DES OBSERVATIONS]])))=0,"",INDIRECT(NOM_FR&amp;ADDRESS('PR-tampon'!$E528,COLUMN(REFERENCEMENT_ISOLANT[[#Headers],[CONCATENATION DES OBSERVATIONS]]))))))</f>
        <v/>
      </c>
      <c r="M565" s="3" t="str">
        <f ca="1">IF('PR-tampon'!$D528="","",IF('PR-tampon'!$D528=0,"",IF(INDIRECT(NOM_FR&amp;ADDRESS('PR-tampon'!$D528,COLUMN(REFERENCEMENT_ISOLANT[[#Headers],[Hygrométrie des locaux]])))=0,"",INDIRECT(NOM_FR&amp;ADDRESS('PR-tampon'!$D528,COLUMN(REFERENCEMENT_ISOLANT[[#Headers],[Hygrométrie des locaux]]))))))</f>
        <v/>
      </c>
      <c r="N565" s="3" t="str">
        <f ca="1">IF('PR-tampon'!$D528="","",IF('PR-tampon'!$D528=0,"",IF(INDIRECT(NOM_FR&amp;ADDRESS('PR-tampon'!$D528,COLUMN(REFERENCEMENT_ISOLANT[[#Headers],[classement locaux au sens 20.1 P3]])))=0,"",INDIRECT(NOM_FR&amp;ADDRESS('PR-tampon'!$D528,COLUMN(REFERENCEMENT_ISOLANT[[#Headers],[classement locaux au sens 20.1 P3]]))))))</f>
        <v/>
      </c>
      <c r="O565" s="3" t="str">
        <f ca="1">IF('PR-tampon'!$D528="","",IF('PR-tampon'!$D528=0,"",IF(INDIRECT(NOM_FR&amp;ADDRESS('PR-tampon'!$D528,COLUMN(REFERENCEMENT_ISOLANT[[#Headers],[Climat max]])))=0,"",INDIRECT(NOM_FR&amp;ADDRESS('PR-tampon'!$D528,COLUMN(REFERENCEMENT_ISOLANT[[#Headers],[Climat max]]))))))</f>
        <v/>
      </c>
      <c r="P565" s="3" t="str">
        <f ca="1">IF('PR-tampon'!$D528="","",IF('PR-tampon'!$D528=0,"",IF(INDIRECT(NOM_FR&amp;ADDRESS('PR-tampon'!$D528,COLUMN(REFERENCEMENT_ISOLANT[[#Headers],[Locaux climatisés ou raffraichis]])))=0,"",INDIRECT(NOM_FR&amp;ADDRESS('PR-tampon'!$D528,COLUMN(REFERENCEMENT_ISOLANT[[#Headers],[Locaux climatisés ou raffraichis]]))))))</f>
        <v/>
      </c>
    </row>
    <row r="566" spans="1:16" ht="130.15" customHeight="1" x14ac:dyDescent="0.25">
      <c r="A566" s="3" t="s">
        <v>165</v>
      </c>
      <c r="B566" s="79" t="str">
        <f ca="1">IF('PR-tampon'!$D529="","",IF('PR-tampon'!$D529=0,"",IF(INDIRECT(NOM_FR&amp;ADDRESS('PR-tampon'!$D529,COLUMN(REFERENCEMENT_ISOLANT[[#Headers],[DATE REFERENCEMENT]])))=0,"",INDIRECT(NOM_FR&amp;ADDRESS('PR-tampon'!$D529,COLUMN(REFERENCEMENT_ISOLANT[[#Headers],[DATE REFERENCEMENT]]))))))</f>
        <v/>
      </c>
      <c r="C566" s="79" t="str">
        <f ca="1">IF('PR-tampon'!$D529="","",IF('PR-tampon'!$D529=0,"",IF(INDIRECT(NOM_FR&amp;ADDRESS('PR-tampon'!$D529,COLUMN(REFERENCEMENT_ISOLANT[[#Headers],[TYPE DE PROCEDE]])))=0,"",INDIRECT(NOM_FR&amp;ADDRESS('PR-tampon'!$D529,COLUMN(REFERENCEMENT_ISOLANT[[#Headers],[TYPE DE PROCEDE]]))))))</f>
        <v/>
      </c>
      <c r="D566" s="79" t="str">
        <f ca="1">IF('PR-tampon'!$D529="","",IF('PR-tampon'!$D529=0,"",IF(INDIRECT(NOM_FR&amp;ADDRESS('PR-tampon'!$D529,COLUMN(REFERENCEMENT_ISOLANT[[#Headers],[MATIERE]])))=0,"",INDIRECT(NOM_FR&amp;ADDRESS('PR-tampon'!$D529,COLUMN(REFERENCEMENT_ISOLANT[[#Headers],[MATIERE]]))))))</f>
        <v/>
      </c>
      <c r="E566" s="3" t="str">
        <f ca="1">IF('PR-tampon'!$D529="","",IF('PR-tampon'!$D529=0,"",IF(INDIRECT(NOM_FR&amp;ADDRESS('PR-tampon'!$D529,COLUMN(REFERENCEMENT_ISOLANT[[#Headers],[NOM COMMERCIAL DU PROCEDE]])))=0,"",INDIRECT(NOM_FR&amp;ADDRESS('PR-tampon'!$D529,COLUMN(REFERENCEMENT_ISOLANT[[#Headers],[NOM COMMERCIAL DU PROCEDE]]))))))</f>
        <v/>
      </c>
      <c r="F566" s="3" t="str">
        <f ca="1">IF('PR-tampon'!$D529="","",IF('PR-tampon'!$D529=0,"",IF(INDIRECT(NOM_FR&amp;ADDRESS('PR-tampon'!$D529,COLUMN(REFERENCEMENT_ISOLANT[[#Headers],[FABRICANT / TITULAIRE / DISTRIBUTEUR]])))=0,"",INDIRECT(NOM_FR&amp;ADDRESS('PR-tampon'!$D529,COLUMN(REFERENCEMENT_ISOLANT[[#Headers],[FABRICANT / TITULAIRE / DISTRIBUTEUR]]))))))</f>
        <v/>
      </c>
      <c r="G566" s="3" t="str">
        <f ca="1">IF('PR-tampon'!$D529="","",IF('PR-tampon'!$D529=0,"",IF(INDIRECT(NOM_FR&amp;ADDRESS('PR-tampon'!$D529,COLUMN(REFERENCEMENT_ISOLANT[[#Headers],[TYPE DE DOCUMENT DE REFERENCE]])))=0,"",INDIRECT(NOM_FR&amp;ADDRESS('PR-tampon'!$D529,COLUMN(REFERENCEMENT_ISOLANT[[#Headers],[TYPE DE DOCUMENT DE REFERENCE]]))))))</f>
        <v/>
      </c>
      <c r="H566" s="3" t="str">
        <f ca="1">IF('PR-tampon'!$D529="","",IF('PR-tampon'!$D529=0,"",IF(INDIRECT(NOM_FR&amp;ADDRESS('PR-tampon'!$D529,COLUMN(REFERENCEMENT_ISOLANT[[#Headers],[REF]])))=0,"",INDIRECT(NOM_FR&amp;ADDRESS('PR-tampon'!$D529,COLUMN(REFERENCEMENT_ISOLANT[[#Headers],[REF]]))))))</f>
        <v/>
      </c>
      <c r="I566" s="73" t="str">
        <f ca="1">IF('PR-tampon'!$D529="","",IF('PR-tampon'!$D529=0,"",IF(INDIRECT(NOM_FR&amp;ADDRESS('PR-tampon'!$D529,COLUMN(REFERENCEMENT_ISOLANT[[#Headers],[AVIS LIMITE AU / VALIDITE]])))=0,"",INDIRECT(NOM_FR&amp;ADDRESS('PR-tampon'!$D529,COLUMN(REFERENCEMENT_ISOLANT[[#Headers],[AVIS LIMITE AU / VALIDITE]]))))))</f>
        <v/>
      </c>
      <c r="J566" s="3" t="str">
        <f ca="1">IF('PR-tampon'!$D529="","",IF('PR-tampon'!$D529=0,"",IF(INDIRECT(NOM_FR&amp;ADDRESS('PR-tampon'!$D529,COLUMN(REFERENCEMENT_ISOLANT[[#Headers],[TC/TNC
dans le domaine d''emploi visé]])))=0,"",INDIRECT(NOM_FR&amp;ADDRESS('PR-tampon'!$D529,COLUMN(REFERENCEMENT_ISOLANT[[#Headers],[TC/TNC
dans le domaine d''emploi visé]]))))))</f>
        <v/>
      </c>
      <c r="K566" s="102" t="str">
        <f ca="1">IF('PR-tampon'!$D529="","",IF('PR-tampon'!$D529=0,"",IF(INDIRECT(NOM_FR&amp;ADDRESS('PR-tampon'!$D529,COLUMN(REFERENCEMENT_ISOLANT[[#Headers],[SYNTHESE DES APPLICATIONS VISEES]])))=0,"",INDIRECT(NOM_FR&amp;ADDRESS('PR-tampon'!$D529,COLUMN(REFERENCEMENT_ISOLANT[[#Headers],[SYNTHESE DES APPLICATIONS VISEES]]))))))</f>
        <v/>
      </c>
      <c r="L566" s="75" t="str">
        <f ca="1">IF('PR-tampon'!$E529="","",IF('PR-tampon'!$E529=0,"",IF(INDIRECT(NOM_FR&amp;ADDRESS('PR-tampon'!$E529,COLUMN(REFERENCEMENT_ISOLANT[[#Headers],[CONCATENATION DES OBSERVATIONS]])))=0,"",INDIRECT(NOM_FR&amp;ADDRESS('PR-tampon'!$E529,COLUMN(REFERENCEMENT_ISOLANT[[#Headers],[CONCATENATION DES OBSERVATIONS]]))))))</f>
        <v/>
      </c>
      <c r="M566" s="3" t="str">
        <f ca="1">IF('PR-tampon'!$D529="","",IF('PR-tampon'!$D529=0,"",IF(INDIRECT(NOM_FR&amp;ADDRESS('PR-tampon'!$D529,COLUMN(REFERENCEMENT_ISOLANT[[#Headers],[Hygrométrie des locaux]])))=0,"",INDIRECT(NOM_FR&amp;ADDRESS('PR-tampon'!$D529,COLUMN(REFERENCEMENT_ISOLANT[[#Headers],[Hygrométrie des locaux]]))))))</f>
        <v/>
      </c>
      <c r="N566" s="3" t="str">
        <f ca="1">IF('PR-tampon'!$D529="","",IF('PR-tampon'!$D529=0,"",IF(INDIRECT(NOM_FR&amp;ADDRESS('PR-tampon'!$D529,COLUMN(REFERENCEMENT_ISOLANT[[#Headers],[classement locaux au sens 20.1 P3]])))=0,"",INDIRECT(NOM_FR&amp;ADDRESS('PR-tampon'!$D529,COLUMN(REFERENCEMENT_ISOLANT[[#Headers],[classement locaux au sens 20.1 P3]]))))))</f>
        <v/>
      </c>
      <c r="O566" s="3" t="str">
        <f ca="1">IF('PR-tampon'!$D529="","",IF('PR-tampon'!$D529=0,"",IF(INDIRECT(NOM_FR&amp;ADDRESS('PR-tampon'!$D529,COLUMN(REFERENCEMENT_ISOLANT[[#Headers],[Climat max]])))=0,"",INDIRECT(NOM_FR&amp;ADDRESS('PR-tampon'!$D529,COLUMN(REFERENCEMENT_ISOLANT[[#Headers],[Climat max]]))))))</f>
        <v/>
      </c>
      <c r="P566" s="3" t="str">
        <f ca="1">IF('PR-tampon'!$D529="","",IF('PR-tampon'!$D529=0,"",IF(INDIRECT(NOM_FR&amp;ADDRESS('PR-tampon'!$D529,COLUMN(REFERENCEMENT_ISOLANT[[#Headers],[Locaux climatisés ou raffraichis]])))=0,"",INDIRECT(NOM_FR&amp;ADDRESS('PR-tampon'!$D529,COLUMN(REFERENCEMENT_ISOLANT[[#Headers],[Locaux climatisés ou raffraichis]]))))))</f>
        <v/>
      </c>
    </row>
    <row r="567" spans="1:16" ht="130.15" customHeight="1" x14ac:dyDescent="0.25">
      <c r="A567" s="3" t="s">
        <v>165</v>
      </c>
      <c r="B567" s="79" t="str">
        <f ca="1">IF('PR-tampon'!$D530="","",IF('PR-tampon'!$D530=0,"",IF(INDIRECT(NOM_FR&amp;ADDRESS('PR-tampon'!$D530,COLUMN(REFERENCEMENT_ISOLANT[[#Headers],[DATE REFERENCEMENT]])))=0,"",INDIRECT(NOM_FR&amp;ADDRESS('PR-tampon'!$D530,COLUMN(REFERENCEMENT_ISOLANT[[#Headers],[DATE REFERENCEMENT]]))))))</f>
        <v/>
      </c>
      <c r="C567" s="79" t="str">
        <f ca="1">IF('PR-tampon'!$D530="","",IF('PR-tampon'!$D530=0,"",IF(INDIRECT(NOM_FR&amp;ADDRESS('PR-tampon'!$D530,COLUMN(REFERENCEMENT_ISOLANT[[#Headers],[TYPE DE PROCEDE]])))=0,"",INDIRECT(NOM_FR&amp;ADDRESS('PR-tampon'!$D530,COLUMN(REFERENCEMENT_ISOLANT[[#Headers],[TYPE DE PROCEDE]]))))))</f>
        <v/>
      </c>
      <c r="D567" s="79" t="str">
        <f ca="1">IF('PR-tampon'!$D530="","",IF('PR-tampon'!$D530=0,"",IF(INDIRECT(NOM_FR&amp;ADDRESS('PR-tampon'!$D530,COLUMN(REFERENCEMENT_ISOLANT[[#Headers],[MATIERE]])))=0,"",INDIRECT(NOM_FR&amp;ADDRESS('PR-tampon'!$D530,COLUMN(REFERENCEMENT_ISOLANT[[#Headers],[MATIERE]]))))))</f>
        <v/>
      </c>
      <c r="E567" s="3" t="str">
        <f ca="1">IF('PR-tampon'!$D530="","",IF('PR-tampon'!$D530=0,"",IF(INDIRECT(NOM_FR&amp;ADDRESS('PR-tampon'!$D530,COLUMN(REFERENCEMENT_ISOLANT[[#Headers],[NOM COMMERCIAL DU PROCEDE]])))=0,"",INDIRECT(NOM_FR&amp;ADDRESS('PR-tampon'!$D530,COLUMN(REFERENCEMENT_ISOLANT[[#Headers],[NOM COMMERCIAL DU PROCEDE]]))))))</f>
        <v/>
      </c>
      <c r="F567" s="3" t="str">
        <f ca="1">IF('PR-tampon'!$D530="","",IF('PR-tampon'!$D530=0,"",IF(INDIRECT(NOM_FR&amp;ADDRESS('PR-tampon'!$D530,COLUMN(REFERENCEMENT_ISOLANT[[#Headers],[FABRICANT / TITULAIRE / DISTRIBUTEUR]])))=0,"",INDIRECT(NOM_FR&amp;ADDRESS('PR-tampon'!$D530,COLUMN(REFERENCEMENT_ISOLANT[[#Headers],[FABRICANT / TITULAIRE / DISTRIBUTEUR]]))))))</f>
        <v/>
      </c>
      <c r="G567" s="3" t="str">
        <f ca="1">IF('PR-tampon'!$D530="","",IF('PR-tampon'!$D530=0,"",IF(INDIRECT(NOM_FR&amp;ADDRESS('PR-tampon'!$D530,COLUMN(REFERENCEMENT_ISOLANT[[#Headers],[TYPE DE DOCUMENT DE REFERENCE]])))=0,"",INDIRECT(NOM_FR&amp;ADDRESS('PR-tampon'!$D530,COLUMN(REFERENCEMENT_ISOLANT[[#Headers],[TYPE DE DOCUMENT DE REFERENCE]]))))))</f>
        <v/>
      </c>
      <c r="H567" s="3" t="str">
        <f ca="1">IF('PR-tampon'!$D530="","",IF('PR-tampon'!$D530=0,"",IF(INDIRECT(NOM_FR&amp;ADDRESS('PR-tampon'!$D530,COLUMN(REFERENCEMENT_ISOLANT[[#Headers],[REF]])))=0,"",INDIRECT(NOM_FR&amp;ADDRESS('PR-tampon'!$D530,COLUMN(REFERENCEMENT_ISOLANT[[#Headers],[REF]]))))))</f>
        <v/>
      </c>
      <c r="I567" s="73" t="str">
        <f ca="1">IF('PR-tampon'!$D530="","",IF('PR-tampon'!$D530=0,"",IF(INDIRECT(NOM_FR&amp;ADDRESS('PR-tampon'!$D530,COLUMN(REFERENCEMENT_ISOLANT[[#Headers],[AVIS LIMITE AU / VALIDITE]])))=0,"",INDIRECT(NOM_FR&amp;ADDRESS('PR-tampon'!$D530,COLUMN(REFERENCEMENT_ISOLANT[[#Headers],[AVIS LIMITE AU / VALIDITE]]))))))</f>
        <v/>
      </c>
      <c r="J567" s="3" t="str">
        <f ca="1">IF('PR-tampon'!$D530="","",IF('PR-tampon'!$D530=0,"",IF(INDIRECT(NOM_FR&amp;ADDRESS('PR-tampon'!$D530,COLUMN(REFERENCEMENT_ISOLANT[[#Headers],[TC/TNC
dans le domaine d''emploi visé]])))=0,"",INDIRECT(NOM_FR&amp;ADDRESS('PR-tampon'!$D530,COLUMN(REFERENCEMENT_ISOLANT[[#Headers],[TC/TNC
dans le domaine d''emploi visé]]))))))</f>
        <v/>
      </c>
      <c r="K567" s="102" t="str">
        <f ca="1">IF('PR-tampon'!$D530="","",IF('PR-tampon'!$D530=0,"",IF(INDIRECT(NOM_FR&amp;ADDRESS('PR-tampon'!$D530,COLUMN(REFERENCEMENT_ISOLANT[[#Headers],[SYNTHESE DES APPLICATIONS VISEES]])))=0,"",INDIRECT(NOM_FR&amp;ADDRESS('PR-tampon'!$D530,COLUMN(REFERENCEMENT_ISOLANT[[#Headers],[SYNTHESE DES APPLICATIONS VISEES]]))))))</f>
        <v/>
      </c>
      <c r="L567" s="75" t="str">
        <f ca="1">IF('PR-tampon'!$E530="","",IF('PR-tampon'!$E530=0,"",IF(INDIRECT(NOM_FR&amp;ADDRESS('PR-tampon'!$E530,COLUMN(REFERENCEMENT_ISOLANT[[#Headers],[CONCATENATION DES OBSERVATIONS]])))=0,"",INDIRECT(NOM_FR&amp;ADDRESS('PR-tampon'!$E530,COLUMN(REFERENCEMENT_ISOLANT[[#Headers],[CONCATENATION DES OBSERVATIONS]]))))))</f>
        <v/>
      </c>
      <c r="M567" s="3" t="str">
        <f ca="1">IF('PR-tampon'!$D530="","",IF('PR-tampon'!$D530=0,"",IF(INDIRECT(NOM_FR&amp;ADDRESS('PR-tampon'!$D530,COLUMN(REFERENCEMENT_ISOLANT[[#Headers],[Hygrométrie des locaux]])))=0,"",INDIRECT(NOM_FR&amp;ADDRESS('PR-tampon'!$D530,COLUMN(REFERENCEMENT_ISOLANT[[#Headers],[Hygrométrie des locaux]]))))))</f>
        <v/>
      </c>
      <c r="N567" s="3" t="str">
        <f ca="1">IF('PR-tampon'!$D530="","",IF('PR-tampon'!$D530=0,"",IF(INDIRECT(NOM_FR&amp;ADDRESS('PR-tampon'!$D530,COLUMN(REFERENCEMENT_ISOLANT[[#Headers],[classement locaux au sens 20.1 P3]])))=0,"",INDIRECT(NOM_FR&amp;ADDRESS('PR-tampon'!$D530,COLUMN(REFERENCEMENT_ISOLANT[[#Headers],[classement locaux au sens 20.1 P3]]))))))</f>
        <v/>
      </c>
      <c r="O567" s="3" t="str">
        <f ca="1">IF('PR-tampon'!$D530="","",IF('PR-tampon'!$D530=0,"",IF(INDIRECT(NOM_FR&amp;ADDRESS('PR-tampon'!$D530,COLUMN(REFERENCEMENT_ISOLANT[[#Headers],[Climat max]])))=0,"",INDIRECT(NOM_FR&amp;ADDRESS('PR-tampon'!$D530,COLUMN(REFERENCEMENT_ISOLANT[[#Headers],[Climat max]]))))))</f>
        <v/>
      </c>
      <c r="P567" s="3" t="str">
        <f ca="1">IF('PR-tampon'!$D530="","",IF('PR-tampon'!$D530=0,"",IF(INDIRECT(NOM_FR&amp;ADDRESS('PR-tampon'!$D530,COLUMN(REFERENCEMENT_ISOLANT[[#Headers],[Locaux climatisés ou raffraichis]])))=0,"",INDIRECT(NOM_FR&amp;ADDRESS('PR-tampon'!$D530,COLUMN(REFERENCEMENT_ISOLANT[[#Headers],[Locaux climatisés ou raffraichis]]))))))</f>
        <v/>
      </c>
    </row>
    <row r="568" spans="1:16" ht="130.15" customHeight="1" x14ac:dyDescent="0.25">
      <c r="A568" s="3" t="s">
        <v>165</v>
      </c>
      <c r="B568" s="79" t="str">
        <f ca="1">IF('PR-tampon'!$D531="","",IF('PR-tampon'!$D531=0,"",IF(INDIRECT(NOM_FR&amp;ADDRESS('PR-tampon'!$D531,COLUMN(REFERENCEMENT_ISOLANT[[#Headers],[DATE REFERENCEMENT]])))=0,"",INDIRECT(NOM_FR&amp;ADDRESS('PR-tampon'!$D531,COLUMN(REFERENCEMENT_ISOLANT[[#Headers],[DATE REFERENCEMENT]]))))))</f>
        <v/>
      </c>
      <c r="C568" s="79" t="str">
        <f ca="1">IF('PR-tampon'!$D531="","",IF('PR-tampon'!$D531=0,"",IF(INDIRECT(NOM_FR&amp;ADDRESS('PR-tampon'!$D531,COLUMN(REFERENCEMENT_ISOLANT[[#Headers],[TYPE DE PROCEDE]])))=0,"",INDIRECT(NOM_FR&amp;ADDRESS('PR-tampon'!$D531,COLUMN(REFERENCEMENT_ISOLANT[[#Headers],[TYPE DE PROCEDE]]))))))</f>
        <v/>
      </c>
      <c r="D568" s="79" t="str">
        <f ca="1">IF('PR-tampon'!$D531="","",IF('PR-tampon'!$D531=0,"",IF(INDIRECT(NOM_FR&amp;ADDRESS('PR-tampon'!$D531,COLUMN(REFERENCEMENT_ISOLANT[[#Headers],[MATIERE]])))=0,"",INDIRECT(NOM_FR&amp;ADDRESS('PR-tampon'!$D531,COLUMN(REFERENCEMENT_ISOLANT[[#Headers],[MATIERE]]))))))</f>
        <v/>
      </c>
      <c r="E568" s="3" t="str">
        <f ca="1">IF('PR-tampon'!$D531="","",IF('PR-tampon'!$D531=0,"",IF(INDIRECT(NOM_FR&amp;ADDRESS('PR-tampon'!$D531,COLUMN(REFERENCEMENT_ISOLANT[[#Headers],[NOM COMMERCIAL DU PROCEDE]])))=0,"",INDIRECT(NOM_FR&amp;ADDRESS('PR-tampon'!$D531,COLUMN(REFERENCEMENT_ISOLANT[[#Headers],[NOM COMMERCIAL DU PROCEDE]]))))))</f>
        <v/>
      </c>
      <c r="F568" s="3" t="str">
        <f ca="1">IF('PR-tampon'!$D531="","",IF('PR-tampon'!$D531=0,"",IF(INDIRECT(NOM_FR&amp;ADDRESS('PR-tampon'!$D531,COLUMN(REFERENCEMENT_ISOLANT[[#Headers],[FABRICANT / TITULAIRE / DISTRIBUTEUR]])))=0,"",INDIRECT(NOM_FR&amp;ADDRESS('PR-tampon'!$D531,COLUMN(REFERENCEMENT_ISOLANT[[#Headers],[FABRICANT / TITULAIRE / DISTRIBUTEUR]]))))))</f>
        <v/>
      </c>
      <c r="G568" s="3" t="str">
        <f ca="1">IF('PR-tampon'!$D531="","",IF('PR-tampon'!$D531=0,"",IF(INDIRECT(NOM_FR&amp;ADDRESS('PR-tampon'!$D531,COLUMN(REFERENCEMENT_ISOLANT[[#Headers],[TYPE DE DOCUMENT DE REFERENCE]])))=0,"",INDIRECT(NOM_FR&amp;ADDRESS('PR-tampon'!$D531,COLUMN(REFERENCEMENT_ISOLANT[[#Headers],[TYPE DE DOCUMENT DE REFERENCE]]))))))</f>
        <v/>
      </c>
      <c r="H568" s="3" t="str">
        <f ca="1">IF('PR-tampon'!$D531="","",IF('PR-tampon'!$D531=0,"",IF(INDIRECT(NOM_FR&amp;ADDRESS('PR-tampon'!$D531,COLUMN(REFERENCEMENT_ISOLANT[[#Headers],[REF]])))=0,"",INDIRECT(NOM_FR&amp;ADDRESS('PR-tampon'!$D531,COLUMN(REFERENCEMENT_ISOLANT[[#Headers],[REF]]))))))</f>
        <v/>
      </c>
      <c r="I568" s="73" t="str">
        <f ca="1">IF('PR-tampon'!$D531="","",IF('PR-tampon'!$D531=0,"",IF(INDIRECT(NOM_FR&amp;ADDRESS('PR-tampon'!$D531,COLUMN(REFERENCEMENT_ISOLANT[[#Headers],[AVIS LIMITE AU / VALIDITE]])))=0,"",INDIRECT(NOM_FR&amp;ADDRESS('PR-tampon'!$D531,COLUMN(REFERENCEMENT_ISOLANT[[#Headers],[AVIS LIMITE AU / VALIDITE]]))))))</f>
        <v/>
      </c>
      <c r="J568" s="3" t="str">
        <f ca="1">IF('PR-tampon'!$D531="","",IF('PR-tampon'!$D531=0,"",IF(INDIRECT(NOM_FR&amp;ADDRESS('PR-tampon'!$D531,COLUMN(REFERENCEMENT_ISOLANT[[#Headers],[TC/TNC
dans le domaine d''emploi visé]])))=0,"",INDIRECT(NOM_FR&amp;ADDRESS('PR-tampon'!$D531,COLUMN(REFERENCEMENT_ISOLANT[[#Headers],[TC/TNC
dans le domaine d''emploi visé]]))))))</f>
        <v/>
      </c>
      <c r="K568" s="102" t="str">
        <f ca="1">IF('PR-tampon'!$D531="","",IF('PR-tampon'!$D531=0,"",IF(INDIRECT(NOM_FR&amp;ADDRESS('PR-tampon'!$D531,COLUMN(REFERENCEMENT_ISOLANT[[#Headers],[SYNTHESE DES APPLICATIONS VISEES]])))=0,"",INDIRECT(NOM_FR&amp;ADDRESS('PR-tampon'!$D531,COLUMN(REFERENCEMENT_ISOLANT[[#Headers],[SYNTHESE DES APPLICATIONS VISEES]]))))))</f>
        <v/>
      </c>
      <c r="L568" s="75" t="str">
        <f ca="1">IF('PR-tampon'!$E531="","",IF('PR-tampon'!$E531=0,"",IF(INDIRECT(NOM_FR&amp;ADDRESS('PR-tampon'!$E531,COLUMN(REFERENCEMENT_ISOLANT[[#Headers],[CONCATENATION DES OBSERVATIONS]])))=0,"",INDIRECT(NOM_FR&amp;ADDRESS('PR-tampon'!$E531,COLUMN(REFERENCEMENT_ISOLANT[[#Headers],[CONCATENATION DES OBSERVATIONS]]))))))</f>
        <v/>
      </c>
      <c r="M568" s="3" t="str">
        <f ca="1">IF('PR-tampon'!$D531="","",IF('PR-tampon'!$D531=0,"",IF(INDIRECT(NOM_FR&amp;ADDRESS('PR-tampon'!$D531,COLUMN(REFERENCEMENT_ISOLANT[[#Headers],[Hygrométrie des locaux]])))=0,"",INDIRECT(NOM_FR&amp;ADDRESS('PR-tampon'!$D531,COLUMN(REFERENCEMENT_ISOLANT[[#Headers],[Hygrométrie des locaux]]))))))</f>
        <v/>
      </c>
      <c r="N568" s="3" t="str">
        <f ca="1">IF('PR-tampon'!$D531="","",IF('PR-tampon'!$D531=0,"",IF(INDIRECT(NOM_FR&amp;ADDRESS('PR-tampon'!$D531,COLUMN(REFERENCEMENT_ISOLANT[[#Headers],[classement locaux au sens 20.1 P3]])))=0,"",INDIRECT(NOM_FR&amp;ADDRESS('PR-tampon'!$D531,COLUMN(REFERENCEMENT_ISOLANT[[#Headers],[classement locaux au sens 20.1 P3]]))))))</f>
        <v/>
      </c>
      <c r="O568" s="3" t="str">
        <f ca="1">IF('PR-tampon'!$D531="","",IF('PR-tampon'!$D531=0,"",IF(INDIRECT(NOM_FR&amp;ADDRESS('PR-tampon'!$D531,COLUMN(REFERENCEMENT_ISOLANT[[#Headers],[Climat max]])))=0,"",INDIRECT(NOM_FR&amp;ADDRESS('PR-tampon'!$D531,COLUMN(REFERENCEMENT_ISOLANT[[#Headers],[Climat max]]))))))</f>
        <v/>
      </c>
      <c r="P568" s="3" t="str">
        <f ca="1">IF('PR-tampon'!$D531="","",IF('PR-tampon'!$D531=0,"",IF(INDIRECT(NOM_FR&amp;ADDRESS('PR-tampon'!$D531,COLUMN(REFERENCEMENT_ISOLANT[[#Headers],[Locaux climatisés ou raffraichis]])))=0,"",INDIRECT(NOM_FR&amp;ADDRESS('PR-tampon'!$D531,COLUMN(REFERENCEMENT_ISOLANT[[#Headers],[Locaux climatisés ou raffraichis]]))))))</f>
        <v/>
      </c>
    </row>
    <row r="569" spans="1:16" ht="130.15" customHeight="1" x14ac:dyDescent="0.25">
      <c r="A569" s="3" t="s">
        <v>165</v>
      </c>
      <c r="B569" s="79" t="str">
        <f ca="1">IF('PR-tampon'!$D532="","",IF('PR-tampon'!$D532=0,"",IF(INDIRECT(NOM_FR&amp;ADDRESS('PR-tampon'!$D532,COLUMN(REFERENCEMENT_ISOLANT[[#Headers],[DATE REFERENCEMENT]])))=0,"",INDIRECT(NOM_FR&amp;ADDRESS('PR-tampon'!$D532,COLUMN(REFERENCEMENT_ISOLANT[[#Headers],[DATE REFERENCEMENT]]))))))</f>
        <v/>
      </c>
      <c r="C569" s="79" t="str">
        <f ca="1">IF('PR-tampon'!$D532="","",IF('PR-tampon'!$D532=0,"",IF(INDIRECT(NOM_FR&amp;ADDRESS('PR-tampon'!$D532,COLUMN(REFERENCEMENT_ISOLANT[[#Headers],[TYPE DE PROCEDE]])))=0,"",INDIRECT(NOM_FR&amp;ADDRESS('PR-tampon'!$D532,COLUMN(REFERENCEMENT_ISOLANT[[#Headers],[TYPE DE PROCEDE]]))))))</f>
        <v/>
      </c>
      <c r="D569" s="79" t="str">
        <f ca="1">IF('PR-tampon'!$D532="","",IF('PR-tampon'!$D532=0,"",IF(INDIRECT(NOM_FR&amp;ADDRESS('PR-tampon'!$D532,COLUMN(REFERENCEMENT_ISOLANT[[#Headers],[MATIERE]])))=0,"",INDIRECT(NOM_FR&amp;ADDRESS('PR-tampon'!$D532,COLUMN(REFERENCEMENT_ISOLANT[[#Headers],[MATIERE]]))))))</f>
        <v/>
      </c>
      <c r="E569" s="3" t="str">
        <f ca="1">IF('PR-tampon'!$D532="","",IF('PR-tampon'!$D532=0,"",IF(INDIRECT(NOM_FR&amp;ADDRESS('PR-tampon'!$D532,COLUMN(REFERENCEMENT_ISOLANT[[#Headers],[NOM COMMERCIAL DU PROCEDE]])))=0,"",INDIRECT(NOM_FR&amp;ADDRESS('PR-tampon'!$D532,COLUMN(REFERENCEMENT_ISOLANT[[#Headers],[NOM COMMERCIAL DU PROCEDE]]))))))</f>
        <v/>
      </c>
      <c r="F569" s="3" t="str">
        <f ca="1">IF('PR-tampon'!$D532="","",IF('PR-tampon'!$D532=0,"",IF(INDIRECT(NOM_FR&amp;ADDRESS('PR-tampon'!$D532,COLUMN(REFERENCEMENT_ISOLANT[[#Headers],[FABRICANT / TITULAIRE / DISTRIBUTEUR]])))=0,"",INDIRECT(NOM_FR&amp;ADDRESS('PR-tampon'!$D532,COLUMN(REFERENCEMENT_ISOLANT[[#Headers],[FABRICANT / TITULAIRE / DISTRIBUTEUR]]))))))</f>
        <v/>
      </c>
      <c r="G569" s="3" t="str">
        <f ca="1">IF('PR-tampon'!$D532="","",IF('PR-tampon'!$D532=0,"",IF(INDIRECT(NOM_FR&amp;ADDRESS('PR-tampon'!$D532,COLUMN(REFERENCEMENT_ISOLANT[[#Headers],[TYPE DE DOCUMENT DE REFERENCE]])))=0,"",INDIRECT(NOM_FR&amp;ADDRESS('PR-tampon'!$D532,COLUMN(REFERENCEMENT_ISOLANT[[#Headers],[TYPE DE DOCUMENT DE REFERENCE]]))))))</f>
        <v/>
      </c>
      <c r="H569" s="3" t="str">
        <f ca="1">IF('PR-tampon'!$D532="","",IF('PR-tampon'!$D532=0,"",IF(INDIRECT(NOM_FR&amp;ADDRESS('PR-tampon'!$D532,COLUMN(REFERENCEMENT_ISOLANT[[#Headers],[REF]])))=0,"",INDIRECT(NOM_FR&amp;ADDRESS('PR-tampon'!$D532,COLUMN(REFERENCEMENT_ISOLANT[[#Headers],[REF]]))))))</f>
        <v/>
      </c>
      <c r="I569" s="73" t="str">
        <f ca="1">IF('PR-tampon'!$D532="","",IF('PR-tampon'!$D532=0,"",IF(INDIRECT(NOM_FR&amp;ADDRESS('PR-tampon'!$D532,COLUMN(REFERENCEMENT_ISOLANT[[#Headers],[AVIS LIMITE AU / VALIDITE]])))=0,"",INDIRECT(NOM_FR&amp;ADDRESS('PR-tampon'!$D532,COLUMN(REFERENCEMENT_ISOLANT[[#Headers],[AVIS LIMITE AU / VALIDITE]]))))))</f>
        <v/>
      </c>
      <c r="J569" s="3" t="str">
        <f ca="1">IF('PR-tampon'!$D532="","",IF('PR-tampon'!$D532=0,"",IF(INDIRECT(NOM_FR&amp;ADDRESS('PR-tampon'!$D532,COLUMN(REFERENCEMENT_ISOLANT[[#Headers],[TC/TNC
dans le domaine d''emploi visé]])))=0,"",INDIRECT(NOM_FR&amp;ADDRESS('PR-tampon'!$D532,COLUMN(REFERENCEMENT_ISOLANT[[#Headers],[TC/TNC
dans le domaine d''emploi visé]]))))))</f>
        <v/>
      </c>
      <c r="K569" s="102" t="str">
        <f ca="1">IF('PR-tampon'!$D532="","",IF('PR-tampon'!$D532=0,"",IF(INDIRECT(NOM_FR&amp;ADDRESS('PR-tampon'!$D532,COLUMN(REFERENCEMENT_ISOLANT[[#Headers],[SYNTHESE DES APPLICATIONS VISEES]])))=0,"",INDIRECT(NOM_FR&amp;ADDRESS('PR-tampon'!$D532,COLUMN(REFERENCEMENT_ISOLANT[[#Headers],[SYNTHESE DES APPLICATIONS VISEES]]))))))</f>
        <v/>
      </c>
      <c r="L569" s="75" t="str">
        <f ca="1">IF('PR-tampon'!$E532="","",IF('PR-tampon'!$E532=0,"",IF(INDIRECT(NOM_FR&amp;ADDRESS('PR-tampon'!$E532,COLUMN(REFERENCEMENT_ISOLANT[[#Headers],[CONCATENATION DES OBSERVATIONS]])))=0,"",INDIRECT(NOM_FR&amp;ADDRESS('PR-tampon'!$E532,COLUMN(REFERENCEMENT_ISOLANT[[#Headers],[CONCATENATION DES OBSERVATIONS]]))))))</f>
        <v/>
      </c>
      <c r="M569" s="3" t="str">
        <f ca="1">IF('PR-tampon'!$D532="","",IF('PR-tampon'!$D532=0,"",IF(INDIRECT(NOM_FR&amp;ADDRESS('PR-tampon'!$D532,COLUMN(REFERENCEMENT_ISOLANT[[#Headers],[Hygrométrie des locaux]])))=0,"",INDIRECT(NOM_FR&amp;ADDRESS('PR-tampon'!$D532,COLUMN(REFERENCEMENT_ISOLANT[[#Headers],[Hygrométrie des locaux]]))))))</f>
        <v/>
      </c>
      <c r="N569" s="3" t="str">
        <f ca="1">IF('PR-tampon'!$D532="","",IF('PR-tampon'!$D532=0,"",IF(INDIRECT(NOM_FR&amp;ADDRESS('PR-tampon'!$D532,COLUMN(REFERENCEMENT_ISOLANT[[#Headers],[classement locaux au sens 20.1 P3]])))=0,"",INDIRECT(NOM_FR&amp;ADDRESS('PR-tampon'!$D532,COLUMN(REFERENCEMENT_ISOLANT[[#Headers],[classement locaux au sens 20.1 P3]]))))))</f>
        <v/>
      </c>
      <c r="O569" s="3" t="str">
        <f ca="1">IF('PR-tampon'!$D532="","",IF('PR-tampon'!$D532=0,"",IF(INDIRECT(NOM_FR&amp;ADDRESS('PR-tampon'!$D532,COLUMN(REFERENCEMENT_ISOLANT[[#Headers],[Climat max]])))=0,"",INDIRECT(NOM_FR&amp;ADDRESS('PR-tampon'!$D532,COLUMN(REFERENCEMENT_ISOLANT[[#Headers],[Climat max]]))))))</f>
        <v/>
      </c>
      <c r="P569" s="3" t="str">
        <f ca="1">IF('PR-tampon'!$D532="","",IF('PR-tampon'!$D532=0,"",IF(INDIRECT(NOM_FR&amp;ADDRESS('PR-tampon'!$D532,COLUMN(REFERENCEMENT_ISOLANT[[#Headers],[Locaux climatisés ou raffraichis]])))=0,"",INDIRECT(NOM_FR&amp;ADDRESS('PR-tampon'!$D532,COLUMN(REFERENCEMENT_ISOLANT[[#Headers],[Locaux climatisés ou raffraichis]]))))))</f>
        <v/>
      </c>
    </row>
    <row r="570" spans="1:16" ht="130.15" customHeight="1" x14ac:dyDescent="0.25">
      <c r="A570" s="3" t="s">
        <v>165</v>
      </c>
      <c r="B570" s="79" t="str">
        <f ca="1">IF('PR-tampon'!$D533="","",IF('PR-tampon'!$D533=0,"",IF(INDIRECT(NOM_FR&amp;ADDRESS('PR-tampon'!$D533,COLUMN(REFERENCEMENT_ISOLANT[[#Headers],[DATE REFERENCEMENT]])))=0,"",INDIRECT(NOM_FR&amp;ADDRESS('PR-tampon'!$D533,COLUMN(REFERENCEMENT_ISOLANT[[#Headers],[DATE REFERENCEMENT]]))))))</f>
        <v/>
      </c>
      <c r="C570" s="79" t="str">
        <f ca="1">IF('PR-tampon'!$D533="","",IF('PR-tampon'!$D533=0,"",IF(INDIRECT(NOM_FR&amp;ADDRESS('PR-tampon'!$D533,COLUMN(REFERENCEMENT_ISOLANT[[#Headers],[TYPE DE PROCEDE]])))=0,"",INDIRECT(NOM_FR&amp;ADDRESS('PR-tampon'!$D533,COLUMN(REFERENCEMENT_ISOLANT[[#Headers],[TYPE DE PROCEDE]]))))))</f>
        <v/>
      </c>
      <c r="D570" s="79" t="str">
        <f ca="1">IF('PR-tampon'!$D533="","",IF('PR-tampon'!$D533=0,"",IF(INDIRECT(NOM_FR&amp;ADDRESS('PR-tampon'!$D533,COLUMN(REFERENCEMENT_ISOLANT[[#Headers],[MATIERE]])))=0,"",INDIRECT(NOM_FR&amp;ADDRESS('PR-tampon'!$D533,COLUMN(REFERENCEMENT_ISOLANT[[#Headers],[MATIERE]]))))))</f>
        <v/>
      </c>
      <c r="E570" s="3" t="str">
        <f ca="1">IF('PR-tampon'!$D533="","",IF('PR-tampon'!$D533=0,"",IF(INDIRECT(NOM_FR&amp;ADDRESS('PR-tampon'!$D533,COLUMN(REFERENCEMENT_ISOLANT[[#Headers],[NOM COMMERCIAL DU PROCEDE]])))=0,"",INDIRECT(NOM_FR&amp;ADDRESS('PR-tampon'!$D533,COLUMN(REFERENCEMENT_ISOLANT[[#Headers],[NOM COMMERCIAL DU PROCEDE]]))))))</f>
        <v/>
      </c>
      <c r="F570" s="3" t="str">
        <f ca="1">IF('PR-tampon'!$D533="","",IF('PR-tampon'!$D533=0,"",IF(INDIRECT(NOM_FR&amp;ADDRESS('PR-tampon'!$D533,COLUMN(REFERENCEMENT_ISOLANT[[#Headers],[FABRICANT / TITULAIRE / DISTRIBUTEUR]])))=0,"",INDIRECT(NOM_FR&amp;ADDRESS('PR-tampon'!$D533,COLUMN(REFERENCEMENT_ISOLANT[[#Headers],[FABRICANT / TITULAIRE / DISTRIBUTEUR]]))))))</f>
        <v/>
      </c>
      <c r="G570" s="3" t="str">
        <f ca="1">IF('PR-tampon'!$D533="","",IF('PR-tampon'!$D533=0,"",IF(INDIRECT(NOM_FR&amp;ADDRESS('PR-tampon'!$D533,COLUMN(REFERENCEMENT_ISOLANT[[#Headers],[TYPE DE DOCUMENT DE REFERENCE]])))=0,"",INDIRECT(NOM_FR&amp;ADDRESS('PR-tampon'!$D533,COLUMN(REFERENCEMENT_ISOLANT[[#Headers],[TYPE DE DOCUMENT DE REFERENCE]]))))))</f>
        <v/>
      </c>
      <c r="H570" s="3" t="str">
        <f ca="1">IF('PR-tampon'!$D533="","",IF('PR-tampon'!$D533=0,"",IF(INDIRECT(NOM_FR&amp;ADDRESS('PR-tampon'!$D533,COLUMN(REFERENCEMENT_ISOLANT[[#Headers],[REF]])))=0,"",INDIRECT(NOM_FR&amp;ADDRESS('PR-tampon'!$D533,COLUMN(REFERENCEMENT_ISOLANT[[#Headers],[REF]]))))))</f>
        <v/>
      </c>
      <c r="I570" s="73" t="str">
        <f ca="1">IF('PR-tampon'!$D533="","",IF('PR-tampon'!$D533=0,"",IF(INDIRECT(NOM_FR&amp;ADDRESS('PR-tampon'!$D533,COLUMN(REFERENCEMENT_ISOLANT[[#Headers],[AVIS LIMITE AU / VALIDITE]])))=0,"",INDIRECT(NOM_FR&amp;ADDRESS('PR-tampon'!$D533,COLUMN(REFERENCEMENT_ISOLANT[[#Headers],[AVIS LIMITE AU / VALIDITE]]))))))</f>
        <v/>
      </c>
      <c r="J570" s="3" t="str">
        <f ca="1">IF('PR-tampon'!$D533="","",IF('PR-tampon'!$D533=0,"",IF(INDIRECT(NOM_FR&amp;ADDRESS('PR-tampon'!$D533,COLUMN(REFERENCEMENT_ISOLANT[[#Headers],[TC/TNC
dans le domaine d''emploi visé]])))=0,"",INDIRECT(NOM_FR&amp;ADDRESS('PR-tampon'!$D533,COLUMN(REFERENCEMENT_ISOLANT[[#Headers],[TC/TNC
dans le domaine d''emploi visé]]))))))</f>
        <v/>
      </c>
      <c r="K570" s="102" t="str">
        <f ca="1">IF('PR-tampon'!$D533="","",IF('PR-tampon'!$D533=0,"",IF(INDIRECT(NOM_FR&amp;ADDRESS('PR-tampon'!$D533,COLUMN(REFERENCEMENT_ISOLANT[[#Headers],[SYNTHESE DES APPLICATIONS VISEES]])))=0,"",INDIRECT(NOM_FR&amp;ADDRESS('PR-tampon'!$D533,COLUMN(REFERENCEMENT_ISOLANT[[#Headers],[SYNTHESE DES APPLICATIONS VISEES]]))))))</f>
        <v/>
      </c>
      <c r="L570" s="75" t="str">
        <f ca="1">IF('PR-tampon'!$E533="","",IF('PR-tampon'!$E533=0,"",IF(INDIRECT(NOM_FR&amp;ADDRESS('PR-tampon'!$E533,COLUMN(REFERENCEMENT_ISOLANT[[#Headers],[CONCATENATION DES OBSERVATIONS]])))=0,"",INDIRECT(NOM_FR&amp;ADDRESS('PR-tampon'!$E533,COLUMN(REFERENCEMENT_ISOLANT[[#Headers],[CONCATENATION DES OBSERVATIONS]]))))))</f>
        <v/>
      </c>
      <c r="M570" s="3" t="str">
        <f ca="1">IF('PR-tampon'!$D533="","",IF('PR-tampon'!$D533=0,"",IF(INDIRECT(NOM_FR&amp;ADDRESS('PR-tampon'!$D533,COLUMN(REFERENCEMENT_ISOLANT[[#Headers],[Hygrométrie des locaux]])))=0,"",INDIRECT(NOM_FR&amp;ADDRESS('PR-tampon'!$D533,COLUMN(REFERENCEMENT_ISOLANT[[#Headers],[Hygrométrie des locaux]]))))))</f>
        <v/>
      </c>
      <c r="N570" s="3" t="str">
        <f ca="1">IF('PR-tampon'!$D533="","",IF('PR-tampon'!$D533=0,"",IF(INDIRECT(NOM_FR&amp;ADDRESS('PR-tampon'!$D533,COLUMN(REFERENCEMENT_ISOLANT[[#Headers],[classement locaux au sens 20.1 P3]])))=0,"",INDIRECT(NOM_FR&amp;ADDRESS('PR-tampon'!$D533,COLUMN(REFERENCEMENT_ISOLANT[[#Headers],[classement locaux au sens 20.1 P3]]))))))</f>
        <v/>
      </c>
      <c r="O570" s="3" t="str">
        <f ca="1">IF('PR-tampon'!$D533="","",IF('PR-tampon'!$D533=0,"",IF(INDIRECT(NOM_FR&amp;ADDRESS('PR-tampon'!$D533,COLUMN(REFERENCEMENT_ISOLANT[[#Headers],[Climat max]])))=0,"",INDIRECT(NOM_FR&amp;ADDRESS('PR-tampon'!$D533,COLUMN(REFERENCEMENT_ISOLANT[[#Headers],[Climat max]]))))))</f>
        <v/>
      </c>
      <c r="P570" s="3" t="str">
        <f ca="1">IF('PR-tampon'!$D533="","",IF('PR-tampon'!$D533=0,"",IF(INDIRECT(NOM_FR&amp;ADDRESS('PR-tampon'!$D533,COLUMN(REFERENCEMENT_ISOLANT[[#Headers],[Locaux climatisés ou raffraichis]])))=0,"",INDIRECT(NOM_FR&amp;ADDRESS('PR-tampon'!$D533,COLUMN(REFERENCEMENT_ISOLANT[[#Headers],[Locaux climatisés ou raffraichis]]))))))</f>
        <v/>
      </c>
    </row>
    <row r="571" spans="1:16" ht="130.15" customHeight="1" x14ac:dyDescent="0.25">
      <c r="A571" s="3" t="s">
        <v>165</v>
      </c>
      <c r="B571" s="79" t="str">
        <f ca="1">IF('PR-tampon'!$D534="","",IF('PR-tampon'!$D534=0,"",IF(INDIRECT(NOM_FR&amp;ADDRESS('PR-tampon'!$D534,COLUMN(REFERENCEMENT_ISOLANT[[#Headers],[DATE REFERENCEMENT]])))=0,"",INDIRECT(NOM_FR&amp;ADDRESS('PR-tampon'!$D534,COLUMN(REFERENCEMENT_ISOLANT[[#Headers],[DATE REFERENCEMENT]]))))))</f>
        <v/>
      </c>
      <c r="C571" s="79" t="str">
        <f ca="1">IF('PR-tampon'!$D534="","",IF('PR-tampon'!$D534=0,"",IF(INDIRECT(NOM_FR&amp;ADDRESS('PR-tampon'!$D534,COLUMN(REFERENCEMENT_ISOLANT[[#Headers],[TYPE DE PROCEDE]])))=0,"",INDIRECT(NOM_FR&amp;ADDRESS('PR-tampon'!$D534,COLUMN(REFERENCEMENT_ISOLANT[[#Headers],[TYPE DE PROCEDE]]))))))</f>
        <v/>
      </c>
      <c r="D571" s="79" t="str">
        <f ca="1">IF('PR-tampon'!$D534="","",IF('PR-tampon'!$D534=0,"",IF(INDIRECT(NOM_FR&amp;ADDRESS('PR-tampon'!$D534,COLUMN(REFERENCEMENT_ISOLANT[[#Headers],[MATIERE]])))=0,"",INDIRECT(NOM_FR&amp;ADDRESS('PR-tampon'!$D534,COLUMN(REFERENCEMENT_ISOLANT[[#Headers],[MATIERE]]))))))</f>
        <v/>
      </c>
      <c r="E571" s="3" t="str">
        <f ca="1">IF('PR-tampon'!$D534="","",IF('PR-tampon'!$D534=0,"",IF(INDIRECT(NOM_FR&amp;ADDRESS('PR-tampon'!$D534,COLUMN(REFERENCEMENT_ISOLANT[[#Headers],[NOM COMMERCIAL DU PROCEDE]])))=0,"",INDIRECT(NOM_FR&amp;ADDRESS('PR-tampon'!$D534,COLUMN(REFERENCEMENT_ISOLANT[[#Headers],[NOM COMMERCIAL DU PROCEDE]]))))))</f>
        <v/>
      </c>
      <c r="F571" s="3" t="str">
        <f ca="1">IF('PR-tampon'!$D534="","",IF('PR-tampon'!$D534=0,"",IF(INDIRECT(NOM_FR&amp;ADDRESS('PR-tampon'!$D534,COLUMN(REFERENCEMENT_ISOLANT[[#Headers],[FABRICANT / TITULAIRE / DISTRIBUTEUR]])))=0,"",INDIRECT(NOM_FR&amp;ADDRESS('PR-tampon'!$D534,COLUMN(REFERENCEMENT_ISOLANT[[#Headers],[FABRICANT / TITULAIRE / DISTRIBUTEUR]]))))))</f>
        <v/>
      </c>
      <c r="G571" s="3" t="str">
        <f ca="1">IF('PR-tampon'!$D534="","",IF('PR-tampon'!$D534=0,"",IF(INDIRECT(NOM_FR&amp;ADDRESS('PR-tampon'!$D534,COLUMN(REFERENCEMENT_ISOLANT[[#Headers],[TYPE DE DOCUMENT DE REFERENCE]])))=0,"",INDIRECT(NOM_FR&amp;ADDRESS('PR-tampon'!$D534,COLUMN(REFERENCEMENT_ISOLANT[[#Headers],[TYPE DE DOCUMENT DE REFERENCE]]))))))</f>
        <v/>
      </c>
      <c r="H571" s="3" t="str">
        <f ca="1">IF('PR-tampon'!$D534="","",IF('PR-tampon'!$D534=0,"",IF(INDIRECT(NOM_FR&amp;ADDRESS('PR-tampon'!$D534,COLUMN(REFERENCEMENT_ISOLANT[[#Headers],[REF]])))=0,"",INDIRECT(NOM_FR&amp;ADDRESS('PR-tampon'!$D534,COLUMN(REFERENCEMENT_ISOLANT[[#Headers],[REF]]))))))</f>
        <v/>
      </c>
      <c r="I571" s="73" t="str">
        <f ca="1">IF('PR-tampon'!$D534="","",IF('PR-tampon'!$D534=0,"",IF(INDIRECT(NOM_FR&amp;ADDRESS('PR-tampon'!$D534,COLUMN(REFERENCEMENT_ISOLANT[[#Headers],[AVIS LIMITE AU / VALIDITE]])))=0,"",INDIRECT(NOM_FR&amp;ADDRESS('PR-tampon'!$D534,COLUMN(REFERENCEMENT_ISOLANT[[#Headers],[AVIS LIMITE AU / VALIDITE]]))))))</f>
        <v/>
      </c>
      <c r="J571" s="3" t="str">
        <f ca="1">IF('PR-tampon'!$D534="","",IF('PR-tampon'!$D534=0,"",IF(INDIRECT(NOM_FR&amp;ADDRESS('PR-tampon'!$D534,COLUMN(REFERENCEMENT_ISOLANT[[#Headers],[TC/TNC
dans le domaine d''emploi visé]])))=0,"",INDIRECT(NOM_FR&amp;ADDRESS('PR-tampon'!$D534,COLUMN(REFERENCEMENT_ISOLANT[[#Headers],[TC/TNC
dans le domaine d''emploi visé]]))))))</f>
        <v/>
      </c>
      <c r="K571" s="102" t="str">
        <f ca="1">IF('PR-tampon'!$D534="","",IF('PR-tampon'!$D534=0,"",IF(INDIRECT(NOM_FR&amp;ADDRESS('PR-tampon'!$D534,COLUMN(REFERENCEMENT_ISOLANT[[#Headers],[SYNTHESE DES APPLICATIONS VISEES]])))=0,"",INDIRECT(NOM_FR&amp;ADDRESS('PR-tampon'!$D534,COLUMN(REFERENCEMENT_ISOLANT[[#Headers],[SYNTHESE DES APPLICATIONS VISEES]]))))))</f>
        <v/>
      </c>
      <c r="L571" s="75" t="str">
        <f ca="1">IF('PR-tampon'!$E534="","",IF('PR-tampon'!$E534=0,"",IF(INDIRECT(NOM_FR&amp;ADDRESS('PR-tampon'!$E534,COLUMN(REFERENCEMENT_ISOLANT[[#Headers],[CONCATENATION DES OBSERVATIONS]])))=0,"",INDIRECT(NOM_FR&amp;ADDRESS('PR-tampon'!$E534,COLUMN(REFERENCEMENT_ISOLANT[[#Headers],[CONCATENATION DES OBSERVATIONS]]))))))</f>
        <v/>
      </c>
      <c r="M571" s="3" t="str">
        <f ca="1">IF('PR-tampon'!$D534="","",IF('PR-tampon'!$D534=0,"",IF(INDIRECT(NOM_FR&amp;ADDRESS('PR-tampon'!$D534,COLUMN(REFERENCEMENT_ISOLANT[[#Headers],[Hygrométrie des locaux]])))=0,"",INDIRECT(NOM_FR&amp;ADDRESS('PR-tampon'!$D534,COLUMN(REFERENCEMENT_ISOLANT[[#Headers],[Hygrométrie des locaux]]))))))</f>
        <v/>
      </c>
      <c r="N571" s="3" t="str">
        <f ca="1">IF('PR-tampon'!$D534="","",IF('PR-tampon'!$D534=0,"",IF(INDIRECT(NOM_FR&amp;ADDRESS('PR-tampon'!$D534,COLUMN(REFERENCEMENT_ISOLANT[[#Headers],[classement locaux au sens 20.1 P3]])))=0,"",INDIRECT(NOM_FR&amp;ADDRESS('PR-tampon'!$D534,COLUMN(REFERENCEMENT_ISOLANT[[#Headers],[classement locaux au sens 20.1 P3]]))))))</f>
        <v/>
      </c>
      <c r="O571" s="3" t="str">
        <f ca="1">IF('PR-tampon'!$D534="","",IF('PR-tampon'!$D534=0,"",IF(INDIRECT(NOM_FR&amp;ADDRESS('PR-tampon'!$D534,COLUMN(REFERENCEMENT_ISOLANT[[#Headers],[Climat max]])))=0,"",INDIRECT(NOM_FR&amp;ADDRESS('PR-tampon'!$D534,COLUMN(REFERENCEMENT_ISOLANT[[#Headers],[Climat max]]))))))</f>
        <v/>
      </c>
      <c r="P571" s="3" t="str">
        <f ca="1">IF('PR-tampon'!$D534="","",IF('PR-tampon'!$D534=0,"",IF(INDIRECT(NOM_FR&amp;ADDRESS('PR-tampon'!$D534,COLUMN(REFERENCEMENT_ISOLANT[[#Headers],[Locaux climatisés ou raffraichis]])))=0,"",INDIRECT(NOM_FR&amp;ADDRESS('PR-tampon'!$D534,COLUMN(REFERENCEMENT_ISOLANT[[#Headers],[Locaux climatisés ou raffraichis]]))))))</f>
        <v/>
      </c>
    </row>
    <row r="572" spans="1:16" ht="130.15" customHeight="1" x14ac:dyDescent="0.25">
      <c r="A572" s="3" t="s">
        <v>165</v>
      </c>
      <c r="B572" s="79" t="str">
        <f ca="1">IF('PR-tampon'!$D535="","",IF('PR-tampon'!$D535=0,"",IF(INDIRECT(NOM_FR&amp;ADDRESS('PR-tampon'!$D535,COLUMN(REFERENCEMENT_ISOLANT[[#Headers],[DATE REFERENCEMENT]])))=0,"",INDIRECT(NOM_FR&amp;ADDRESS('PR-tampon'!$D535,COLUMN(REFERENCEMENT_ISOLANT[[#Headers],[DATE REFERENCEMENT]]))))))</f>
        <v/>
      </c>
      <c r="C572" s="79" t="str">
        <f ca="1">IF('PR-tampon'!$D535="","",IF('PR-tampon'!$D535=0,"",IF(INDIRECT(NOM_FR&amp;ADDRESS('PR-tampon'!$D535,COLUMN(REFERENCEMENT_ISOLANT[[#Headers],[TYPE DE PROCEDE]])))=0,"",INDIRECT(NOM_FR&amp;ADDRESS('PR-tampon'!$D535,COLUMN(REFERENCEMENT_ISOLANT[[#Headers],[TYPE DE PROCEDE]]))))))</f>
        <v/>
      </c>
      <c r="D572" s="79" t="str">
        <f ca="1">IF('PR-tampon'!$D535="","",IF('PR-tampon'!$D535=0,"",IF(INDIRECT(NOM_FR&amp;ADDRESS('PR-tampon'!$D535,COLUMN(REFERENCEMENT_ISOLANT[[#Headers],[MATIERE]])))=0,"",INDIRECT(NOM_FR&amp;ADDRESS('PR-tampon'!$D535,COLUMN(REFERENCEMENT_ISOLANT[[#Headers],[MATIERE]]))))))</f>
        <v/>
      </c>
      <c r="E572" s="3" t="str">
        <f ca="1">IF('PR-tampon'!$D535="","",IF('PR-tampon'!$D535=0,"",IF(INDIRECT(NOM_FR&amp;ADDRESS('PR-tampon'!$D535,COLUMN(REFERENCEMENT_ISOLANT[[#Headers],[NOM COMMERCIAL DU PROCEDE]])))=0,"",INDIRECT(NOM_FR&amp;ADDRESS('PR-tampon'!$D535,COLUMN(REFERENCEMENT_ISOLANT[[#Headers],[NOM COMMERCIAL DU PROCEDE]]))))))</f>
        <v/>
      </c>
      <c r="F572" s="3" t="str">
        <f ca="1">IF('PR-tampon'!$D535="","",IF('PR-tampon'!$D535=0,"",IF(INDIRECT(NOM_FR&amp;ADDRESS('PR-tampon'!$D535,COLUMN(REFERENCEMENT_ISOLANT[[#Headers],[FABRICANT / TITULAIRE / DISTRIBUTEUR]])))=0,"",INDIRECT(NOM_FR&amp;ADDRESS('PR-tampon'!$D535,COLUMN(REFERENCEMENT_ISOLANT[[#Headers],[FABRICANT / TITULAIRE / DISTRIBUTEUR]]))))))</f>
        <v/>
      </c>
      <c r="G572" s="3" t="str">
        <f ca="1">IF('PR-tampon'!$D535="","",IF('PR-tampon'!$D535=0,"",IF(INDIRECT(NOM_FR&amp;ADDRESS('PR-tampon'!$D535,COLUMN(REFERENCEMENT_ISOLANT[[#Headers],[TYPE DE DOCUMENT DE REFERENCE]])))=0,"",INDIRECT(NOM_FR&amp;ADDRESS('PR-tampon'!$D535,COLUMN(REFERENCEMENT_ISOLANT[[#Headers],[TYPE DE DOCUMENT DE REFERENCE]]))))))</f>
        <v/>
      </c>
      <c r="H572" s="3" t="str">
        <f ca="1">IF('PR-tampon'!$D535="","",IF('PR-tampon'!$D535=0,"",IF(INDIRECT(NOM_FR&amp;ADDRESS('PR-tampon'!$D535,COLUMN(REFERENCEMENT_ISOLANT[[#Headers],[REF]])))=0,"",INDIRECT(NOM_FR&amp;ADDRESS('PR-tampon'!$D535,COLUMN(REFERENCEMENT_ISOLANT[[#Headers],[REF]]))))))</f>
        <v/>
      </c>
      <c r="I572" s="73" t="str">
        <f ca="1">IF('PR-tampon'!$D535="","",IF('PR-tampon'!$D535=0,"",IF(INDIRECT(NOM_FR&amp;ADDRESS('PR-tampon'!$D535,COLUMN(REFERENCEMENT_ISOLANT[[#Headers],[AVIS LIMITE AU / VALIDITE]])))=0,"",INDIRECT(NOM_FR&amp;ADDRESS('PR-tampon'!$D535,COLUMN(REFERENCEMENT_ISOLANT[[#Headers],[AVIS LIMITE AU / VALIDITE]]))))))</f>
        <v/>
      </c>
      <c r="J572" s="3" t="str">
        <f ca="1">IF('PR-tampon'!$D535="","",IF('PR-tampon'!$D535=0,"",IF(INDIRECT(NOM_FR&amp;ADDRESS('PR-tampon'!$D535,COLUMN(REFERENCEMENT_ISOLANT[[#Headers],[TC/TNC
dans le domaine d''emploi visé]])))=0,"",INDIRECT(NOM_FR&amp;ADDRESS('PR-tampon'!$D535,COLUMN(REFERENCEMENT_ISOLANT[[#Headers],[TC/TNC
dans le domaine d''emploi visé]]))))))</f>
        <v/>
      </c>
      <c r="K572" s="102" t="str">
        <f ca="1">IF('PR-tampon'!$D535="","",IF('PR-tampon'!$D535=0,"",IF(INDIRECT(NOM_FR&amp;ADDRESS('PR-tampon'!$D535,COLUMN(REFERENCEMENT_ISOLANT[[#Headers],[SYNTHESE DES APPLICATIONS VISEES]])))=0,"",INDIRECT(NOM_FR&amp;ADDRESS('PR-tampon'!$D535,COLUMN(REFERENCEMENT_ISOLANT[[#Headers],[SYNTHESE DES APPLICATIONS VISEES]]))))))</f>
        <v/>
      </c>
      <c r="L572" s="75" t="str">
        <f ca="1">IF('PR-tampon'!$E535="","",IF('PR-tampon'!$E535=0,"",IF(INDIRECT(NOM_FR&amp;ADDRESS('PR-tampon'!$E535,COLUMN(REFERENCEMENT_ISOLANT[[#Headers],[CONCATENATION DES OBSERVATIONS]])))=0,"",INDIRECT(NOM_FR&amp;ADDRESS('PR-tampon'!$E535,COLUMN(REFERENCEMENT_ISOLANT[[#Headers],[CONCATENATION DES OBSERVATIONS]]))))))</f>
        <v/>
      </c>
      <c r="M572" s="3" t="str">
        <f ca="1">IF('PR-tampon'!$D535="","",IF('PR-tampon'!$D535=0,"",IF(INDIRECT(NOM_FR&amp;ADDRESS('PR-tampon'!$D535,COLUMN(REFERENCEMENT_ISOLANT[[#Headers],[Hygrométrie des locaux]])))=0,"",INDIRECT(NOM_FR&amp;ADDRESS('PR-tampon'!$D535,COLUMN(REFERENCEMENT_ISOLANT[[#Headers],[Hygrométrie des locaux]]))))))</f>
        <v/>
      </c>
      <c r="N572" s="3" t="str">
        <f ca="1">IF('PR-tampon'!$D535="","",IF('PR-tampon'!$D535=0,"",IF(INDIRECT(NOM_FR&amp;ADDRESS('PR-tampon'!$D535,COLUMN(REFERENCEMENT_ISOLANT[[#Headers],[classement locaux au sens 20.1 P3]])))=0,"",INDIRECT(NOM_FR&amp;ADDRESS('PR-tampon'!$D535,COLUMN(REFERENCEMENT_ISOLANT[[#Headers],[classement locaux au sens 20.1 P3]]))))))</f>
        <v/>
      </c>
      <c r="O572" s="3" t="str">
        <f ca="1">IF('PR-tampon'!$D535="","",IF('PR-tampon'!$D535=0,"",IF(INDIRECT(NOM_FR&amp;ADDRESS('PR-tampon'!$D535,COLUMN(REFERENCEMENT_ISOLANT[[#Headers],[Climat max]])))=0,"",INDIRECT(NOM_FR&amp;ADDRESS('PR-tampon'!$D535,COLUMN(REFERENCEMENT_ISOLANT[[#Headers],[Climat max]]))))))</f>
        <v/>
      </c>
      <c r="P572" s="3" t="str">
        <f ca="1">IF('PR-tampon'!$D535="","",IF('PR-tampon'!$D535=0,"",IF(INDIRECT(NOM_FR&amp;ADDRESS('PR-tampon'!$D535,COLUMN(REFERENCEMENT_ISOLANT[[#Headers],[Locaux climatisés ou raffraichis]])))=0,"",INDIRECT(NOM_FR&amp;ADDRESS('PR-tampon'!$D535,COLUMN(REFERENCEMENT_ISOLANT[[#Headers],[Locaux climatisés ou raffraichis]]))))))</f>
        <v/>
      </c>
    </row>
    <row r="573" spans="1:16" ht="130.15" customHeight="1" x14ac:dyDescent="0.25">
      <c r="A573" s="3" t="s">
        <v>165</v>
      </c>
      <c r="B573" s="79" t="str">
        <f ca="1">IF('PR-tampon'!$D536="","",IF('PR-tampon'!$D536=0,"",IF(INDIRECT(NOM_FR&amp;ADDRESS('PR-tampon'!$D536,COLUMN(REFERENCEMENT_ISOLANT[[#Headers],[DATE REFERENCEMENT]])))=0,"",INDIRECT(NOM_FR&amp;ADDRESS('PR-tampon'!$D536,COLUMN(REFERENCEMENT_ISOLANT[[#Headers],[DATE REFERENCEMENT]]))))))</f>
        <v/>
      </c>
      <c r="C573" s="79" t="str">
        <f ca="1">IF('PR-tampon'!$D536="","",IF('PR-tampon'!$D536=0,"",IF(INDIRECT(NOM_FR&amp;ADDRESS('PR-tampon'!$D536,COLUMN(REFERENCEMENT_ISOLANT[[#Headers],[TYPE DE PROCEDE]])))=0,"",INDIRECT(NOM_FR&amp;ADDRESS('PR-tampon'!$D536,COLUMN(REFERENCEMENT_ISOLANT[[#Headers],[TYPE DE PROCEDE]]))))))</f>
        <v/>
      </c>
      <c r="D573" s="79" t="str">
        <f ca="1">IF('PR-tampon'!$D536="","",IF('PR-tampon'!$D536=0,"",IF(INDIRECT(NOM_FR&amp;ADDRESS('PR-tampon'!$D536,COLUMN(REFERENCEMENT_ISOLANT[[#Headers],[MATIERE]])))=0,"",INDIRECT(NOM_FR&amp;ADDRESS('PR-tampon'!$D536,COLUMN(REFERENCEMENT_ISOLANT[[#Headers],[MATIERE]]))))))</f>
        <v/>
      </c>
      <c r="E573" s="3" t="str">
        <f ca="1">IF('PR-tampon'!$D536="","",IF('PR-tampon'!$D536=0,"",IF(INDIRECT(NOM_FR&amp;ADDRESS('PR-tampon'!$D536,COLUMN(REFERENCEMENT_ISOLANT[[#Headers],[NOM COMMERCIAL DU PROCEDE]])))=0,"",INDIRECT(NOM_FR&amp;ADDRESS('PR-tampon'!$D536,COLUMN(REFERENCEMENT_ISOLANT[[#Headers],[NOM COMMERCIAL DU PROCEDE]]))))))</f>
        <v/>
      </c>
      <c r="F573" s="3" t="str">
        <f ca="1">IF('PR-tampon'!$D536="","",IF('PR-tampon'!$D536=0,"",IF(INDIRECT(NOM_FR&amp;ADDRESS('PR-tampon'!$D536,COLUMN(REFERENCEMENT_ISOLANT[[#Headers],[FABRICANT / TITULAIRE / DISTRIBUTEUR]])))=0,"",INDIRECT(NOM_FR&amp;ADDRESS('PR-tampon'!$D536,COLUMN(REFERENCEMENT_ISOLANT[[#Headers],[FABRICANT / TITULAIRE / DISTRIBUTEUR]]))))))</f>
        <v/>
      </c>
      <c r="G573" s="3" t="str">
        <f ca="1">IF('PR-tampon'!$D536="","",IF('PR-tampon'!$D536=0,"",IF(INDIRECT(NOM_FR&amp;ADDRESS('PR-tampon'!$D536,COLUMN(REFERENCEMENT_ISOLANT[[#Headers],[TYPE DE DOCUMENT DE REFERENCE]])))=0,"",INDIRECT(NOM_FR&amp;ADDRESS('PR-tampon'!$D536,COLUMN(REFERENCEMENT_ISOLANT[[#Headers],[TYPE DE DOCUMENT DE REFERENCE]]))))))</f>
        <v/>
      </c>
      <c r="H573" s="3" t="str">
        <f ca="1">IF('PR-tampon'!$D536="","",IF('PR-tampon'!$D536=0,"",IF(INDIRECT(NOM_FR&amp;ADDRESS('PR-tampon'!$D536,COLUMN(REFERENCEMENT_ISOLANT[[#Headers],[REF]])))=0,"",INDIRECT(NOM_FR&amp;ADDRESS('PR-tampon'!$D536,COLUMN(REFERENCEMENT_ISOLANT[[#Headers],[REF]]))))))</f>
        <v/>
      </c>
      <c r="I573" s="73" t="str">
        <f ca="1">IF('PR-tampon'!$D536="","",IF('PR-tampon'!$D536=0,"",IF(INDIRECT(NOM_FR&amp;ADDRESS('PR-tampon'!$D536,COLUMN(REFERENCEMENT_ISOLANT[[#Headers],[AVIS LIMITE AU / VALIDITE]])))=0,"",INDIRECT(NOM_FR&amp;ADDRESS('PR-tampon'!$D536,COLUMN(REFERENCEMENT_ISOLANT[[#Headers],[AVIS LIMITE AU / VALIDITE]]))))))</f>
        <v/>
      </c>
      <c r="J573" s="3" t="str">
        <f ca="1">IF('PR-tampon'!$D536="","",IF('PR-tampon'!$D536=0,"",IF(INDIRECT(NOM_FR&amp;ADDRESS('PR-tampon'!$D536,COLUMN(REFERENCEMENT_ISOLANT[[#Headers],[TC/TNC
dans le domaine d''emploi visé]])))=0,"",INDIRECT(NOM_FR&amp;ADDRESS('PR-tampon'!$D536,COLUMN(REFERENCEMENT_ISOLANT[[#Headers],[TC/TNC
dans le domaine d''emploi visé]]))))))</f>
        <v/>
      </c>
      <c r="K573" s="102" t="str">
        <f ca="1">IF('PR-tampon'!$D536="","",IF('PR-tampon'!$D536=0,"",IF(INDIRECT(NOM_FR&amp;ADDRESS('PR-tampon'!$D536,COLUMN(REFERENCEMENT_ISOLANT[[#Headers],[SYNTHESE DES APPLICATIONS VISEES]])))=0,"",INDIRECT(NOM_FR&amp;ADDRESS('PR-tampon'!$D536,COLUMN(REFERENCEMENT_ISOLANT[[#Headers],[SYNTHESE DES APPLICATIONS VISEES]]))))))</f>
        <v/>
      </c>
      <c r="L573" s="75" t="str">
        <f ca="1">IF('PR-tampon'!$E536="","",IF('PR-tampon'!$E536=0,"",IF(INDIRECT(NOM_FR&amp;ADDRESS('PR-tampon'!$E536,COLUMN(REFERENCEMENT_ISOLANT[[#Headers],[CONCATENATION DES OBSERVATIONS]])))=0,"",INDIRECT(NOM_FR&amp;ADDRESS('PR-tampon'!$E536,COLUMN(REFERENCEMENT_ISOLANT[[#Headers],[CONCATENATION DES OBSERVATIONS]]))))))</f>
        <v/>
      </c>
      <c r="M573" s="3" t="str">
        <f ca="1">IF('PR-tampon'!$D536="","",IF('PR-tampon'!$D536=0,"",IF(INDIRECT(NOM_FR&amp;ADDRESS('PR-tampon'!$D536,COLUMN(REFERENCEMENT_ISOLANT[[#Headers],[Hygrométrie des locaux]])))=0,"",INDIRECT(NOM_FR&amp;ADDRESS('PR-tampon'!$D536,COLUMN(REFERENCEMENT_ISOLANT[[#Headers],[Hygrométrie des locaux]]))))))</f>
        <v/>
      </c>
      <c r="N573" s="3" t="str">
        <f ca="1">IF('PR-tampon'!$D536="","",IF('PR-tampon'!$D536=0,"",IF(INDIRECT(NOM_FR&amp;ADDRESS('PR-tampon'!$D536,COLUMN(REFERENCEMENT_ISOLANT[[#Headers],[classement locaux au sens 20.1 P3]])))=0,"",INDIRECT(NOM_FR&amp;ADDRESS('PR-tampon'!$D536,COLUMN(REFERENCEMENT_ISOLANT[[#Headers],[classement locaux au sens 20.1 P3]]))))))</f>
        <v/>
      </c>
      <c r="O573" s="3" t="str">
        <f ca="1">IF('PR-tampon'!$D536="","",IF('PR-tampon'!$D536=0,"",IF(INDIRECT(NOM_FR&amp;ADDRESS('PR-tampon'!$D536,COLUMN(REFERENCEMENT_ISOLANT[[#Headers],[Climat max]])))=0,"",INDIRECT(NOM_FR&amp;ADDRESS('PR-tampon'!$D536,COLUMN(REFERENCEMENT_ISOLANT[[#Headers],[Climat max]]))))))</f>
        <v/>
      </c>
      <c r="P573" s="3" t="str">
        <f ca="1">IF('PR-tampon'!$D536="","",IF('PR-tampon'!$D536=0,"",IF(INDIRECT(NOM_FR&amp;ADDRESS('PR-tampon'!$D536,COLUMN(REFERENCEMENT_ISOLANT[[#Headers],[Locaux climatisés ou raffraichis]])))=0,"",INDIRECT(NOM_FR&amp;ADDRESS('PR-tampon'!$D536,COLUMN(REFERENCEMENT_ISOLANT[[#Headers],[Locaux climatisés ou raffraichis]]))))))</f>
        <v/>
      </c>
    </row>
    <row r="574" spans="1:16" ht="130.15" customHeight="1" x14ac:dyDescent="0.25">
      <c r="A574" s="3" t="s">
        <v>165</v>
      </c>
      <c r="B574" s="79" t="str">
        <f ca="1">IF('PR-tampon'!$D537="","",IF('PR-tampon'!$D537=0,"",IF(INDIRECT(NOM_FR&amp;ADDRESS('PR-tampon'!$D537,COLUMN(REFERENCEMENT_ISOLANT[[#Headers],[DATE REFERENCEMENT]])))=0,"",INDIRECT(NOM_FR&amp;ADDRESS('PR-tampon'!$D537,COLUMN(REFERENCEMENT_ISOLANT[[#Headers],[DATE REFERENCEMENT]]))))))</f>
        <v/>
      </c>
      <c r="C574" s="79" t="str">
        <f ca="1">IF('PR-tampon'!$D537="","",IF('PR-tampon'!$D537=0,"",IF(INDIRECT(NOM_FR&amp;ADDRESS('PR-tampon'!$D537,COLUMN(REFERENCEMENT_ISOLANT[[#Headers],[TYPE DE PROCEDE]])))=0,"",INDIRECT(NOM_FR&amp;ADDRESS('PR-tampon'!$D537,COLUMN(REFERENCEMENT_ISOLANT[[#Headers],[TYPE DE PROCEDE]]))))))</f>
        <v/>
      </c>
      <c r="D574" s="79" t="str">
        <f ca="1">IF('PR-tampon'!$D537="","",IF('PR-tampon'!$D537=0,"",IF(INDIRECT(NOM_FR&amp;ADDRESS('PR-tampon'!$D537,COLUMN(REFERENCEMENT_ISOLANT[[#Headers],[MATIERE]])))=0,"",INDIRECT(NOM_FR&amp;ADDRESS('PR-tampon'!$D537,COLUMN(REFERENCEMENT_ISOLANT[[#Headers],[MATIERE]]))))))</f>
        <v/>
      </c>
      <c r="E574" s="3" t="str">
        <f ca="1">IF('PR-tampon'!$D537="","",IF('PR-tampon'!$D537=0,"",IF(INDIRECT(NOM_FR&amp;ADDRESS('PR-tampon'!$D537,COLUMN(REFERENCEMENT_ISOLANT[[#Headers],[NOM COMMERCIAL DU PROCEDE]])))=0,"",INDIRECT(NOM_FR&amp;ADDRESS('PR-tampon'!$D537,COLUMN(REFERENCEMENT_ISOLANT[[#Headers],[NOM COMMERCIAL DU PROCEDE]]))))))</f>
        <v/>
      </c>
      <c r="F574" s="3" t="str">
        <f ca="1">IF('PR-tampon'!$D537="","",IF('PR-tampon'!$D537=0,"",IF(INDIRECT(NOM_FR&amp;ADDRESS('PR-tampon'!$D537,COLUMN(REFERENCEMENT_ISOLANT[[#Headers],[FABRICANT / TITULAIRE / DISTRIBUTEUR]])))=0,"",INDIRECT(NOM_FR&amp;ADDRESS('PR-tampon'!$D537,COLUMN(REFERENCEMENT_ISOLANT[[#Headers],[FABRICANT / TITULAIRE / DISTRIBUTEUR]]))))))</f>
        <v/>
      </c>
      <c r="G574" s="3" t="str">
        <f ca="1">IF('PR-tampon'!$D537="","",IF('PR-tampon'!$D537=0,"",IF(INDIRECT(NOM_FR&amp;ADDRESS('PR-tampon'!$D537,COLUMN(REFERENCEMENT_ISOLANT[[#Headers],[TYPE DE DOCUMENT DE REFERENCE]])))=0,"",INDIRECT(NOM_FR&amp;ADDRESS('PR-tampon'!$D537,COLUMN(REFERENCEMENT_ISOLANT[[#Headers],[TYPE DE DOCUMENT DE REFERENCE]]))))))</f>
        <v/>
      </c>
      <c r="H574" s="3" t="str">
        <f ca="1">IF('PR-tampon'!$D537="","",IF('PR-tampon'!$D537=0,"",IF(INDIRECT(NOM_FR&amp;ADDRESS('PR-tampon'!$D537,COLUMN(REFERENCEMENT_ISOLANT[[#Headers],[REF]])))=0,"",INDIRECT(NOM_FR&amp;ADDRESS('PR-tampon'!$D537,COLUMN(REFERENCEMENT_ISOLANT[[#Headers],[REF]]))))))</f>
        <v/>
      </c>
      <c r="I574" s="73" t="str">
        <f ca="1">IF('PR-tampon'!$D537="","",IF('PR-tampon'!$D537=0,"",IF(INDIRECT(NOM_FR&amp;ADDRESS('PR-tampon'!$D537,COLUMN(REFERENCEMENT_ISOLANT[[#Headers],[AVIS LIMITE AU / VALIDITE]])))=0,"",INDIRECT(NOM_FR&amp;ADDRESS('PR-tampon'!$D537,COLUMN(REFERENCEMENT_ISOLANT[[#Headers],[AVIS LIMITE AU / VALIDITE]]))))))</f>
        <v/>
      </c>
      <c r="J574" s="3" t="str">
        <f ca="1">IF('PR-tampon'!$D537="","",IF('PR-tampon'!$D537=0,"",IF(INDIRECT(NOM_FR&amp;ADDRESS('PR-tampon'!$D537,COLUMN(REFERENCEMENT_ISOLANT[[#Headers],[TC/TNC
dans le domaine d''emploi visé]])))=0,"",INDIRECT(NOM_FR&amp;ADDRESS('PR-tampon'!$D537,COLUMN(REFERENCEMENT_ISOLANT[[#Headers],[TC/TNC
dans le domaine d''emploi visé]]))))))</f>
        <v/>
      </c>
      <c r="K574" s="102" t="str">
        <f ca="1">IF('PR-tampon'!$D537="","",IF('PR-tampon'!$D537=0,"",IF(INDIRECT(NOM_FR&amp;ADDRESS('PR-tampon'!$D537,COLUMN(REFERENCEMENT_ISOLANT[[#Headers],[SYNTHESE DES APPLICATIONS VISEES]])))=0,"",INDIRECT(NOM_FR&amp;ADDRESS('PR-tampon'!$D537,COLUMN(REFERENCEMENT_ISOLANT[[#Headers],[SYNTHESE DES APPLICATIONS VISEES]]))))))</f>
        <v/>
      </c>
      <c r="L574" s="75" t="str">
        <f ca="1">IF('PR-tampon'!$E537="","",IF('PR-tampon'!$E537=0,"",IF(INDIRECT(NOM_FR&amp;ADDRESS('PR-tampon'!$E537,COLUMN(REFERENCEMENT_ISOLANT[[#Headers],[CONCATENATION DES OBSERVATIONS]])))=0,"",INDIRECT(NOM_FR&amp;ADDRESS('PR-tampon'!$E537,COLUMN(REFERENCEMENT_ISOLANT[[#Headers],[CONCATENATION DES OBSERVATIONS]]))))))</f>
        <v/>
      </c>
      <c r="M574" s="3" t="str">
        <f ca="1">IF('PR-tampon'!$D537="","",IF('PR-tampon'!$D537=0,"",IF(INDIRECT(NOM_FR&amp;ADDRESS('PR-tampon'!$D537,COLUMN(REFERENCEMENT_ISOLANT[[#Headers],[Hygrométrie des locaux]])))=0,"",INDIRECT(NOM_FR&amp;ADDRESS('PR-tampon'!$D537,COLUMN(REFERENCEMENT_ISOLANT[[#Headers],[Hygrométrie des locaux]]))))))</f>
        <v/>
      </c>
      <c r="N574" s="3" t="str">
        <f ca="1">IF('PR-tampon'!$D537="","",IF('PR-tampon'!$D537=0,"",IF(INDIRECT(NOM_FR&amp;ADDRESS('PR-tampon'!$D537,COLUMN(REFERENCEMENT_ISOLANT[[#Headers],[classement locaux au sens 20.1 P3]])))=0,"",INDIRECT(NOM_FR&amp;ADDRESS('PR-tampon'!$D537,COLUMN(REFERENCEMENT_ISOLANT[[#Headers],[classement locaux au sens 20.1 P3]]))))))</f>
        <v/>
      </c>
      <c r="O574" s="3" t="str">
        <f ca="1">IF('PR-tampon'!$D537="","",IF('PR-tampon'!$D537=0,"",IF(INDIRECT(NOM_FR&amp;ADDRESS('PR-tampon'!$D537,COLUMN(REFERENCEMENT_ISOLANT[[#Headers],[Climat max]])))=0,"",INDIRECT(NOM_FR&amp;ADDRESS('PR-tampon'!$D537,COLUMN(REFERENCEMENT_ISOLANT[[#Headers],[Climat max]]))))))</f>
        <v/>
      </c>
      <c r="P574" s="3" t="str">
        <f ca="1">IF('PR-tampon'!$D537="","",IF('PR-tampon'!$D537=0,"",IF(INDIRECT(NOM_FR&amp;ADDRESS('PR-tampon'!$D537,COLUMN(REFERENCEMENT_ISOLANT[[#Headers],[Locaux climatisés ou raffraichis]])))=0,"",INDIRECT(NOM_FR&amp;ADDRESS('PR-tampon'!$D537,COLUMN(REFERENCEMENT_ISOLANT[[#Headers],[Locaux climatisés ou raffraichis]]))))))</f>
        <v/>
      </c>
    </row>
    <row r="575" spans="1:16" ht="130.15" customHeight="1" x14ac:dyDescent="0.25">
      <c r="A575" s="3" t="s">
        <v>165</v>
      </c>
      <c r="B575" s="79" t="str">
        <f ca="1">IF('PR-tampon'!$D538="","",IF('PR-tampon'!$D538=0,"",IF(INDIRECT(NOM_FR&amp;ADDRESS('PR-tampon'!$D538,COLUMN(REFERENCEMENT_ISOLANT[[#Headers],[DATE REFERENCEMENT]])))=0,"",INDIRECT(NOM_FR&amp;ADDRESS('PR-tampon'!$D538,COLUMN(REFERENCEMENT_ISOLANT[[#Headers],[DATE REFERENCEMENT]]))))))</f>
        <v/>
      </c>
      <c r="C575" s="79" t="str">
        <f ca="1">IF('PR-tampon'!$D538="","",IF('PR-tampon'!$D538=0,"",IF(INDIRECT(NOM_FR&amp;ADDRESS('PR-tampon'!$D538,COLUMN(REFERENCEMENT_ISOLANT[[#Headers],[TYPE DE PROCEDE]])))=0,"",INDIRECT(NOM_FR&amp;ADDRESS('PR-tampon'!$D538,COLUMN(REFERENCEMENT_ISOLANT[[#Headers],[TYPE DE PROCEDE]]))))))</f>
        <v/>
      </c>
      <c r="D575" s="79" t="str">
        <f ca="1">IF('PR-tampon'!$D538="","",IF('PR-tampon'!$D538=0,"",IF(INDIRECT(NOM_FR&amp;ADDRESS('PR-tampon'!$D538,COLUMN(REFERENCEMENT_ISOLANT[[#Headers],[MATIERE]])))=0,"",INDIRECT(NOM_FR&amp;ADDRESS('PR-tampon'!$D538,COLUMN(REFERENCEMENT_ISOLANT[[#Headers],[MATIERE]]))))))</f>
        <v/>
      </c>
      <c r="E575" s="3" t="str">
        <f ca="1">IF('PR-tampon'!$D538="","",IF('PR-tampon'!$D538=0,"",IF(INDIRECT(NOM_FR&amp;ADDRESS('PR-tampon'!$D538,COLUMN(REFERENCEMENT_ISOLANT[[#Headers],[NOM COMMERCIAL DU PROCEDE]])))=0,"",INDIRECT(NOM_FR&amp;ADDRESS('PR-tampon'!$D538,COLUMN(REFERENCEMENT_ISOLANT[[#Headers],[NOM COMMERCIAL DU PROCEDE]]))))))</f>
        <v/>
      </c>
      <c r="F575" s="3" t="str">
        <f ca="1">IF('PR-tampon'!$D538="","",IF('PR-tampon'!$D538=0,"",IF(INDIRECT(NOM_FR&amp;ADDRESS('PR-tampon'!$D538,COLUMN(REFERENCEMENT_ISOLANT[[#Headers],[FABRICANT / TITULAIRE / DISTRIBUTEUR]])))=0,"",INDIRECT(NOM_FR&amp;ADDRESS('PR-tampon'!$D538,COLUMN(REFERENCEMENT_ISOLANT[[#Headers],[FABRICANT / TITULAIRE / DISTRIBUTEUR]]))))))</f>
        <v/>
      </c>
      <c r="G575" s="3" t="str">
        <f ca="1">IF('PR-tampon'!$D538="","",IF('PR-tampon'!$D538=0,"",IF(INDIRECT(NOM_FR&amp;ADDRESS('PR-tampon'!$D538,COLUMN(REFERENCEMENT_ISOLANT[[#Headers],[TYPE DE DOCUMENT DE REFERENCE]])))=0,"",INDIRECT(NOM_FR&amp;ADDRESS('PR-tampon'!$D538,COLUMN(REFERENCEMENT_ISOLANT[[#Headers],[TYPE DE DOCUMENT DE REFERENCE]]))))))</f>
        <v/>
      </c>
      <c r="H575" s="3" t="str">
        <f ca="1">IF('PR-tampon'!$D538="","",IF('PR-tampon'!$D538=0,"",IF(INDIRECT(NOM_FR&amp;ADDRESS('PR-tampon'!$D538,COLUMN(REFERENCEMENT_ISOLANT[[#Headers],[REF]])))=0,"",INDIRECT(NOM_FR&amp;ADDRESS('PR-tampon'!$D538,COLUMN(REFERENCEMENT_ISOLANT[[#Headers],[REF]]))))))</f>
        <v/>
      </c>
      <c r="I575" s="73" t="str">
        <f ca="1">IF('PR-tampon'!$D538="","",IF('PR-tampon'!$D538=0,"",IF(INDIRECT(NOM_FR&amp;ADDRESS('PR-tampon'!$D538,COLUMN(REFERENCEMENT_ISOLANT[[#Headers],[AVIS LIMITE AU / VALIDITE]])))=0,"",INDIRECT(NOM_FR&amp;ADDRESS('PR-tampon'!$D538,COLUMN(REFERENCEMENT_ISOLANT[[#Headers],[AVIS LIMITE AU / VALIDITE]]))))))</f>
        <v/>
      </c>
      <c r="J575" s="3" t="str">
        <f ca="1">IF('PR-tampon'!$D538="","",IF('PR-tampon'!$D538=0,"",IF(INDIRECT(NOM_FR&amp;ADDRESS('PR-tampon'!$D538,COLUMN(REFERENCEMENT_ISOLANT[[#Headers],[TC/TNC
dans le domaine d''emploi visé]])))=0,"",INDIRECT(NOM_FR&amp;ADDRESS('PR-tampon'!$D538,COLUMN(REFERENCEMENT_ISOLANT[[#Headers],[TC/TNC
dans le domaine d''emploi visé]]))))))</f>
        <v/>
      </c>
      <c r="K575" s="102" t="str">
        <f ca="1">IF('PR-tampon'!$D538="","",IF('PR-tampon'!$D538=0,"",IF(INDIRECT(NOM_FR&amp;ADDRESS('PR-tampon'!$D538,COLUMN(REFERENCEMENT_ISOLANT[[#Headers],[SYNTHESE DES APPLICATIONS VISEES]])))=0,"",INDIRECT(NOM_FR&amp;ADDRESS('PR-tampon'!$D538,COLUMN(REFERENCEMENT_ISOLANT[[#Headers],[SYNTHESE DES APPLICATIONS VISEES]]))))))</f>
        <v/>
      </c>
      <c r="L575" s="75" t="str">
        <f ca="1">IF('PR-tampon'!$E538="","",IF('PR-tampon'!$E538=0,"",IF(INDIRECT(NOM_FR&amp;ADDRESS('PR-tampon'!$E538,COLUMN(REFERENCEMENT_ISOLANT[[#Headers],[CONCATENATION DES OBSERVATIONS]])))=0,"",INDIRECT(NOM_FR&amp;ADDRESS('PR-tampon'!$E538,COLUMN(REFERENCEMENT_ISOLANT[[#Headers],[CONCATENATION DES OBSERVATIONS]]))))))</f>
        <v/>
      </c>
      <c r="M575" s="3" t="str">
        <f ca="1">IF('PR-tampon'!$D538="","",IF('PR-tampon'!$D538=0,"",IF(INDIRECT(NOM_FR&amp;ADDRESS('PR-tampon'!$D538,COLUMN(REFERENCEMENT_ISOLANT[[#Headers],[Hygrométrie des locaux]])))=0,"",INDIRECT(NOM_FR&amp;ADDRESS('PR-tampon'!$D538,COLUMN(REFERENCEMENT_ISOLANT[[#Headers],[Hygrométrie des locaux]]))))))</f>
        <v/>
      </c>
      <c r="N575" s="3" t="str">
        <f ca="1">IF('PR-tampon'!$D538="","",IF('PR-tampon'!$D538=0,"",IF(INDIRECT(NOM_FR&amp;ADDRESS('PR-tampon'!$D538,COLUMN(REFERENCEMENT_ISOLANT[[#Headers],[classement locaux au sens 20.1 P3]])))=0,"",INDIRECT(NOM_FR&amp;ADDRESS('PR-tampon'!$D538,COLUMN(REFERENCEMENT_ISOLANT[[#Headers],[classement locaux au sens 20.1 P3]]))))))</f>
        <v/>
      </c>
      <c r="O575" s="3" t="str">
        <f ca="1">IF('PR-tampon'!$D538="","",IF('PR-tampon'!$D538=0,"",IF(INDIRECT(NOM_FR&amp;ADDRESS('PR-tampon'!$D538,COLUMN(REFERENCEMENT_ISOLANT[[#Headers],[Climat max]])))=0,"",INDIRECT(NOM_FR&amp;ADDRESS('PR-tampon'!$D538,COLUMN(REFERENCEMENT_ISOLANT[[#Headers],[Climat max]]))))))</f>
        <v/>
      </c>
      <c r="P575" s="3" t="str">
        <f ca="1">IF('PR-tampon'!$D538="","",IF('PR-tampon'!$D538=0,"",IF(INDIRECT(NOM_FR&amp;ADDRESS('PR-tampon'!$D538,COLUMN(REFERENCEMENT_ISOLANT[[#Headers],[Locaux climatisés ou raffraichis]])))=0,"",INDIRECT(NOM_FR&amp;ADDRESS('PR-tampon'!$D538,COLUMN(REFERENCEMENT_ISOLANT[[#Headers],[Locaux climatisés ou raffraichis]]))))))</f>
        <v/>
      </c>
    </row>
    <row r="576" spans="1:16" ht="130.15" customHeight="1" x14ac:dyDescent="0.25">
      <c r="A576" s="3" t="s">
        <v>165</v>
      </c>
      <c r="B576" s="79" t="str">
        <f ca="1">IF('PR-tampon'!$D539="","",IF('PR-tampon'!$D539=0,"",IF(INDIRECT(NOM_FR&amp;ADDRESS('PR-tampon'!$D539,COLUMN(REFERENCEMENT_ISOLANT[[#Headers],[DATE REFERENCEMENT]])))=0,"",INDIRECT(NOM_FR&amp;ADDRESS('PR-tampon'!$D539,COLUMN(REFERENCEMENT_ISOLANT[[#Headers],[DATE REFERENCEMENT]]))))))</f>
        <v/>
      </c>
      <c r="C576" s="79" t="str">
        <f ca="1">IF('PR-tampon'!$D539="","",IF('PR-tampon'!$D539=0,"",IF(INDIRECT(NOM_FR&amp;ADDRESS('PR-tampon'!$D539,COLUMN(REFERENCEMENT_ISOLANT[[#Headers],[TYPE DE PROCEDE]])))=0,"",INDIRECT(NOM_FR&amp;ADDRESS('PR-tampon'!$D539,COLUMN(REFERENCEMENT_ISOLANT[[#Headers],[TYPE DE PROCEDE]]))))))</f>
        <v/>
      </c>
      <c r="D576" s="79" t="str">
        <f ca="1">IF('PR-tampon'!$D539="","",IF('PR-tampon'!$D539=0,"",IF(INDIRECT(NOM_FR&amp;ADDRESS('PR-tampon'!$D539,COLUMN(REFERENCEMENT_ISOLANT[[#Headers],[MATIERE]])))=0,"",INDIRECT(NOM_FR&amp;ADDRESS('PR-tampon'!$D539,COLUMN(REFERENCEMENT_ISOLANT[[#Headers],[MATIERE]]))))))</f>
        <v/>
      </c>
      <c r="E576" s="3" t="str">
        <f ca="1">IF('PR-tampon'!$D539="","",IF('PR-tampon'!$D539=0,"",IF(INDIRECT(NOM_FR&amp;ADDRESS('PR-tampon'!$D539,COLUMN(REFERENCEMENT_ISOLANT[[#Headers],[NOM COMMERCIAL DU PROCEDE]])))=0,"",INDIRECT(NOM_FR&amp;ADDRESS('PR-tampon'!$D539,COLUMN(REFERENCEMENT_ISOLANT[[#Headers],[NOM COMMERCIAL DU PROCEDE]]))))))</f>
        <v/>
      </c>
      <c r="F576" s="3" t="str">
        <f ca="1">IF('PR-tampon'!$D539="","",IF('PR-tampon'!$D539=0,"",IF(INDIRECT(NOM_FR&amp;ADDRESS('PR-tampon'!$D539,COLUMN(REFERENCEMENT_ISOLANT[[#Headers],[FABRICANT / TITULAIRE / DISTRIBUTEUR]])))=0,"",INDIRECT(NOM_FR&amp;ADDRESS('PR-tampon'!$D539,COLUMN(REFERENCEMENT_ISOLANT[[#Headers],[FABRICANT / TITULAIRE / DISTRIBUTEUR]]))))))</f>
        <v/>
      </c>
      <c r="G576" s="3" t="str">
        <f ca="1">IF('PR-tampon'!$D539="","",IF('PR-tampon'!$D539=0,"",IF(INDIRECT(NOM_FR&amp;ADDRESS('PR-tampon'!$D539,COLUMN(REFERENCEMENT_ISOLANT[[#Headers],[TYPE DE DOCUMENT DE REFERENCE]])))=0,"",INDIRECT(NOM_FR&amp;ADDRESS('PR-tampon'!$D539,COLUMN(REFERENCEMENT_ISOLANT[[#Headers],[TYPE DE DOCUMENT DE REFERENCE]]))))))</f>
        <v/>
      </c>
      <c r="H576" s="3" t="str">
        <f ca="1">IF('PR-tampon'!$D539="","",IF('PR-tampon'!$D539=0,"",IF(INDIRECT(NOM_FR&amp;ADDRESS('PR-tampon'!$D539,COLUMN(REFERENCEMENT_ISOLANT[[#Headers],[REF]])))=0,"",INDIRECT(NOM_FR&amp;ADDRESS('PR-tampon'!$D539,COLUMN(REFERENCEMENT_ISOLANT[[#Headers],[REF]]))))))</f>
        <v/>
      </c>
      <c r="I576" s="73" t="str">
        <f ca="1">IF('PR-tampon'!$D539="","",IF('PR-tampon'!$D539=0,"",IF(INDIRECT(NOM_FR&amp;ADDRESS('PR-tampon'!$D539,COLUMN(REFERENCEMENT_ISOLANT[[#Headers],[AVIS LIMITE AU / VALIDITE]])))=0,"",INDIRECT(NOM_FR&amp;ADDRESS('PR-tampon'!$D539,COLUMN(REFERENCEMENT_ISOLANT[[#Headers],[AVIS LIMITE AU / VALIDITE]]))))))</f>
        <v/>
      </c>
      <c r="J576" s="3" t="str">
        <f ca="1">IF('PR-tampon'!$D539="","",IF('PR-tampon'!$D539=0,"",IF(INDIRECT(NOM_FR&amp;ADDRESS('PR-tampon'!$D539,COLUMN(REFERENCEMENT_ISOLANT[[#Headers],[TC/TNC
dans le domaine d''emploi visé]])))=0,"",INDIRECT(NOM_FR&amp;ADDRESS('PR-tampon'!$D539,COLUMN(REFERENCEMENT_ISOLANT[[#Headers],[TC/TNC
dans le domaine d''emploi visé]]))))))</f>
        <v/>
      </c>
      <c r="K576" s="102" t="str">
        <f ca="1">IF('PR-tampon'!$D539="","",IF('PR-tampon'!$D539=0,"",IF(INDIRECT(NOM_FR&amp;ADDRESS('PR-tampon'!$D539,COLUMN(REFERENCEMENT_ISOLANT[[#Headers],[SYNTHESE DES APPLICATIONS VISEES]])))=0,"",INDIRECT(NOM_FR&amp;ADDRESS('PR-tampon'!$D539,COLUMN(REFERENCEMENT_ISOLANT[[#Headers],[SYNTHESE DES APPLICATIONS VISEES]]))))))</f>
        <v/>
      </c>
      <c r="L576" s="75" t="str">
        <f ca="1">IF('PR-tampon'!$E539="","",IF('PR-tampon'!$E539=0,"",IF(INDIRECT(NOM_FR&amp;ADDRESS('PR-tampon'!$E539,COLUMN(REFERENCEMENT_ISOLANT[[#Headers],[CONCATENATION DES OBSERVATIONS]])))=0,"",INDIRECT(NOM_FR&amp;ADDRESS('PR-tampon'!$E539,COLUMN(REFERENCEMENT_ISOLANT[[#Headers],[CONCATENATION DES OBSERVATIONS]]))))))</f>
        <v/>
      </c>
      <c r="M576" s="3" t="str">
        <f ca="1">IF('PR-tampon'!$D539="","",IF('PR-tampon'!$D539=0,"",IF(INDIRECT(NOM_FR&amp;ADDRESS('PR-tampon'!$D539,COLUMN(REFERENCEMENT_ISOLANT[[#Headers],[Hygrométrie des locaux]])))=0,"",INDIRECT(NOM_FR&amp;ADDRESS('PR-tampon'!$D539,COLUMN(REFERENCEMENT_ISOLANT[[#Headers],[Hygrométrie des locaux]]))))))</f>
        <v/>
      </c>
      <c r="N576" s="3" t="str">
        <f ca="1">IF('PR-tampon'!$D539="","",IF('PR-tampon'!$D539=0,"",IF(INDIRECT(NOM_FR&amp;ADDRESS('PR-tampon'!$D539,COLUMN(REFERENCEMENT_ISOLANT[[#Headers],[classement locaux au sens 20.1 P3]])))=0,"",INDIRECT(NOM_FR&amp;ADDRESS('PR-tampon'!$D539,COLUMN(REFERENCEMENT_ISOLANT[[#Headers],[classement locaux au sens 20.1 P3]]))))))</f>
        <v/>
      </c>
      <c r="O576" s="3" t="str">
        <f ca="1">IF('PR-tampon'!$D539="","",IF('PR-tampon'!$D539=0,"",IF(INDIRECT(NOM_FR&amp;ADDRESS('PR-tampon'!$D539,COLUMN(REFERENCEMENT_ISOLANT[[#Headers],[Climat max]])))=0,"",INDIRECT(NOM_FR&amp;ADDRESS('PR-tampon'!$D539,COLUMN(REFERENCEMENT_ISOLANT[[#Headers],[Climat max]]))))))</f>
        <v/>
      </c>
      <c r="P576" s="3" t="str">
        <f ca="1">IF('PR-tampon'!$D539="","",IF('PR-tampon'!$D539=0,"",IF(INDIRECT(NOM_FR&amp;ADDRESS('PR-tampon'!$D539,COLUMN(REFERENCEMENT_ISOLANT[[#Headers],[Locaux climatisés ou raffraichis]])))=0,"",INDIRECT(NOM_FR&amp;ADDRESS('PR-tampon'!$D539,COLUMN(REFERENCEMENT_ISOLANT[[#Headers],[Locaux climatisés ou raffraichis]]))))))</f>
        <v/>
      </c>
    </row>
    <row r="577" spans="1:16" ht="130.15" customHeight="1" x14ac:dyDescent="0.25">
      <c r="A577" s="3" t="s">
        <v>165</v>
      </c>
      <c r="B577" s="79" t="str">
        <f ca="1">IF('PR-tampon'!$D540="","",IF('PR-tampon'!$D540=0,"",IF(INDIRECT(NOM_FR&amp;ADDRESS('PR-tampon'!$D540,COLUMN(REFERENCEMENT_ISOLANT[[#Headers],[DATE REFERENCEMENT]])))=0,"",INDIRECT(NOM_FR&amp;ADDRESS('PR-tampon'!$D540,COLUMN(REFERENCEMENT_ISOLANT[[#Headers],[DATE REFERENCEMENT]]))))))</f>
        <v/>
      </c>
      <c r="C577" s="79" t="str">
        <f ca="1">IF('PR-tampon'!$D540="","",IF('PR-tampon'!$D540=0,"",IF(INDIRECT(NOM_FR&amp;ADDRESS('PR-tampon'!$D540,COLUMN(REFERENCEMENT_ISOLANT[[#Headers],[TYPE DE PROCEDE]])))=0,"",INDIRECT(NOM_FR&amp;ADDRESS('PR-tampon'!$D540,COLUMN(REFERENCEMENT_ISOLANT[[#Headers],[TYPE DE PROCEDE]]))))))</f>
        <v/>
      </c>
      <c r="D577" s="79" t="str">
        <f ca="1">IF('PR-tampon'!$D540="","",IF('PR-tampon'!$D540=0,"",IF(INDIRECT(NOM_FR&amp;ADDRESS('PR-tampon'!$D540,COLUMN(REFERENCEMENT_ISOLANT[[#Headers],[MATIERE]])))=0,"",INDIRECT(NOM_FR&amp;ADDRESS('PR-tampon'!$D540,COLUMN(REFERENCEMENT_ISOLANT[[#Headers],[MATIERE]]))))))</f>
        <v/>
      </c>
      <c r="E577" s="3" t="str">
        <f ca="1">IF('PR-tampon'!$D540="","",IF('PR-tampon'!$D540=0,"",IF(INDIRECT(NOM_FR&amp;ADDRESS('PR-tampon'!$D540,COLUMN(REFERENCEMENT_ISOLANT[[#Headers],[NOM COMMERCIAL DU PROCEDE]])))=0,"",INDIRECT(NOM_FR&amp;ADDRESS('PR-tampon'!$D540,COLUMN(REFERENCEMENT_ISOLANT[[#Headers],[NOM COMMERCIAL DU PROCEDE]]))))))</f>
        <v/>
      </c>
      <c r="F577" s="3" t="str">
        <f ca="1">IF('PR-tampon'!$D540="","",IF('PR-tampon'!$D540=0,"",IF(INDIRECT(NOM_FR&amp;ADDRESS('PR-tampon'!$D540,COLUMN(REFERENCEMENT_ISOLANT[[#Headers],[FABRICANT / TITULAIRE / DISTRIBUTEUR]])))=0,"",INDIRECT(NOM_FR&amp;ADDRESS('PR-tampon'!$D540,COLUMN(REFERENCEMENT_ISOLANT[[#Headers],[FABRICANT / TITULAIRE / DISTRIBUTEUR]]))))))</f>
        <v/>
      </c>
      <c r="G577" s="3" t="str">
        <f ca="1">IF('PR-tampon'!$D540="","",IF('PR-tampon'!$D540=0,"",IF(INDIRECT(NOM_FR&amp;ADDRESS('PR-tampon'!$D540,COLUMN(REFERENCEMENT_ISOLANT[[#Headers],[TYPE DE DOCUMENT DE REFERENCE]])))=0,"",INDIRECT(NOM_FR&amp;ADDRESS('PR-tampon'!$D540,COLUMN(REFERENCEMENT_ISOLANT[[#Headers],[TYPE DE DOCUMENT DE REFERENCE]]))))))</f>
        <v/>
      </c>
      <c r="H577" s="3" t="str">
        <f ca="1">IF('PR-tampon'!$D540="","",IF('PR-tampon'!$D540=0,"",IF(INDIRECT(NOM_FR&amp;ADDRESS('PR-tampon'!$D540,COLUMN(REFERENCEMENT_ISOLANT[[#Headers],[REF]])))=0,"",INDIRECT(NOM_FR&amp;ADDRESS('PR-tampon'!$D540,COLUMN(REFERENCEMENT_ISOLANT[[#Headers],[REF]]))))))</f>
        <v/>
      </c>
      <c r="I577" s="73" t="str">
        <f ca="1">IF('PR-tampon'!$D540="","",IF('PR-tampon'!$D540=0,"",IF(INDIRECT(NOM_FR&amp;ADDRESS('PR-tampon'!$D540,COLUMN(REFERENCEMENT_ISOLANT[[#Headers],[AVIS LIMITE AU / VALIDITE]])))=0,"",INDIRECT(NOM_FR&amp;ADDRESS('PR-tampon'!$D540,COLUMN(REFERENCEMENT_ISOLANT[[#Headers],[AVIS LIMITE AU / VALIDITE]]))))))</f>
        <v/>
      </c>
      <c r="J577" s="3" t="str">
        <f ca="1">IF('PR-tampon'!$D540="","",IF('PR-tampon'!$D540=0,"",IF(INDIRECT(NOM_FR&amp;ADDRESS('PR-tampon'!$D540,COLUMN(REFERENCEMENT_ISOLANT[[#Headers],[TC/TNC
dans le domaine d''emploi visé]])))=0,"",INDIRECT(NOM_FR&amp;ADDRESS('PR-tampon'!$D540,COLUMN(REFERENCEMENT_ISOLANT[[#Headers],[TC/TNC
dans le domaine d''emploi visé]]))))))</f>
        <v/>
      </c>
      <c r="K577" s="102" t="str">
        <f ca="1">IF('PR-tampon'!$D540="","",IF('PR-tampon'!$D540=0,"",IF(INDIRECT(NOM_FR&amp;ADDRESS('PR-tampon'!$D540,COLUMN(REFERENCEMENT_ISOLANT[[#Headers],[SYNTHESE DES APPLICATIONS VISEES]])))=0,"",INDIRECT(NOM_FR&amp;ADDRESS('PR-tampon'!$D540,COLUMN(REFERENCEMENT_ISOLANT[[#Headers],[SYNTHESE DES APPLICATIONS VISEES]]))))))</f>
        <v/>
      </c>
      <c r="L577" s="75" t="str">
        <f ca="1">IF('PR-tampon'!$E540="","",IF('PR-tampon'!$E540=0,"",IF(INDIRECT(NOM_FR&amp;ADDRESS('PR-tampon'!$E540,COLUMN(REFERENCEMENT_ISOLANT[[#Headers],[CONCATENATION DES OBSERVATIONS]])))=0,"",INDIRECT(NOM_FR&amp;ADDRESS('PR-tampon'!$E540,COLUMN(REFERENCEMENT_ISOLANT[[#Headers],[CONCATENATION DES OBSERVATIONS]]))))))</f>
        <v/>
      </c>
      <c r="M577" s="3" t="str">
        <f ca="1">IF('PR-tampon'!$D540="","",IF('PR-tampon'!$D540=0,"",IF(INDIRECT(NOM_FR&amp;ADDRESS('PR-tampon'!$D540,COLUMN(REFERENCEMENT_ISOLANT[[#Headers],[Hygrométrie des locaux]])))=0,"",INDIRECT(NOM_FR&amp;ADDRESS('PR-tampon'!$D540,COLUMN(REFERENCEMENT_ISOLANT[[#Headers],[Hygrométrie des locaux]]))))))</f>
        <v/>
      </c>
      <c r="N577" s="3" t="str">
        <f ca="1">IF('PR-tampon'!$D540="","",IF('PR-tampon'!$D540=0,"",IF(INDIRECT(NOM_FR&amp;ADDRESS('PR-tampon'!$D540,COLUMN(REFERENCEMENT_ISOLANT[[#Headers],[classement locaux au sens 20.1 P3]])))=0,"",INDIRECT(NOM_FR&amp;ADDRESS('PR-tampon'!$D540,COLUMN(REFERENCEMENT_ISOLANT[[#Headers],[classement locaux au sens 20.1 P3]]))))))</f>
        <v/>
      </c>
      <c r="O577" s="3" t="str">
        <f ca="1">IF('PR-tampon'!$D540="","",IF('PR-tampon'!$D540=0,"",IF(INDIRECT(NOM_FR&amp;ADDRESS('PR-tampon'!$D540,COLUMN(REFERENCEMENT_ISOLANT[[#Headers],[Climat max]])))=0,"",INDIRECT(NOM_FR&amp;ADDRESS('PR-tampon'!$D540,COLUMN(REFERENCEMENT_ISOLANT[[#Headers],[Climat max]]))))))</f>
        <v/>
      </c>
      <c r="P577" s="3" t="str">
        <f ca="1">IF('PR-tampon'!$D540="","",IF('PR-tampon'!$D540=0,"",IF(INDIRECT(NOM_FR&amp;ADDRESS('PR-tampon'!$D540,COLUMN(REFERENCEMENT_ISOLANT[[#Headers],[Locaux climatisés ou raffraichis]])))=0,"",INDIRECT(NOM_FR&amp;ADDRESS('PR-tampon'!$D540,COLUMN(REFERENCEMENT_ISOLANT[[#Headers],[Locaux climatisés ou raffraichis]]))))))</f>
        <v/>
      </c>
    </row>
    <row r="578" spans="1:16" ht="130.15" customHeight="1" x14ac:dyDescent="0.25">
      <c r="A578" s="3" t="s">
        <v>165</v>
      </c>
      <c r="B578" s="79" t="str">
        <f ca="1">IF('PR-tampon'!$D541="","",IF('PR-tampon'!$D541=0,"",IF(INDIRECT(NOM_FR&amp;ADDRESS('PR-tampon'!$D541,COLUMN(REFERENCEMENT_ISOLANT[[#Headers],[DATE REFERENCEMENT]])))=0,"",INDIRECT(NOM_FR&amp;ADDRESS('PR-tampon'!$D541,COLUMN(REFERENCEMENT_ISOLANT[[#Headers],[DATE REFERENCEMENT]]))))))</f>
        <v/>
      </c>
      <c r="C578" s="79" t="str">
        <f ca="1">IF('PR-tampon'!$D541="","",IF('PR-tampon'!$D541=0,"",IF(INDIRECT(NOM_FR&amp;ADDRESS('PR-tampon'!$D541,COLUMN(REFERENCEMENT_ISOLANT[[#Headers],[TYPE DE PROCEDE]])))=0,"",INDIRECT(NOM_FR&amp;ADDRESS('PR-tampon'!$D541,COLUMN(REFERENCEMENT_ISOLANT[[#Headers],[TYPE DE PROCEDE]]))))))</f>
        <v/>
      </c>
      <c r="D578" s="79" t="str">
        <f ca="1">IF('PR-tampon'!$D541="","",IF('PR-tampon'!$D541=0,"",IF(INDIRECT(NOM_FR&amp;ADDRESS('PR-tampon'!$D541,COLUMN(REFERENCEMENT_ISOLANT[[#Headers],[MATIERE]])))=0,"",INDIRECT(NOM_FR&amp;ADDRESS('PR-tampon'!$D541,COLUMN(REFERENCEMENT_ISOLANT[[#Headers],[MATIERE]]))))))</f>
        <v/>
      </c>
      <c r="E578" s="3" t="str">
        <f ca="1">IF('PR-tampon'!$D541="","",IF('PR-tampon'!$D541=0,"",IF(INDIRECT(NOM_FR&amp;ADDRESS('PR-tampon'!$D541,COLUMN(REFERENCEMENT_ISOLANT[[#Headers],[NOM COMMERCIAL DU PROCEDE]])))=0,"",INDIRECT(NOM_FR&amp;ADDRESS('PR-tampon'!$D541,COLUMN(REFERENCEMENT_ISOLANT[[#Headers],[NOM COMMERCIAL DU PROCEDE]]))))))</f>
        <v/>
      </c>
      <c r="F578" s="3" t="str">
        <f ca="1">IF('PR-tampon'!$D541="","",IF('PR-tampon'!$D541=0,"",IF(INDIRECT(NOM_FR&amp;ADDRESS('PR-tampon'!$D541,COLUMN(REFERENCEMENT_ISOLANT[[#Headers],[FABRICANT / TITULAIRE / DISTRIBUTEUR]])))=0,"",INDIRECT(NOM_FR&amp;ADDRESS('PR-tampon'!$D541,COLUMN(REFERENCEMENT_ISOLANT[[#Headers],[FABRICANT / TITULAIRE / DISTRIBUTEUR]]))))))</f>
        <v/>
      </c>
      <c r="G578" s="3" t="str">
        <f ca="1">IF('PR-tampon'!$D541="","",IF('PR-tampon'!$D541=0,"",IF(INDIRECT(NOM_FR&amp;ADDRESS('PR-tampon'!$D541,COLUMN(REFERENCEMENT_ISOLANT[[#Headers],[TYPE DE DOCUMENT DE REFERENCE]])))=0,"",INDIRECT(NOM_FR&amp;ADDRESS('PR-tampon'!$D541,COLUMN(REFERENCEMENT_ISOLANT[[#Headers],[TYPE DE DOCUMENT DE REFERENCE]]))))))</f>
        <v/>
      </c>
      <c r="H578" s="3" t="str">
        <f ca="1">IF('PR-tampon'!$D541="","",IF('PR-tampon'!$D541=0,"",IF(INDIRECT(NOM_FR&amp;ADDRESS('PR-tampon'!$D541,COLUMN(REFERENCEMENT_ISOLANT[[#Headers],[REF]])))=0,"",INDIRECT(NOM_FR&amp;ADDRESS('PR-tampon'!$D541,COLUMN(REFERENCEMENT_ISOLANT[[#Headers],[REF]]))))))</f>
        <v/>
      </c>
      <c r="I578" s="73" t="str">
        <f ca="1">IF('PR-tampon'!$D541="","",IF('PR-tampon'!$D541=0,"",IF(INDIRECT(NOM_FR&amp;ADDRESS('PR-tampon'!$D541,COLUMN(REFERENCEMENT_ISOLANT[[#Headers],[AVIS LIMITE AU / VALIDITE]])))=0,"",INDIRECT(NOM_FR&amp;ADDRESS('PR-tampon'!$D541,COLUMN(REFERENCEMENT_ISOLANT[[#Headers],[AVIS LIMITE AU / VALIDITE]]))))))</f>
        <v/>
      </c>
      <c r="J578" s="3" t="str">
        <f ca="1">IF('PR-tampon'!$D541="","",IF('PR-tampon'!$D541=0,"",IF(INDIRECT(NOM_FR&amp;ADDRESS('PR-tampon'!$D541,COLUMN(REFERENCEMENT_ISOLANT[[#Headers],[TC/TNC
dans le domaine d''emploi visé]])))=0,"",INDIRECT(NOM_FR&amp;ADDRESS('PR-tampon'!$D541,COLUMN(REFERENCEMENT_ISOLANT[[#Headers],[TC/TNC
dans le domaine d''emploi visé]]))))))</f>
        <v/>
      </c>
      <c r="K578" s="102" t="str">
        <f ca="1">IF('PR-tampon'!$D541="","",IF('PR-tampon'!$D541=0,"",IF(INDIRECT(NOM_FR&amp;ADDRESS('PR-tampon'!$D541,COLUMN(REFERENCEMENT_ISOLANT[[#Headers],[SYNTHESE DES APPLICATIONS VISEES]])))=0,"",INDIRECT(NOM_FR&amp;ADDRESS('PR-tampon'!$D541,COLUMN(REFERENCEMENT_ISOLANT[[#Headers],[SYNTHESE DES APPLICATIONS VISEES]]))))))</f>
        <v/>
      </c>
      <c r="L578" s="75" t="str">
        <f ca="1">IF('PR-tampon'!$E541="","",IF('PR-tampon'!$E541=0,"",IF(INDIRECT(NOM_FR&amp;ADDRESS('PR-tampon'!$E541,COLUMN(REFERENCEMENT_ISOLANT[[#Headers],[CONCATENATION DES OBSERVATIONS]])))=0,"",INDIRECT(NOM_FR&amp;ADDRESS('PR-tampon'!$E541,COLUMN(REFERENCEMENT_ISOLANT[[#Headers],[CONCATENATION DES OBSERVATIONS]]))))))</f>
        <v/>
      </c>
      <c r="M578" s="3" t="str">
        <f ca="1">IF('PR-tampon'!$D541="","",IF('PR-tampon'!$D541=0,"",IF(INDIRECT(NOM_FR&amp;ADDRESS('PR-tampon'!$D541,COLUMN(REFERENCEMENT_ISOLANT[[#Headers],[Hygrométrie des locaux]])))=0,"",INDIRECT(NOM_FR&amp;ADDRESS('PR-tampon'!$D541,COLUMN(REFERENCEMENT_ISOLANT[[#Headers],[Hygrométrie des locaux]]))))))</f>
        <v/>
      </c>
      <c r="N578" s="3" t="str">
        <f ca="1">IF('PR-tampon'!$D541="","",IF('PR-tampon'!$D541=0,"",IF(INDIRECT(NOM_FR&amp;ADDRESS('PR-tampon'!$D541,COLUMN(REFERENCEMENT_ISOLANT[[#Headers],[classement locaux au sens 20.1 P3]])))=0,"",INDIRECT(NOM_FR&amp;ADDRESS('PR-tampon'!$D541,COLUMN(REFERENCEMENT_ISOLANT[[#Headers],[classement locaux au sens 20.1 P3]]))))))</f>
        <v/>
      </c>
      <c r="O578" s="3" t="str">
        <f ca="1">IF('PR-tampon'!$D541="","",IF('PR-tampon'!$D541=0,"",IF(INDIRECT(NOM_FR&amp;ADDRESS('PR-tampon'!$D541,COLUMN(REFERENCEMENT_ISOLANT[[#Headers],[Climat max]])))=0,"",INDIRECT(NOM_FR&amp;ADDRESS('PR-tampon'!$D541,COLUMN(REFERENCEMENT_ISOLANT[[#Headers],[Climat max]]))))))</f>
        <v/>
      </c>
      <c r="P578" s="3" t="str">
        <f ca="1">IF('PR-tampon'!$D541="","",IF('PR-tampon'!$D541=0,"",IF(INDIRECT(NOM_FR&amp;ADDRESS('PR-tampon'!$D541,COLUMN(REFERENCEMENT_ISOLANT[[#Headers],[Locaux climatisés ou raffraichis]])))=0,"",INDIRECT(NOM_FR&amp;ADDRESS('PR-tampon'!$D541,COLUMN(REFERENCEMENT_ISOLANT[[#Headers],[Locaux climatisés ou raffraichis]]))))))</f>
        <v/>
      </c>
    </row>
    <row r="579" spans="1:16" ht="130.15" customHeight="1" x14ac:dyDescent="0.25">
      <c r="A579" s="3" t="s">
        <v>165</v>
      </c>
      <c r="B579" s="79" t="str">
        <f ca="1">IF('PR-tampon'!$D542="","",IF('PR-tampon'!$D542=0,"",IF(INDIRECT(NOM_FR&amp;ADDRESS('PR-tampon'!$D542,COLUMN(REFERENCEMENT_ISOLANT[[#Headers],[DATE REFERENCEMENT]])))=0,"",INDIRECT(NOM_FR&amp;ADDRESS('PR-tampon'!$D542,COLUMN(REFERENCEMENT_ISOLANT[[#Headers],[DATE REFERENCEMENT]]))))))</f>
        <v/>
      </c>
      <c r="C579" s="79" t="str">
        <f ca="1">IF('PR-tampon'!$D542="","",IF('PR-tampon'!$D542=0,"",IF(INDIRECT(NOM_FR&amp;ADDRESS('PR-tampon'!$D542,COLUMN(REFERENCEMENT_ISOLANT[[#Headers],[TYPE DE PROCEDE]])))=0,"",INDIRECT(NOM_FR&amp;ADDRESS('PR-tampon'!$D542,COLUMN(REFERENCEMENT_ISOLANT[[#Headers],[TYPE DE PROCEDE]]))))))</f>
        <v/>
      </c>
      <c r="D579" s="79" t="str">
        <f ca="1">IF('PR-tampon'!$D542="","",IF('PR-tampon'!$D542=0,"",IF(INDIRECT(NOM_FR&amp;ADDRESS('PR-tampon'!$D542,COLUMN(REFERENCEMENT_ISOLANT[[#Headers],[MATIERE]])))=0,"",INDIRECT(NOM_FR&amp;ADDRESS('PR-tampon'!$D542,COLUMN(REFERENCEMENT_ISOLANT[[#Headers],[MATIERE]]))))))</f>
        <v/>
      </c>
      <c r="E579" s="3" t="str">
        <f ca="1">IF('PR-tampon'!$D542="","",IF('PR-tampon'!$D542=0,"",IF(INDIRECT(NOM_FR&amp;ADDRESS('PR-tampon'!$D542,COLUMN(REFERENCEMENT_ISOLANT[[#Headers],[NOM COMMERCIAL DU PROCEDE]])))=0,"",INDIRECT(NOM_FR&amp;ADDRESS('PR-tampon'!$D542,COLUMN(REFERENCEMENT_ISOLANT[[#Headers],[NOM COMMERCIAL DU PROCEDE]]))))))</f>
        <v/>
      </c>
      <c r="F579" s="3" t="str">
        <f ca="1">IF('PR-tampon'!$D542="","",IF('PR-tampon'!$D542=0,"",IF(INDIRECT(NOM_FR&amp;ADDRESS('PR-tampon'!$D542,COLUMN(REFERENCEMENT_ISOLANT[[#Headers],[FABRICANT / TITULAIRE / DISTRIBUTEUR]])))=0,"",INDIRECT(NOM_FR&amp;ADDRESS('PR-tampon'!$D542,COLUMN(REFERENCEMENT_ISOLANT[[#Headers],[FABRICANT / TITULAIRE / DISTRIBUTEUR]]))))))</f>
        <v/>
      </c>
      <c r="G579" s="3" t="str">
        <f ca="1">IF('PR-tampon'!$D542="","",IF('PR-tampon'!$D542=0,"",IF(INDIRECT(NOM_FR&amp;ADDRESS('PR-tampon'!$D542,COLUMN(REFERENCEMENT_ISOLANT[[#Headers],[TYPE DE DOCUMENT DE REFERENCE]])))=0,"",INDIRECT(NOM_FR&amp;ADDRESS('PR-tampon'!$D542,COLUMN(REFERENCEMENT_ISOLANT[[#Headers],[TYPE DE DOCUMENT DE REFERENCE]]))))))</f>
        <v/>
      </c>
      <c r="H579" s="3" t="str">
        <f ca="1">IF('PR-tampon'!$D542="","",IF('PR-tampon'!$D542=0,"",IF(INDIRECT(NOM_FR&amp;ADDRESS('PR-tampon'!$D542,COLUMN(REFERENCEMENT_ISOLANT[[#Headers],[REF]])))=0,"",INDIRECT(NOM_FR&amp;ADDRESS('PR-tampon'!$D542,COLUMN(REFERENCEMENT_ISOLANT[[#Headers],[REF]]))))))</f>
        <v/>
      </c>
      <c r="I579" s="73" t="str">
        <f ca="1">IF('PR-tampon'!$D542="","",IF('PR-tampon'!$D542=0,"",IF(INDIRECT(NOM_FR&amp;ADDRESS('PR-tampon'!$D542,COLUMN(REFERENCEMENT_ISOLANT[[#Headers],[AVIS LIMITE AU / VALIDITE]])))=0,"",INDIRECT(NOM_FR&amp;ADDRESS('PR-tampon'!$D542,COLUMN(REFERENCEMENT_ISOLANT[[#Headers],[AVIS LIMITE AU / VALIDITE]]))))))</f>
        <v/>
      </c>
      <c r="J579" s="3" t="str">
        <f ca="1">IF('PR-tampon'!$D542="","",IF('PR-tampon'!$D542=0,"",IF(INDIRECT(NOM_FR&amp;ADDRESS('PR-tampon'!$D542,COLUMN(REFERENCEMENT_ISOLANT[[#Headers],[TC/TNC
dans le domaine d''emploi visé]])))=0,"",INDIRECT(NOM_FR&amp;ADDRESS('PR-tampon'!$D542,COLUMN(REFERENCEMENT_ISOLANT[[#Headers],[TC/TNC
dans le domaine d''emploi visé]]))))))</f>
        <v/>
      </c>
      <c r="K579" s="102" t="str">
        <f ca="1">IF('PR-tampon'!$D542="","",IF('PR-tampon'!$D542=0,"",IF(INDIRECT(NOM_FR&amp;ADDRESS('PR-tampon'!$D542,COLUMN(REFERENCEMENT_ISOLANT[[#Headers],[SYNTHESE DES APPLICATIONS VISEES]])))=0,"",INDIRECT(NOM_FR&amp;ADDRESS('PR-tampon'!$D542,COLUMN(REFERENCEMENT_ISOLANT[[#Headers],[SYNTHESE DES APPLICATIONS VISEES]]))))))</f>
        <v/>
      </c>
      <c r="L579" s="75" t="str">
        <f ca="1">IF('PR-tampon'!$E542="","",IF('PR-tampon'!$E542=0,"",IF(INDIRECT(NOM_FR&amp;ADDRESS('PR-tampon'!$E542,COLUMN(REFERENCEMENT_ISOLANT[[#Headers],[CONCATENATION DES OBSERVATIONS]])))=0,"",INDIRECT(NOM_FR&amp;ADDRESS('PR-tampon'!$E542,COLUMN(REFERENCEMENT_ISOLANT[[#Headers],[CONCATENATION DES OBSERVATIONS]]))))))</f>
        <v/>
      </c>
      <c r="M579" s="3" t="str">
        <f ca="1">IF('PR-tampon'!$D542="","",IF('PR-tampon'!$D542=0,"",IF(INDIRECT(NOM_FR&amp;ADDRESS('PR-tampon'!$D542,COLUMN(REFERENCEMENT_ISOLANT[[#Headers],[Hygrométrie des locaux]])))=0,"",INDIRECT(NOM_FR&amp;ADDRESS('PR-tampon'!$D542,COLUMN(REFERENCEMENT_ISOLANT[[#Headers],[Hygrométrie des locaux]]))))))</f>
        <v/>
      </c>
      <c r="N579" s="3" t="str">
        <f ca="1">IF('PR-tampon'!$D542="","",IF('PR-tampon'!$D542=0,"",IF(INDIRECT(NOM_FR&amp;ADDRESS('PR-tampon'!$D542,COLUMN(REFERENCEMENT_ISOLANT[[#Headers],[classement locaux au sens 20.1 P3]])))=0,"",INDIRECT(NOM_FR&amp;ADDRESS('PR-tampon'!$D542,COLUMN(REFERENCEMENT_ISOLANT[[#Headers],[classement locaux au sens 20.1 P3]]))))))</f>
        <v/>
      </c>
      <c r="O579" s="3" t="str">
        <f ca="1">IF('PR-tampon'!$D542="","",IF('PR-tampon'!$D542=0,"",IF(INDIRECT(NOM_FR&amp;ADDRESS('PR-tampon'!$D542,COLUMN(REFERENCEMENT_ISOLANT[[#Headers],[Climat max]])))=0,"",INDIRECT(NOM_FR&amp;ADDRESS('PR-tampon'!$D542,COLUMN(REFERENCEMENT_ISOLANT[[#Headers],[Climat max]]))))))</f>
        <v/>
      </c>
      <c r="P579" s="3" t="str">
        <f ca="1">IF('PR-tampon'!$D542="","",IF('PR-tampon'!$D542=0,"",IF(INDIRECT(NOM_FR&amp;ADDRESS('PR-tampon'!$D542,COLUMN(REFERENCEMENT_ISOLANT[[#Headers],[Locaux climatisés ou raffraichis]])))=0,"",INDIRECT(NOM_FR&amp;ADDRESS('PR-tampon'!$D542,COLUMN(REFERENCEMENT_ISOLANT[[#Headers],[Locaux climatisés ou raffraichis]]))))))</f>
        <v/>
      </c>
    </row>
    <row r="580" spans="1:16" ht="130.15" customHeight="1" x14ac:dyDescent="0.25">
      <c r="A580" s="3" t="s">
        <v>165</v>
      </c>
      <c r="B580" s="79" t="str">
        <f ca="1">IF('PR-tampon'!$D543="","",IF('PR-tampon'!$D543=0,"",IF(INDIRECT(NOM_FR&amp;ADDRESS('PR-tampon'!$D543,COLUMN(REFERENCEMENT_ISOLANT[[#Headers],[DATE REFERENCEMENT]])))=0,"",INDIRECT(NOM_FR&amp;ADDRESS('PR-tampon'!$D543,COLUMN(REFERENCEMENT_ISOLANT[[#Headers],[DATE REFERENCEMENT]]))))))</f>
        <v/>
      </c>
      <c r="C580" s="79" t="str">
        <f ca="1">IF('PR-tampon'!$D543="","",IF('PR-tampon'!$D543=0,"",IF(INDIRECT(NOM_FR&amp;ADDRESS('PR-tampon'!$D543,COLUMN(REFERENCEMENT_ISOLANT[[#Headers],[TYPE DE PROCEDE]])))=0,"",INDIRECT(NOM_FR&amp;ADDRESS('PR-tampon'!$D543,COLUMN(REFERENCEMENT_ISOLANT[[#Headers],[TYPE DE PROCEDE]]))))))</f>
        <v/>
      </c>
      <c r="D580" s="79" t="str">
        <f ca="1">IF('PR-tampon'!$D543="","",IF('PR-tampon'!$D543=0,"",IF(INDIRECT(NOM_FR&amp;ADDRESS('PR-tampon'!$D543,COLUMN(REFERENCEMENT_ISOLANT[[#Headers],[MATIERE]])))=0,"",INDIRECT(NOM_FR&amp;ADDRESS('PR-tampon'!$D543,COLUMN(REFERENCEMENT_ISOLANT[[#Headers],[MATIERE]]))))))</f>
        <v/>
      </c>
      <c r="E580" s="3" t="str">
        <f ca="1">IF('PR-tampon'!$D543="","",IF('PR-tampon'!$D543=0,"",IF(INDIRECT(NOM_FR&amp;ADDRESS('PR-tampon'!$D543,COLUMN(REFERENCEMENT_ISOLANT[[#Headers],[NOM COMMERCIAL DU PROCEDE]])))=0,"",INDIRECT(NOM_FR&amp;ADDRESS('PR-tampon'!$D543,COLUMN(REFERENCEMENT_ISOLANT[[#Headers],[NOM COMMERCIAL DU PROCEDE]]))))))</f>
        <v/>
      </c>
      <c r="F580" s="3" t="str">
        <f ca="1">IF('PR-tampon'!$D543="","",IF('PR-tampon'!$D543=0,"",IF(INDIRECT(NOM_FR&amp;ADDRESS('PR-tampon'!$D543,COLUMN(REFERENCEMENT_ISOLANT[[#Headers],[FABRICANT / TITULAIRE / DISTRIBUTEUR]])))=0,"",INDIRECT(NOM_FR&amp;ADDRESS('PR-tampon'!$D543,COLUMN(REFERENCEMENT_ISOLANT[[#Headers],[FABRICANT / TITULAIRE / DISTRIBUTEUR]]))))))</f>
        <v/>
      </c>
      <c r="G580" s="3" t="str">
        <f ca="1">IF('PR-tampon'!$D543="","",IF('PR-tampon'!$D543=0,"",IF(INDIRECT(NOM_FR&amp;ADDRESS('PR-tampon'!$D543,COLUMN(REFERENCEMENT_ISOLANT[[#Headers],[TYPE DE DOCUMENT DE REFERENCE]])))=0,"",INDIRECT(NOM_FR&amp;ADDRESS('PR-tampon'!$D543,COLUMN(REFERENCEMENT_ISOLANT[[#Headers],[TYPE DE DOCUMENT DE REFERENCE]]))))))</f>
        <v/>
      </c>
      <c r="H580" s="3" t="str">
        <f ca="1">IF('PR-tampon'!$D543="","",IF('PR-tampon'!$D543=0,"",IF(INDIRECT(NOM_FR&amp;ADDRESS('PR-tampon'!$D543,COLUMN(REFERENCEMENT_ISOLANT[[#Headers],[REF]])))=0,"",INDIRECT(NOM_FR&amp;ADDRESS('PR-tampon'!$D543,COLUMN(REFERENCEMENT_ISOLANT[[#Headers],[REF]]))))))</f>
        <v/>
      </c>
      <c r="I580" s="73" t="str">
        <f ca="1">IF('PR-tampon'!$D543="","",IF('PR-tampon'!$D543=0,"",IF(INDIRECT(NOM_FR&amp;ADDRESS('PR-tampon'!$D543,COLUMN(REFERENCEMENT_ISOLANT[[#Headers],[AVIS LIMITE AU / VALIDITE]])))=0,"",INDIRECT(NOM_FR&amp;ADDRESS('PR-tampon'!$D543,COLUMN(REFERENCEMENT_ISOLANT[[#Headers],[AVIS LIMITE AU / VALIDITE]]))))))</f>
        <v/>
      </c>
      <c r="J580" s="3" t="str">
        <f ca="1">IF('PR-tampon'!$D543="","",IF('PR-tampon'!$D543=0,"",IF(INDIRECT(NOM_FR&amp;ADDRESS('PR-tampon'!$D543,COLUMN(REFERENCEMENT_ISOLANT[[#Headers],[TC/TNC
dans le domaine d''emploi visé]])))=0,"",INDIRECT(NOM_FR&amp;ADDRESS('PR-tampon'!$D543,COLUMN(REFERENCEMENT_ISOLANT[[#Headers],[TC/TNC
dans le domaine d''emploi visé]]))))))</f>
        <v/>
      </c>
      <c r="K580" s="102" t="str">
        <f ca="1">IF('PR-tampon'!$D543="","",IF('PR-tampon'!$D543=0,"",IF(INDIRECT(NOM_FR&amp;ADDRESS('PR-tampon'!$D543,COLUMN(REFERENCEMENT_ISOLANT[[#Headers],[SYNTHESE DES APPLICATIONS VISEES]])))=0,"",INDIRECT(NOM_FR&amp;ADDRESS('PR-tampon'!$D543,COLUMN(REFERENCEMENT_ISOLANT[[#Headers],[SYNTHESE DES APPLICATIONS VISEES]]))))))</f>
        <v/>
      </c>
      <c r="L580" s="75" t="str">
        <f ca="1">IF('PR-tampon'!$E543="","",IF('PR-tampon'!$E543=0,"",IF(INDIRECT(NOM_FR&amp;ADDRESS('PR-tampon'!$E543,COLUMN(REFERENCEMENT_ISOLANT[[#Headers],[CONCATENATION DES OBSERVATIONS]])))=0,"",INDIRECT(NOM_FR&amp;ADDRESS('PR-tampon'!$E543,COLUMN(REFERENCEMENT_ISOLANT[[#Headers],[CONCATENATION DES OBSERVATIONS]]))))))</f>
        <v/>
      </c>
      <c r="M580" s="3" t="str">
        <f ca="1">IF('PR-tampon'!$D543="","",IF('PR-tampon'!$D543=0,"",IF(INDIRECT(NOM_FR&amp;ADDRESS('PR-tampon'!$D543,COLUMN(REFERENCEMENT_ISOLANT[[#Headers],[Hygrométrie des locaux]])))=0,"",INDIRECT(NOM_FR&amp;ADDRESS('PR-tampon'!$D543,COLUMN(REFERENCEMENT_ISOLANT[[#Headers],[Hygrométrie des locaux]]))))))</f>
        <v/>
      </c>
      <c r="N580" s="3" t="str">
        <f ca="1">IF('PR-tampon'!$D543="","",IF('PR-tampon'!$D543=0,"",IF(INDIRECT(NOM_FR&amp;ADDRESS('PR-tampon'!$D543,COLUMN(REFERENCEMENT_ISOLANT[[#Headers],[classement locaux au sens 20.1 P3]])))=0,"",INDIRECT(NOM_FR&amp;ADDRESS('PR-tampon'!$D543,COLUMN(REFERENCEMENT_ISOLANT[[#Headers],[classement locaux au sens 20.1 P3]]))))))</f>
        <v/>
      </c>
      <c r="O580" s="3" t="str">
        <f ca="1">IF('PR-tampon'!$D543="","",IF('PR-tampon'!$D543=0,"",IF(INDIRECT(NOM_FR&amp;ADDRESS('PR-tampon'!$D543,COLUMN(REFERENCEMENT_ISOLANT[[#Headers],[Climat max]])))=0,"",INDIRECT(NOM_FR&amp;ADDRESS('PR-tampon'!$D543,COLUMN(REFERENCEMENT_ISOLANT[[#Headers],[Climat max]]))))))</f>
        <v/>
      </c>
      <c r="P580" s="3" t="str">
        <f ca="1">IF('PR-tampon'!$D543="","",IF('PR-tampon'!$D543=0,"",IF(INDIRECT(NOM_FR&amp;ADDRESS('PR-tampon'!$D543,COLUMN(REFERENCEMENT_ISOLANT[[#Headers],[Locaux climatisés ou raffraichis]])))=0,"",INDIRECT(NOM_FR&amp;ADDRESS('PR-tampon'!$D543,COLUMN(REFERENCEMENT_ISOLANT[[#Headers],[Locaux climatisés ou raffraichis]]))))))</f>
        <v/>
      </c>
    </row>
    <row r="581" spans="1:16" ht="130.15" customHeight="1" x14ac:dyDescent="0.25">
      <c r="A581" s="3" t="s">
        <v>165</v>
      </c>
      <c r="B581" s="79" t="str">
        <f ca="1">IF('PR-tampon'!$D544="","",IF('PR-tampon'!$D544=0,"",IF(INDIRECT(NOM_FR&amp;ADDRESS('PR-tampon'!$D544,COLUMN(REFERENCEMENT_ISOLANT[[#Headers],[DATE REFERENCEMENT]])))=0,"",INDIRECT(NOM_FR&amp;ADDRESS('PR-tampon'!$D544,COLUMN(REFERENCEMENT_ISOLANT[[#Headers],[DATE REFERENCEMENT]]))))))</f>
        <v/>
      </c>
      <c r="C581" s="79" t="str">
        <f ca="1">IF('PR-tampon'!$D544="","",IF('PR-tampon'!$D544=0,"",IF(INDIRECT(NOM_FR&amp;ADDRESS('PR-tampon'!$D544,COLUMN(REFERENCEMENT_ISOLANT[[#Headers],[TYPE DE PROCEDE]])))=0,"",INDIRECT(NOM_FR&amp;ADDRESS('PR-tampon'!$D544,COLUMN(REFERENCEMENT_ISOLANT[[#Headers],[TYPE DE PROCEDE]]))))))</f>
        <v/>
      </c>
      <c r="D581" s="79" t="str">
        <f ca="1">IF('PR-tampon'!$D544="","",IF('PR-tampon'!$D544=0,"",IF(INDIRECT(NOM_FR&amp;ADDRESS('PR-tampon'!$D544,COLUMN(REFERENCEMENT_ISOLANT[[#Headers],[MATIERE]])))=0,"",INDIRECT(NOM_FR&amp;ADDRESS('PR-tampon'!$D544,COLUMN(REFERENCEMENT_ISOLANT[[#Headers],[MATIERE]]))))))</f>
        <v/>
      </c>
      <c r="E581" s="3" t="str">
        <f ca="1">IF('PR-tampon'!$D544="","",IF('PR-tampon'!$D544=0,"",IF(INDIRECT(NOM_FR&amp;ADDRESS('PR-tampon'!$D544,COLUMN(REFERENCEMENT_ISOLANT[[#Headers],[NOM COMMERCIAL DU PROCEDE]])))=0,"",INDIRECT(NOM_FR&amp;ADDRESS('PR-tampon'!$D544,COLUMN(REFERENCEMENT_ISOLANT[[#Headers],[NOM COMMERCIAL DU PROCEDE]]))))))</f>
        <v/>
      </c>
      <c r="F581" s="3" t="str">
        <f ca="1">IF('PR-tampon'!$D544="","",IF('PR-tampon'!$D544=0,"",IF(INDIRECT(NOM_FR&amp;ADDRESS('PR-tampon'!$D544,COLUMN(REFERENCEMENT_ISOLANT[[#Headers],[FABRICANT / TITULAIRE / DISTRIBUTEUR]])))=0,"",INDIRECT(NOM_FR&amp;ADDRESS('PR-tampon'!$D544,COLUMN(REFERENCEMENT_ISOLANT[[#Headers],[FABRICANT / TITULAIRE / DISTRIBUTEUR]]))))))</f>
        <v/>
      </c>
      <c r="G581" s="3" t="str">
        <f ca="1">IF('PR-tampon'!$D544="","",IF('PR-tampon'!$D544=0,"",IF(INDIRECT(NOM_FR&amp;ADDRESS('PR-tampon'!$D544,COLUMN(REFERENCEMENT_ISOLANT[[#Headers],[TYPE DE DOCUMENT DE REFERENCE]])))=0,"",INDIRECT(NOM_FR&amp;ADDRESS('PR-tampon'!$D544,COLUMN(REFERENCEMENT_ISOLANT[[#Headers],[TYPE DE DOCUMENT DE REFERENCE]]))))))</f>
        <v/>
      </c>
      <c r="H581" s="3" t="str">
        <f ca="1">IF('PR-tampon'!$D544="","",IF('PR-tampon'!$D544=0,"",IF(INDIRECT(NOM_FR&amp;ADDRESS('PR-tampon'!$D544,COLUMN(REFERENCEMENT_ISOLANT[[#Headers],[REF]])))=0,"",INDIRECT(NOM_FR&amp;ADDRESS('PR-tampon'!$D544,COLUMN(REFERENCEMENT_ISOLANT[[#Headers],[REF]]))))))</f>
        <v/>
      </c>
      <c r="I581" s="73" t="str">
        <f ca="1">IF('PR-tampon'!$D544="","",IF('PR-tampon'!$D544=0,"",IF(INDIRECT(NOM_FR&amp;ADDRESS('PR-tampon'!$D544,COLUMN(REFERENCEMENT_ISOLANT[[#Headers],[AVIS LIMITE AU / VALIDITE]])))=0,"",INDIRECT(NOM_FR&amp;ADDRESS('PR-tampon'!$D544,COLUMN(REFERENCEMENT_ISOLANT[[#Headers],[AVIS LIMITE AU / VALIDITE]]))))))</f>
        <v/>
      </c>
      <c r="J581" s="3" t="str">
        <f ca="1">IF('PR-tampon'!$D544="","",IF('PR-tampon'!$D544=0,"",IF(INDIRECT(NOM_FR&amp;ADDRESS('PR-tampon'!$D544,COLUMN(REFERENCEMENT_ISOLANT[[#Headers],[TC/TNC
dans le domaine d''emploi visé]])))=0,"",INDIRECT(NOM_FR&amp;ADDRESS('PR-tampon'!$D544,COLUMN(REFERENCEMENT_ISOLANT[[#Headers],[TC/TNC
dans le domaine d''emploi visé]]))))))</f>
        <v/>
      </c>
      <c r="K581" s="102" t="str">
        <f ca="1">IF('PR-tampon'!$D544="","",IF('PR-tampon'!$D544=0,"",IF(INDIRECT(NOM_FR&amp;ADDRESS('PR-tampon'!$D544,COLUMN(REFERENCEMENT_ISOLANT[[#Headers],[SYNTHESE DES APPLICATIONS VISEES]])))=0,"",INDIRECT(NOM_FR&amp;ADDRESS('PR-tampon'!$D544,COLUMN(REFERENCEMENT_ISOLANT[[#Headers],[SYNTHESE DES APPLICATIONS VISEES]]))))))</f>
        <v/>
      </c>
      <c r="L581" s="75" t="str">
        <f ca="1">IF('PR-tampon'!$E544="","",IF('PR-tampon'!$E544=0,"",IF(INDIRECT(NOM_FR&amp;ADDRESS('PR-tampon'!$E544,COLUMN(REFERENCEMENT_ISOLANT[[#Headers],[CONCATENATION DES OBSERVATIONS]])))=0,"",INDIRECT(NOM_FR&amp;ADDRESS('PR-tampon'!$E544,COLUMN(REFERENCEMENT_ISOLANT[[#Headers],[CONCATENATION DES OBSERVATIONS]]))))))</f>
        <v/>
      </c>
      <c r="M581" s="3" t="str">
        <f ca="1">IF('PR-tampon'!$D544="","",IF('PR-tampon'!$D544=0,"",IF(INDIRECT(NOM_FR&amp;ADDRESS('PR-tampon'!$D544,COLUMN(REFERENCEMENT_ISOLANT[[#Headers],[Hygrométrie des locaux]])))=0,"",INDIRECT(NOM_FR&amp;ADDRESS('PR-tampon'!$D544,COLUMN(REFERENCEMENT_ISOLANT[[#Headers],[Hygrométrie des locaux]]))))))</f>
        <v/>
      </c>
      <c r="N581" s="3" t="str">
        <f ca="1">IF('PR-tampon'!$D544="","",IF('PR-tampon'!$D544=0,"",IF(INDIRECT(NOM_FR&amp;ADDRESS('PR-tampon'!$D544,COLUMN(REFERENCEMENT_ISOLANT[[#Headers],[classement locaux au sens 20.1 P3]])))=0,"",INDIRECT(NOM_FR&amp;ADDRESS('PR-tampon'!$D544,COLUMN(REFERENCEMENT_ISOLANT[[#Headers],[classement locaux au sens 20.1 P3]]))))))</f>
        <v/>
      </c>
      <c r="O581" s="3" t="str">
        <f ca="1">IF('PR-tampon'!$D544="","",IF('PR-tampon'!$D544=0,"",IF(INDIRECT(NOM_FR&amp;ADDRESS('PR-tampon'!$D544,COLUMN(REFERENCEMENT_ISOLANT[[#Headers],[Climat max]])))=0,"",INDIRECT(NOM_FR&amp;ADDRESS('PR-tampon'!$D544,COLUMN(REFERENCEMENT_ISOLANT[[#Headers],[Climat max]]))))))</f>
        <v/>
      </c>
      <c r="P581" s="3" t="str">
        <f ca="1">IF('PR-tampon'!$D544="","",IF('PR-tampon'!$D544=0,"",IF(INDIRECT(NOM_FR&amp;ADDRESS('PR-tampon'!$D544,COLUMN(REFERENCEMENT_ISOLANT[[#Headers],[Locaux climatisés ou raffraichis]])))=0,"",INDIRECT(NOM_FR&amp;ADDRESS('PR-tampon'!$D544,COLUMN(REFERENCEMENT_ISOLANT[[#Headers],[Locaux climatisés ou raffraichis]]))))))</f>
        <v/>
      </c>
    </row>
    <row r="582" spans="1:16" ht="130.15" customHeight="1" x14ac:dyDescent="0.25">
      <c r="A582" s="3" t="s">
        <v>165</v>
      </c>
      <c r="B582" s="79" t="str">
        <f ca="1">IF('PR-tampon'!$D545="","",IF('PR-tampon'!$D545=0,"",IF(INDIRECT(NOM_FR&amp;ADDRESS('PR-tampon'!$D545,COLUMN(REFERENCEMENT_ISOLANT[[#Headers],[DATE REFERENCEMENT]])))=0,"",INDIRECT(NOM_FR&amp;ADDRESS('PR-tampon'!$D545,COLUMN(REFERENCEMENT_ISOLANT[[#Headers],[DATE REFERENCEMENT]]))))))</f>
        <v/>
      </c>
      <c r="C582" s="79" t="str">
        <f ca="1">IF('PR-tampon'!$D545="","",IF('PR-tampon'!$D545=0,"",IF(INDIRECT(NOM_FR&amp;ADDRESS('PR-tampon'!$D545,COLUMN(REFERENCEMENT_ISOLANT[[#Headers],[TYPE DE PROCEDE]])))=0,"",INDIRECT(NOM_FR&amp;ADDRESS('PR-tampon'!$D545,COLUMN(REFERENCEMENT_ISOLANT[[#Headers],[TYPE DE PROCEDE]]))))))</f>
        <v/>
      </c>
      <c r="D582" s="79" t="str">
        <f ca="1">IF('PR-tampon'!$D545="","",IF('PR-tampon'!$D545=0,"",IF(INDIRECT(NOM_FR&amp;ADDRESS('PR-tampon'!$D545,COLUMN(REFERENCEMENT_ISOLANT[[#Headers],[MATIERE]])))=0,"",INDIRECT(NOM_FR&amp;ADDRESS('PR-tampon'!$D545,COLUMN(REFERENCEMENT_ISOLANT[[#Headers],[MATIERE]]))))))</f>
        <v/>
      </c>
      <c r="E582" s="3" t="str">
        <f ca="1">IF('PR-tampon'!$D545="","",IF('PR-tampon'!$D545=0,"",IF(INDIRECT(NOM_FR&amp;ADDRESS('PR-tampon'!$D545,COLUMN(REFERENCEMENT_ISOLANT[[#Headers],[NOM COMMERCIAL DU PROCEDE]])))=0,"",INDIRECT(NOM_FR&amp;ADDRESS('PR-tampon'!$D545,COLUMN(REFERENCEMENT_ISOLANT[[#Headers],[NOM COMMERCIAL DU PROCEDE]]))))))</f>
        <v/>
      </c>
      <c r="F582" s="3" t="str">
        <f ca="1">IF('PR-tampon'!$D545="","",IF('PR-tampon'!$D545=0,"",IF(INDIRECT(NOM_FR&amp;ADDRESS('PR-tampon'!$D545,COLUMN(REFERENCEMENT_ISOLANT[[#Headers],[FABRICANT / TITULAIRE / DISTRIBUTEUR]])))=0,"",INDIRECT(NOM_FR&amp;ADDRESS('PR-tampon'!$D545,COLUMN(REFERENCEMENT_ISOLANT[[#Headers],[FABRICANT / TITULAIRE / DISTRIBUTEUR]]))))))</f>
        <v/>
      </c>
      <c r="G582" s="3" t="str">
        <f ca="1">IF('PR-tampon'!$D545="","",IF('PR-tampon'!$D545=0,"",IF(INDIRECT(NOM_FR&amp;ADDRESS('PR-tampon'!$D545,COLUMN(REFERENCEMENT_ISOLANT[[#Headers],[TYPE DE DOCUMENT DE REFERENCE]])))=0,"",INDIRECT(NOM_FR&amp;ADDRESS('PR-tampon'!$D545,COLUMN(REFERENCEMENT_ISOLANT[[#Headers],[TYPE DE DOCUMENT DE REFERENCE]]))))))</f>
        <v/>
      </c>
      <c r="H582" s="3" t="str">
        <f ca="1">IF('PR-tampon'!$D545="","",IF('PR-tampon'!$D545=0,"",IF(INDIRECT(NOM_FR&amp;ADDRESS('PR-tampon'!$D545,COLUMN(REFERENCEMENT_ISOLANT[[#Headers],[REF]])))=0,"",INDIRECT(NOM_FR&amp;ADDRESS('PR-tampon'!$D545,COLUMN(REFERENCEMENT_ISOLANT[[#Headers],[REF]]))))))</f>
        <v/>
      </c>
      <c r="I582" s="73" t="str">
        <f ca="1">IF('PR-tampon'!$D545="","",IF('PR-tampon'!$D545=0,"",IF(INDIRECT(NOM_FR&amp;ADDRESS('PR-tampon'!$D545,COLUMN(REFERENCEMENT_ISOLANT[[#Headers],[AVIS LIMITE AU / VALIDITE]])))=0,"",INDIRECT(NOM_FR&amp;ADDRESS('PR-tampon'!$D545,COLUMN(REFERENCEMENT_ISOLANT[[#Headers],[AVIS LIMITE AU / VALIDITE]]))))))</f>
        <v/>
      </c>
      <c r="J582" s="3" t="str">
        <f ca="1">IF('PR-tampon'!$D545="","",IF('PR-tampon'!$D545=0,"",IF(INDIRECT(NOM_FR&amp;ADDRESS('PR-tampon'!$D545,COLUMN(REFERENCEMENT_ISOLANT[[#Headers],[TC/TNC
dans le domaine d''emploi visé]])))=0,"",INDIRECT(NOM_FR&amp;ADDRESS('PR-tampon'!$D545,COLUMN(REFERENCEMENT_ISOLANT[[#Headers],[TC/TNC
dans le domaine d''emploi visé]]))))))</f>
        <v/>
      </c>
      <c r="K582" s="102" t="str">
        <f ca="1">IF('PR-tampon'!$D545="","",IF('PR-tampon'!$D545=0,"",IF(INDIRECT(NOM_FR&amp;ADDRESS('PR-tampon'!$D545,COLUMN(REFERENCEMENT_ISOLANT[[#Headers],[SYNTHESE DES APPLICATIONS VISEES]])))=0,"",INDIRECT(NOM_FR&amp;ADDRESS('PR-tampon'!$D545,COLUMN(REFERENCEMENT_ISOLANT[[#Headers],[SYNTHESE DES APPLICATIONS VISEES]]))))))</f>
        <v/>
      </c>
      <c r="L582" s="75" t="str">
        <f ca="1">IF('PR-tampon'!$E545="","",IF('PR-tampon'!$E545=0,"",IF(INDIRECT(NOM_FR&amp;ADDRESS('PR-tampon'!$E545,COLUMN(REFERENCEMENT_ISOLANT[[#Headers],[CONCATENATION DES OBSERVATIONS]])))=0,"",INDIRECT(NOM_FR&amp;ADDRESS('PR-tampon'!$E545,COLUMN(REFERENCEMENT_ISOLANT[[#Headers],[CONCATENATION DES OBSERVATIONS]]))))))</f>
        <v/>
      </c>
      <c r="M582" s="3" t="str">
        <f ca="1">IF('PR-tampon'!$D545="","",IF('PR-tampon'!$D545=0,"",IF(INDIRECT(NOM_FR&amp;ADDRESS('PR-tampon'!$D545,COLUMN(REFERENCEMENT_ISOLANT[[#Headers],[Hygrométrie des locaux]])))=0,"",INDIRECT(NOM_FR&amp;ADDRESS('PR-tampon'!$D545,COLUMN(REFERENCEMENT_ISOLANT[[#Headers],[Hygrométrie des locaux]]))))))</f>
        <v/>
      </c>
      <c r="N582" s="3" t="str">
        <f ca="1">IF('PR-tampon'!$D545="","",IF('PR-tampon'!$D545=0,"",IF(INDIRECT(NOM_FR&amp;ADDRESS('PR-tampon'!$D545,COLUMN(REFERENCEMENT_ISOLANT[[#Headers],[classement locaux au sens 20.1 P3]])))=0,"",INDIRECT(NOM_FR&amp;ADDRESS('PR-tampon'!$D545,COLUMN(REFERENCEMENT_ISOLANT[[#Headers],[classement locaux au sens 20.1 P3]]))))))</f>
        <v/>
      </c>
      <c r="O582" s="3" t="str">
        <f ca="1">IF('PR-tampon'!$D545="","",IF('PR-tampon'!$D545=0,"",IF(INDIRECT(NOM_FR&amp;ADDRESS('PR-tampon'!$D545,COLUMN(REFERENCEMENT_ISOLANT[[#Headers],[Climat max]])))=0,"",INDIRECT(NOM_FR&amp;ADDRESS('PR-tampon'!$D545,COLUMN(REFERENCEMENT_ISOLANT[[#Headers],[Climat max]]))))))</f>
        <v/>
      </c>
      <c r="P582" s="3" t="str">
        <f ca="1">IF('PR-tampon'!$D545="","",IF('PR-tampon'!$D545=0,"",IF(INDIRECT(NOM_FR&amp;ADDRESS('PR-tampon'!$D545,COLUMN(REFERENCEMENT_ISOLANT[[#Headers],[Locaux climatisés ou raffraichis]])))=0,"",INDIRECT(NOM_FR&amp;ADDRESS('PR-tampon'!$D545,COLUMN(REFERENCEMENT_ISOLANT[[#Headers],[Locaux climatisés ou raffraichis]]))))))</f>
        <v/>
      </c>
    </row>
    <row r="583" spans="1:16" ht="130.15" customHeight="1" x14ac:dyDescent="0.25">
      <c r="A583" s="3" t="s">
        <v>165</v>
      </c>
      <c r="B583" s="79" t="str">
        <f ca="1">IF('PR-tampon'!$D546="","",IF('PR-tampon'!$D546=0,"",IF(INDIRECT(NOM_FR&amp;ADDRESS('PR-tampon'!$D546,COLUMN(REFERENCEMENT_ISOLANT[[#Headers],[DATE REFERENCEMENT]])))=0,"",INDIRECT(NOM_FR&amp;ADDRESS('PR-tampon'!$D546,COLUMN(REFERENCEMENT_ISOLANT[[#Headers],[DATE REFERENCEMENT]]))))))</f>
        <v/>
      </c>
      <c r="C583" s="79" t="str">
        <f ca="1">IF('PR-tampon'!$D546="","",IF('PR-tampon'!$D546=0,"",IF(INDIRECT(NOM_FR&amp;ADDRESS('PR-tampon'!$D546,COLUMN(REFERENCEMENT_ISOLANT[[#Headers],[TYPE DE PROCEDE]])))=0,"",INDIRECT(NOM_FR&amp;ADDRESS('PR-tampon'!$D546,COLUMN(REFERENCEMENT_ISOLANT[[#Headers],[TYPE DE PROCEDE]]))))))</f>
        <v/>
      </c>
      <c r="D583" s="79" t="str">
        <f ca="1">IF('PR-tampon'!$D546="","",IF('PR-tampon'!$D546=0,"",IF(INDIRECT(NOM_FR&amp;ADDRESS('PR-tampon'!$D546,COLUMN(REFERENCEMENT_ISOLANT[[#Headers],[MATIERE]])))=0,"",INDIRECT(NOM_FR&amp;ADDRESS('PR-tampon'!$D546,COLUMN(REFERENCEMENT_ISOLANT[[#Headers],[MATIERE]]))))))</f>
        <v/>
      </c>
      <c r="E583" s="3" t="str">
        <f ca="1">IF('PR-tampon'!$D546="","",IF('PR-tampon'!$D546=0,"",IF(INDIRECT(NOM_FR&amp;ADDRESS('PR-tampon'!$D546,COLUMN(REFERENCEMENT_ISOLANT[[#Headers],[NOM COMMERCIAL DU PROCEDE]])))=0,"",INDIRECT(NOM_FR&amp;ADDRESS('PR-tampon'!$D546,COLUMN(REFERENCEMENT_ISOLANT[[#Headers],[NOM COMMERCIAL DU PROCEDE]]))))))</f>
        <v/>
      </c>
      <c r="F583" s="3" t="str">
        <f ca="1">IF('PR-tampon'!$D546="","",IF('PR-tampon'!$D546=0,"",IF(INDIRECT(NOM_FR&amp;ADDRESS('PR-tampon'!$D546,COLUMN(REFERENCEMENT_ISOLANT[[#Headers],[FABRICANT / TITULAIRE / DISTRIBUTEUR]])))=0,"",INDIRECT(NOM_FR&amp;ADDRESS('PR-tampon'!$D546,COLUMN(REFERENCEMENT_ISOLANT[[#Headers],[FABRICANT / TITULAIRE / DISTRIBUTEUR]]))))))</f>
        <v/>
      </c>
      <c r="G583" s="3" t="str">
        <f ca="1">IF('PR-tampon'!$D546="","",IF('PR-tampon'!$D546=0,"",IF(INDIRECT(NOM_FR&amp;ADDRESS('PR-tampon'!$D546,COLUMN(REFERENCEMENT_ISOLANT[[#Headers],[TYPE DE DOCUMENT DE REFERENCE]])))=0,"",INDIRECT(NOM_FR&amp;ADDRESS('PR-tampon'!$D546,COLUMN(REFERENCEMENT_ISOLANT[[#Headers],[TYPE DE DOCUMENT DE REFERENCE]]))))))</f>
        <v/>
      </c>
      <c r="H583" s="3" t="str">
        <f ca="1">IF('PR-tampon'!$D546="","",IF('PR-tampon'!$D546=0,"",IF(INDIRECT(NOM_FR&amp;ADDRESS('PR-tampon'!$D546,COLUMN(REFERENCEMENT_ISOLANT[[#Headers],[REF]])))=0,"",INDIRECT(NOM_FR&amp;ADDRESS('PR-tampon'!$D546,COLUMN(REFERENCEMENT_ISOLANT[[#Headers],[REF]]))))))</f>
        <v/>
      </c>
      <c r="I583" s="73" t="str">
        <f ca="1">IF('PR-tampon'!$D546="","",IF('PR-tampon'!$D546=0,"",IF(INDIRECT(NOM_FR&amp;ADDRESS('PR-tampon'!$D546,COLUMN(REFERENCEMENT_ISOLANT[[#Headers],[AVIS LIMITE AU / VALIDITE]])))=0,"",INDIRECT(NOM_FR&amp;ADDRESS('PR-tampon'!$D546,COLUMN(REFERENCEMENT_ISOLANT[[#Headers],[AVIS LIMITE AU / VALIDITE]]))))))</f>
        <v/>
      </c>
      <c r="J583" s="3" t="str">
        <f ca="1">IF('PR-tampon'!$D546="","",IF('PR-tampon'!$D546=0,"",IF(INDIRECT(NOM_FR&amp;ADDRESS('PR-tampon'!$D546,COLUMN(REFERENCEMENT_ISOLANT[[#Headers],[TC/TNC
dans le domaine d''emploi visé]])))=0,"",INDIRECT(NOM_FR&amp;ADDRESS('PR-tampon'!$D546,COLUMN(REFERENCEMENT_ISOLANT[[#Headers],[TC/TNC
dans le domaine d''emploi visé]]))))))</f>
        <v/>
      </c>
      <c r="K583" s="102" t="str">
        <f ca="1">IF('PR-tampon'!$D546="","",IF('PR-tampon'!$D546=0,"",IF(INDIRECT(NOM_FR&amp;ADDRESS('PR-tampon'!$D546,COLUMN(REFERENCEMENT_ISOLANT[[#Headers],[SYNTHESE DES APPLICATIONS VISEES]])))=0,"",INDIRECT(NOM_FR&amp;ADDRESS('PR-tampon'!$D546,COLUMN(REFERENCEMENT_ISOLANT[[#Headers],[SYNTHESE DES APPLICATIONS VISEES]]))))))</f>
        <v/>
      </c>
      <c r="L583" s="75" t="str">
        <f ca="1">IF('PR-tampon'!$E546="","",IF('PR-tampon'!$E546=0,"",IF(INDIRECT(NOM_FR&amp;ADDRESS('PR-tampon'!$E546,COLUMN(REFERENCEMENT_ISOLANT[[#Headers],[CONCATENATION DES OBSERVATIONS]])))=0,"",INDIRECT(NOM_FR&amp;ADDRESS('PR-tampon'!$E546,COLUMN(REFERENCEMENT_ISOLANT[[#Headers],[CONCATENATION DES OBSERVATIONS]]))))))</f>
        <v/>
      </c>
      <c r="M583" s="3" t="str">
        <f ca="1">IF('PR-tampon'!$D546="","",IF('PR-tampon'!$D546=0,"",IF(INDIRECT(NOM_FR&amp;ADDRESS('PR-tampon'!$D546,COLUMN(REFERENCEMENT_ISOLANT[[#Headers],[Hygrométrie des locaux]])))=0,"",INDIRECT(NOM_FR&amp;ADDRESS('PR-tampon'!$D546,COLUMN(REFERENCEMENT_ISOLANT[[#Headers],[Hygrométrie des locaux]]))))))</f>
        <v/>
      </c>
      <c r="N583" s="3" t="str">
        <f ca="1">IF('PR-tampon'!$D546="","",IF('PR-tampon'!$D546=0,"",IF(INDIRECT(NOM_FR&amp;ADDRESS('PR-tampon'!$D546,COLUMN(REFERENCEMENT_ISOLANT[[#Headers],[classement locaux au sens 20.1 P3]])))=0,"",INDIRECT(NOM_FR&amp;ADDRESS('PR-tampon'!$D546,COLUMN(REFERENCEMENT_ISOLANT[[#Headers],[classement locaux au sens 20.1 P3]]))))))</f>
        <v/>
      </c>
      <c r="O583" s="3" t="str">
        <f ca="1">IF('PR-tampon'!$D546="","",IF('PR-tampon'!$D546=0,"",IF(INDIRECT(NOM_FR&amp;ADDRESS('PR-tampon'!$D546,COLUMN(REFERENCEMENT_ISOLANT[[#Headers],[Climat max]])))=0,"",INDIRECT(NOM_FR&amp;ADDRESS('PR-tampon'!$D546,COLUMN(REFERENCEMENT_ISOLANT[[#Headers],[Climat max]]))))))</f>
        <v/>
      </c>
      <c r="P583" s="3" t="str">
        <f ca="1">IF('PR-tampon'!$D546="","",IF('PR-tampon'!$D546=0,"",IF(INDIRECT(NOM_FR&amp;ADDRESS('PR-tampon'!$D546,COLUMN(REFERENCEMENT_ISOLANT[[#Headers],[Locaux climatisés ou raffraichis]])))=0,"",INDIRECT(NOM_FR&amp;ADDRESS('PR-tampon'!$D546,COLUMN(REFERENCEMENT_ISOLANT[[#Headers],[Locaux climatisés ou raffraichis]]))))))</f>
        <v/>
      </c>
    </row>
    <row r="584" spans="1:16" ht="130.15" customHeight="1" x14ac:dyDescent="0.25">
      <c r="A584" s="3" t="s">
        <v>165</v>
      </c>
      <c r="B584" s="79" t="str">
        <f ca="1">IF('PR-tampon'!$D547="","",IF('PR-tampon'!$D547=0,"",IF(INDIRECT(NOM_FR&amp;ADDRESS('PR-tampon'!$D547,COLUMN(REFERENCEMENT_ISOLANT[[#Headers],[DATE REFERENCEMENT]])))=0,"",INDIRECT(NOM_FR&amp;ADDRESS('PR-tampon'!$D547,COLUMN(REFERENCEMENT_ISOLANT[[#Headers],[DATE REFERENCEMENT]]))))))</f>
        <v/>
      </c>
      <c r="C584" s="79" t="str">
        <f ca="1">IF('PR-tampon'!$D547="","",IF('PR-tampon'!$D547=0,"",IF(INDIRECT(NOM_FR&amp;ADDRESS('PR-tampon'!$D547,COLUMN(REFERENCEMENT_ISOLANT[[#Headers],[TYPE DE PROCEDE]])))=0,"",INDIRECT(NOM_FR&amp;ADDRESS('PR-tampon'!$D547,COLUMN(REFERENCEMENT_ISOLANT[[#Headers],[TYPE DE PROCEDE]]))))))</f>
        <v/>
      </c>
      <c r="D584" s="79" t="str">
        <f ca="1">IF('PR-tampon'!$D547="","",IF('PR-tampon'!$D547=0,"",IF(INDIRECT(NOM_FR&amp;ADDRESS('PR-tampon'!$D547,COLUMN(REFERENCEMENT_ISOLANT[[#Headers],[MATIERE]])))=0,"",INDIRECT(NOM_FR&amp;ADDRESS('PR-tampon'!$D547,COLUMN(REFERENCEMENT_ISOLANT[[#Headers],[MATIERE]]))))))</f>
        <v/>
      </c>
      <c r="E584" s="3" t="str">
        <f ca="1">IF('PR-tampon'!$D547="","",IF('PR-tampon'!$D547=0,"",IF(INDIRECT(NOM_FR&amp;ADDRESS('PR-tampon'!$D547,COLUMN(REFERENCEMENT_ISOLANT[[#Headers],[NOM COMMERCIAL DU PROCEDE]])))=0,"",INDIRECT(NOM_FR&amp;ADDRESS('PR-tampon'!$D547,COLUMN(REFERENCEMENT_ISOLANT[[#Headers],[NOM COMMERCIAL DU PROCEDE]]))))))</f>
        <v/>
      </c>
      <c r="F584" s="3" t="str">
        <f ca="1">IF('PR-tampon'!$D547="","",IF('PR-tampon'!$D547=0,"",IF(INDIRECT(NOM_FR&amp;ADDRESS('PR-tampon'!$D547,COLUMN(REFERENCEMENT_ISOLANT[[#Headers],[FABRICANT / TITULAIRE / DISTRIBUTEUR]])))=0,"",INDIRECT(NOM_FR&amp;ADDRESS('PR-tampon'!$D547,COLUMN(REFERENCEMENT_ISOLANT[[#Headers],[FABRICANT / TITULAIRE / DISTRIBUTEUR]]))))))</f>
        <v/>
      </c>
      <c r="G584" s="3" t="str">
        <f ca="1">IF('PR-tampon'!$D547="","",IF('PR-tampon'!$D547=0,"",IF(INDIRECT(NOM_FR&amp;ADDRESS('PR-tampon'!$D547,COLUMN(REFERENCEMENT_ISOLANT[[#Headers],[TYPE DE DOCUMENT DE REFERENCE]])))=0,"",INDIRECT(NOM_FR&amp;ADDRESS('PR-tampon'!$D547,COLUMN(REFERENCEMENT_ISOLANT[[#Headers],[TYPE DE DOCUMENT DE REFERENCE]]))))))</f>
        <v/>
      </c>
      <c r="H584" s="3" t="str">
        <f ca="1">IF('PR-tampon'!$D547="","",IF('PR-tampon'!$D547=0,"",IF(INDIRECT(NOM_FR&amp;ADDRESS('PR-tampon'!$D547,COLUMN(REFERENCEMENT_ISOLANT[[#Headers],[REF]])))=0,"",INDIRECT(NOM_FR&amp;ADDRESS('PR-tampon'!$D547,COLUMN(REFERENCEMENT_ISOLANT[[#Headers],[REF]]))))))</f>
        <v/>
      </c>
      <c r="I584" s="73" t="str">
        <f ca="1">IF('PR-tampon'!$D547="","",IF('PR-tampon'!$D547=0,"",IF(INDIRECT(NOM_FR&amp;ADDRESS('PR-tampon'!$D547,COLUMN(REFERENCEMENT_ISOLANT[[#Headers],[AVIS LIMITE AU / VALIDITE]])))=0,"",INDIRECT(NOM_FR&amp;ADDRESS('PR-tampon'!$D547,COLUMN(REFERENCEMENT_ISOLANT[[#Headers],[AVIS LIMITE AU / VALIDITE]]))))))</f>
        <v/>
      </c>
      <c r="J584" s="3" t="str">
        <f ca="1">IF('PR-tampon'!$D547="","",IF('PR-tampon'!$D547=0,"",IF(INDIRECT(NOM_FR&amp;ADDRESS('PR-tampon'!$D547,COLUMN(REFERENCEMENT_ISOLANT[[#Headers],[TC/TNC
dans le domaine d''emploi visé]])))=0,"",INDIRECT(NOM_FR&amp;ADDRESS('PR-tampon'!$D547,COLUMN(REFERENCEMENT_ISOLANT[[#Headers],[TC/TNC
dans le domaine d''emploi visé]]))))))</f>
        <v/>
      </c>
      <c r="K584" s="102" t="str">
        <f ca="1">IF('PR-tampon'!$D547="","",IF('PR-tampon'!$D547=0,"",IF(INDIRECT(NOM_FR&amp;ADDRESS('PR-tampon'!$D547,COLUMN(REFERENCEMENT_ISOLANT[[#Headers],[SYNTHESE DES APPLICATIONS VISEES]])))=0,"",INDIRECT(NOM_FR&amp;ADDRESS('PR-tampon'!$D547,COLUMN(REFERENCEMENT_ISOLANT[[#Headers],[SYNTHESE DES APPLICATIONS VISEES]]))))))</f>
        <v/>
      </c>
      <c r="L584" s="75" t="str">
        <f ca="1">IF('PR-tampon'!$E547="","",IF('PR-tampon'!$E547=0,"",IF(INDIRECT(NOM_FR&amp;ADDRESS('PR-tampon'!$E547,COLUMN(REFERENCEMENT_ISOLANT[[#Headers],[CONCATENATION DES OBSERVATIONS]])))=0,"",INDIRECT(NOM_FR&amp;ADDRESS('PR-tampon'!$E547,COLUMN(REFERENCEMENT_ISOLANT[[#Headers],[CONCATENATION DES OBSERVATIONS]]))))))</f>
        <v/>
      </c>
      <c r="M584" s="3" t="str">
        <f ca="1">IF('PR-tampon'!$D547="","",IF('PR-tampon'!$D547=0,"",IF(INDIRECT(NOM_FR&amp;ADDRESS('PR-tampon'!$D547,COLUMN(REFERENCEMENT_ISOLANT[[#Headers],[Hygrométrie des locaux]])))=0,"",INDIRECT(NOM_FR&amp;ADDRESS('PR-tampon'!$D547,COLUMN(REFERENCEMENT_ISOLANT[[#Headers],[Hygrométrie des locaux]]))))))</f>
        <v/>
      </c>
      <c r="N584" s="3" t="str">
        <f ca="1">IF('PR-tampon'!$D547="","",IF('PR-tampon'!$D547=0,"",IF(INDIRECT(NOM_FR&amp;ADDRESS('PR-tampon'!$D547,COLUMN(REFERENCEMENT_ISOLANT[[#Headers],[classement locaux au sens 20.1 P3]])))=0,"",INDIRECT(NOM_FR&amp;ADDRESS('PR-tampon'!$D547,COLUMN(REFERENCEMENT_ISOLANT[[#Headers],[classement locaux au sens 20.1 P3]]))))))</f>
        <v/>
      </c>
      <c r="O584" s="3" t="str">
        <f ca="1">IF('PR-tampon'!$D547="","",IF('PR-tampon'!$D547=0,"",IF(INDIRECT(NOM_FR&amp;ADDRESS('PR-tampon'!$D547,COLUMN(REFERENCEMENT_ISOLANT[[#Headers],[Climat max]])))=0,"",INDIRECT(NOM_FR&amp;ADDRESS('PR-tampon'!$D547,COLUMN(REFERENCEMENT_ISOLANT[[#Headers],[Climat max]]))))))</f>
        <v/>
      </c>
      <c r="P584" s="3" t="str">
        <f ca="1">IF('PR-tampon'!$D547="","",IF('PR-tampon'!$D547=0,"",IF(INDIRECT(NOM_FR&amp;ADDRESS('PR-tampon'!$D547,COLUMN(REFERENCEMENT_ISOLANT[[#Headers],[Locaux climatisés ou raffraichis]])))=0,"",INDIRECT(NOM_FR&amp;ADDRESS('PR-tampon'!$D547,COLUMN(REFERENCEMENT_ISOLANT[[#Headers],[Locaux climatisés ou raffraichis]]))))))</f>
        <v/>
      </c>
    </row>
    <row r="585" spans="1:16" ht="130.15" customHeight="1" x14ac:dyDescent="0.25">
      <c r="A585" s="3" t="s">
        <v>165</v>
      </c>
      <c r="B585" s="79" t="str">
        <f ca="1">IF('PR-tampon'!$D548="","",IF('PR-tampon'!$D548=0,"",IF(INDIRECT(NOM_FR&amp;ADDRESS('PR-tampon'!$D548,COLUMN(REFERENCEMENT_ISOLANT[[#Headers],[DATE REFERENCEMENT]])))=0,"",INDIRECT(NOM_FR&amp;ADDRESS('PR-tampon'!$D548,COLUMN(REFERENCEMENT_ISOLANT[[#Headers],[DATE REFERENCEMENT]]))))))</f>
        <v/>
      </c>
      <c r="C585" s="79" t="str">
        <f ca="1">IF('PR-tampon'!$D548="","",IF('PR-tampon'!$D548=0,"",IF(INDIRECT(NOM_FR&amp;ADDRESS('PR-tampon'!$D548,COLUMN(REFERENCEMENT_ISOLANT[[#Headers],[TYPE DE PROCEDE]])))=0,"",INDIRECT(NOM_FR&amp;ADDRESS('PR-tampon'!$D548,COLUMN(REFERENCEMENT_ISOLANT[[#Headers],[TYPE DE PROCEDE]]))))))</f>
        <v/>
      </c>
      <c r="D585" s="79" t="str">
        <f ca="1">IF('PR-tampon'!$D548="","",IF('PR-tampon'!$D548=0,"",IF(INDIRECT(NOM_FR&amp;ADDRESS('PR-tampon'!$D548,COLUMN(REFERENCEMENT_ISOLANT[[#Headers],[MATIERE]])))=0,"",INDIRECT(NOM_FR&amp;ADDRESS('PR-tampon'!$D548,COLUMN(REFERENCEMENT_ISOLANT[[#Headers],[MATIERE]]))))))</f>
        <v/>
      </c>
      <c r="E585" s="3" t="str">
        <f ca="1">IF('PR-tampon'!$D548="","",IF('PR-tampon'!$D548=0,"",IF(INDIRECT(NOM_FR&amp;ADDRESS('PR-tampon'!$D548,COLUMN(REFERENCEMENT_ISOLANT[[#Headers],[NOM COMMERCIAL DU PROCEDE]])))=0,"",INDIRECT(NOM_FR&amp;ADDRESS('PR-tampon'!$D548,COLUMN(REFERENCEMENT_ISOLANT[[#Headers],[NOM COMMERCIAL DU PROCEDE]]))))))</f>
        <v/>
      </c>
      <c r="F585" s="3" t="str">
        <f ca="1">IF('PR-tampon'!$D548="","",IF('PR-tampon'!$D548=0,"",IF(INDIRECT(NOM_FR&amp;ADDRESS('PR-tampon'!$D548,COLUMN(REFERENCEMENT_ISOLANT[[#Headers],[FABRICANT / TITULAIRE / DISTRIBUTEUR]])))=0,"",INDIRECT(NOM_FR&amp;ADDRESS('PR-tampon'!$D548,COLUMN(REFERENCEMENT_ISOLANT[[#Headers],[FABRICANT / TITULAIRE / DISTRIBUTEUR]]))))))</f>
        <v/>
      </c>
      <c r="G585" s="3" t="str">
        <f ca="1">IF('PR-tampon'!$D548="","",IF('PR-tampon'!$D548=0,"",IF(INDIRECT(NOM_FR&amp;ADDRESS('PR-tampon'!$D548,COLUMN(REFERENCEMENT_ISOLANT[[#Headers],[TYPE DE DOCUMENT DE REFERENCE]])))=0,"",INDIRECT(NOM_FR&amp;ADDRESS('PR-tampon'!$D548,COLUMN(REFERENCEMENT_ISOLANT[[#Headers],[TYPE DE DOCUMENT DE REFERENCE]]))))))</f>
        <v/>
      </c>
      <c r="H585" s="3" t="str">
        <f ca="1">IF('PR-tampon'!$D548="","",IF('PR-tampon'!$D548=0,"",IF(INDIRECT(NOM_FR&amp;ADDRESS('PR-tampon'!$D548,COLUMN(REFERENCEMENT_ISOLANT[[#Headers],[REF]])))=0,"",INDIRECT(NOM_FR&amp;ADDRESS('PR-tampon'!$D548,COLUMN(REFERENCEMENT_ISOLANT[[#Headers],[REF]]))))))</f>
        <v/>
      </c>
      <c r="I585" s="73" t="str">
        <f ca="1">IF('PR-tampon'!$D548="","",IF('PR-tampon'!$D548=0,"",IF(INDIRECT(NOM_FR&amp;ADDRESS('PR-tampon'!$D548,COLUMN(REFERENCEMENT_ISOLANT[[#Headers],[AVIS LIMITE AU / VALIDITE]])))=0,"",INDIRECT(NOM_FR&amp;ADDRESS('PR-tampon'!$D548,COLUMN(REFERENCEMENT_ISOLANT[[#Headers],[AVIS LIMITE AU / VALIDITE]]))))))</f>
        <v/>
      </c>
      <c r="J585" s="3" t="str">
        <f ca="1">IF('PR-tampon'!$D548="","",IF('PR-tampon'!$D548=0,"",IF(INDIRECT(NOM_FR&amp;ADDRESS('PR-tampon'!$D548,COLUMN(REFERENCEMENT_ISOLANT[[#Headers],[TC/TNC
dans le domaine d''emploi visé]])))=0,"",INDIRECT(NOM_FR&amp;ADDRESS('PR-tampon'!$D548,COLUMN(REFERENCEMENT_ISOLANT[[#Headers],[TC/TNC
dans le domaine d''emploi visé]]))))))</f>
        <v/>
      </c>
      <c r="K585" s="102" t="str">
        <f ca="1">IF('PR-tampon'!$D548="","",IF('PR-tampon'!$D548=0,"",IF(INDIRECT(NOM_FR&amp;ADDRESS('PR-tampon'!$D548,COLUMN(REFERENCEMENT_ISOLANT[[#Headers],[SYNTHESE DES APPLICATIONS VISEES]])))=0,"",INDIRECT(NOM_FR&amp;ADDRESS('PR-tampon'!$D548,COLUMN(REFERENCEMENT_ISOLANT[[#Headers],[SYNTHESE DES APPLICATIONS VISEES]]))))))</f>
        <v/>
      </c>
      <c r="L585" s="75" t="str">
        <f ca="1">IF('PR-tampon'!$E548="","",IF('PR-tampon'!$E548=0,"",IF(INDIRECT(NOM_FR&amp;ADDRESS('PR-tampon'!$E548,COLUMN(REFERENCEMENT_ISOLANT[[#Headers],[CONCATENATION DES OBSERVATIONS]])))=0,"",INDIRECT(NOM_FR&amp;ADDRESS('PR-tampon'!$E548,COLUMN(REFERENCEMENT_ISOLANT[[#Headers],[CONCATENATION DES OBSERVATIONS]]))))))</f>
        <v/>
      </c>
      <c r="M585" s="3" t="str">
        <f ca="1">IF('PR-tampon'!$D548="","",IF('PR-tampon'!$D548=0,"",IF(INDIRECT(NOM_FR&amp;ADDRESS('PR-tampon'!$D548,COLUMN(REFERENCEMENT_ISOLANT[[#Headers],[Hygrométrie des locaux]])))=0,"",INDIRECT(NOM_FR&amp;ADDRESS('PR-tampon'!$D548,COLUMN(REFERENCEMENT_ISOLANT[[#Headers],[Hygrométrie des locaux]]))))))</f>
        <v/>
      </c>
      <c r="N585" s="3" t="str">
        <f ca="1">IF('PR-tampon'!$D548="","",IF('PR-tampon'!$D548=0,"",IF(INDIRECT(NOM_FR&amp;ADDRESS('PR-tampon'!$D548,COLUMN(REFERENCEMENT_ISOLANT[[#Headers],[classement locaux au sens 20.1 P3]])))=0,"",INDIRECT(NOM_FR&amp;ADDRESS('PR-tampon'!$D548,COLUMN(REFERENCEMENT_ISOLANT[[#Headers],[classement locaux au sens 20.1 P3]]))))))</f>
        <v/>
      </c>
      <c r="O585" s="3" t="str">
        <f ca="1">IF('PR-tampon'!$D548="","",IF('PR-tampon'!$D548=0,"",IF(INDIRECT(NOM_FR&amp;ADDRESS('PR-tampon'!$D548,COLUMN(REFERENCEMENT_ISOLANT[[#Headers],[Climat max]])))=0,"",INDIRECT(NOM_FR&amp;ADDRESS('PR-tampon'!$D548,COLUMN(REFERENCEMENT_ISOLANT[[#Headers],[Climat max]]))))))</f>
        <v/>
      </c>
      <c r="P585" s="3" t="str">
        <f ca="1">IF('PR-tampon'!$D548="","",IF('PR-tampon'!$D548=0,"",IF(INDIRECT(NOM_FR&amp;ADDRESS('PR-tampon'!$D548,COLUMN(REFERENCEMENT_ISOLANT[[#Headers],[Locaux climatisés ou raffraichis]])))=0,"",INDIRECT(NOM_FR&amp;ADDRESS('PR-tampon'!$D548,COLUMN(REFERENCEMENT_ISOLANT[[#Headers],[Locaux climatisés ou raffraichis]]))))))</f>
        <v/>
      </c>
    </row>
    <row r="586" spans="1:16" ht="130.15" customHeight="1" x14ac:dyDescent="0.25">
      <c r="A586" s="3" t="s">
        <v>165</v>
      </c>
      <c r="B586" s="79" t="str">
        <f ca="1">IF('PR-tampon'!$D549="","",IF('PR-tampon'!$D549=0,"",IF(INDIRECT(NOM_FR&amp;ADDRESS('PR-tampon'!$D549,COLUMN(REFERENCEMENT_ISOLANT[[#Headers],[DATE REFERENCEMENT]])))=0,"",INDIRECT(NOM_FR&amp;ADDRESS('PR-tampon'!$D549,COLUMN(REFERENCEMENT_ISOLANT[[#Headers],[DATE REFERENCEMENT]]))))))</f>
        <v/>
      </c>
      <c r="C586" s="79" t="str">
        <f ca="1">IF('PR-tampon'!$D549="","",IF('PR-tampon'!$D549=0,"",IF(INDIRECT(NOM_FR&amp;ADDRESS('PR-tampon'!$D549,COLUMN(REFERENCEMENT_ISOLANT[[#Headers],[TYPE DE PROCEDE]])))=0,"",INDIRECT(NOM_FR&amp;ADDRESS('PR-tampon'!$D549,COLUMN(REFERENCEMENT_ISOLANT[[#Headers],[TYPE DE PROCEDE]]))))))</f>
        <v/>
      </c>
      <c r="D586" s="79" t="str">
        <f ca="1">IF('PR-tampon'!$D549="","",IF('PR-tampon'!$D549=0,"",IF(INDIRECT(NOM_FR&amp;ADDRESS('PR-tampon'!$D549,COLUMN(REFERENCEMENT_ISOLANT[[#Headers],[MATIERE]])))=0,"",INDIRECT(NOM_FR&amp;ADDRESS('PR-tampon'!$D549,COLUMN(REFERENCEMENT_ISOLANT[[#Headers],[MATIERE]]))))))</f>
        <v/>
      </c>
      <c r="E586" s="3" t="str">
        <f ca="1">IF('PR-tampon'!$D549="","",IF('PR-tampon'!$D549=0,"",IF(INDIRECT(NOM_FR&amp;ADDRESS('PR-tampon'!$D549,COLUMN(REFERENCEMENT_ISOLANT[[#Headers],[NOM COMMERCIAL DU PROCEDE]])))=0,"",INDIRECT(NOM_FR&amp;ADDRESS('PR-tampon'!$D549,COLUMN(REFERENCEMENT_ISOLANT[[#Headers],[NOM COMMERCIAL DU PROCEDE]]))))))</f>
        <v/>
      </c>
      <c r="F586" s="3" t="str">
        <f ca="1">IF('PR-tampon'!$D549="","",IF('PR-tampon'!$D549=0,"",IF(INDIRECT(NOM_FR&amp;ADDRESS('PR-tampon'!$D549,COLUMN(REFERENCEMENT_ISOLANT[[#Headers],[FABRICANT / TITULAIRE / DISTRIBUTEUR]])))=0,"",INDIRECT(NOM_FR&amp;ADDRESS('PR-tampon'!$D549,COLUMN(REFERENCEMENT_ISOLANT[[#Headers],[FABRICANT / TITULAIRE / DISTRIBUTEUR]]))))))</f>
        <v/>
      </c>
      <c r="G586" s="3" t="str">
        <f ca="1">IF('PR-tampon'!$D549="","",IF('PR-tampon'!$D549=0,"",IF(INDIRECT(NOM_FR&amp;ADDRESS('PR-tampon'!$D549,COLUMN(REFERENCEMENT_ISOLANT[[#Headers],[TYPE DE DOCUMENT DE REFERENCE]])))=0,"",INDIRECT(NOM_FR&amp;ADDRESS('PR-tampon'!$D549,COLUMN(REFERENCEMENT_ISOLANT[[#Headers],[TYPE DE DOCUMENT DE REFERENCE]]))))))</f>
        <v/>
      </c>
      <c r="H586" s="3" t="str">
        <f ca="1">IF('PR-tampon'!$D549="","",IF('PR-tampon'!$D549=0,"",IF(INDIRECT(NOM_FR&amp;ADDRESS('PR-tampon'!$D549,COLUMN(REFERENCEMENT_ISOLANT[[#Headers],[REF]])))=0,"",INDIRECT(NOM_FR&amp;ADDRESS('PR-tampon'!$D549,COLUMN(REFERENCEMENT_ISOLANT[[#Headers],[REF]]))))))</f>
        <v/>
      </c>
      <c r="I586" s="73" t="str">
        <f ca="1">IF('PR-tampon'!$D549="","",IF('PR-tampon'!$D549=0,"",IF(INDIRECT(NOM_FR&amp;ADDRESS('PR-tampon'!$D549,COLUMN(REFERENCEMENT_ISOLANT[[#Headers],[AVIS LIMITE AU / VALIDITE]])))=0,"",INDIRECT(NOM_FR&amp;ADDRESS('PR-tampon'!$D549,COLUMN(REFERENCEMENT_ISOLANT[[#Headers],[AVIS LIMITE AU / VALIDITE]]))))))</f>
        <v/>
      </c>
      <c r="J586" s="3" t="str">
        <f ca="1">IF('PR-tampon'!$D549="","",IF('PR-tampon'!$D549=0,"",IF(INDIRECT(NOM_FR&amp;ADDRESS('PR-tampon'!$D549,COLUMN(REFERENCEMENT_ISOLANT[[#Headers],[TC/TNC
dans le domaine d''emploi visé]])))=0,"",INDIRECT(NOM_FR&amp;ADDRESS('PR-tampon'!$D549,COLUMN(REFERENCEMENT_ISOLANT[[#Headers],[TC/TNC
dans le domaine d''emploi visé]]))))))</f>
        <v/>
      </c>
      <c r="K586" s="102" t="str">
        <f ca="1">IF('PR-tampon'!$D549="","",IF('PR-tampon'!$D549=0,"",IF(INDIRECT(NOM_FR&amp;ADDRESS('PR-tampon'!$D549,COLUMN(REFERENCEMENT_ISOLANT[[#Headers],[SYNTHESE DES APPLICATIONS VISEES]])))=0,"",INDIRECT(NOM_FR&amp;ADDRESS('PR-tampon'!$D549,COLUMN(REFERENCEMENT_ISOLANT[[#Headers],[SYNTHESE DES APPLICATIONS VISEES]]))))))</f>
        <v/>
      </c>
      <c r="L586" s="75" t="str">
        <f ca="1">IF('PR-tampon'!$E549="","",IF('PR-tampon'!$E549=0,"",IF(INDIRECT(NOM_FR&amp;ADDRESS('PR-tampon'!$E549,COLUMN(REFERENCEMENT_ISOLANT[[#Headers],[CONCATENATION DES OBSERVATIONS]])))=0,"",INDIRECT(NOM_FR&amp;ADDRESS('PR-tampon'!$E549,COLUMN(REFERENCEMENT_ISOLANT[[#Headers],[CONCATENATION DES OBSERVATIONS]]))))))</f>
        <v/>
      </c>
      <c r="M586" s="3" t="str">
        <f ca="1">IF('PR-tampon'!$D549="","",IF('PR-tampon'!$D549=0,"",IF(INDIRECT(NOM_FR&amp;ADDRESS('PR-tampon'!$D549,COLUMN(REFERENCEMENT_ISOLANT[[#Headers],[Hygrométrie des locaux]])))=0,"",INDIRECT(NOM_FR&amp;ADDRESS('PR-tampon'!$D549,COLUMN(REFERENCEMENT_ISOLANT[[#Headers],[Hygrométrie des locaux]]))))))</f>
        <v/>
      </c>
      <c r="N586" s="3" t="str">
        <f ca="1">IF('PR-tampon'!$D549="","",IF('PR-tampon'!$D549=0,"",IF(INDIRECT(NOM_FR&amp;ADDRESS('PR-tampon'!$D549,COLUMN(REFERENCEMENT_ISOLANT[[#Headers],[classement locaux au sens 20.1 P3]])))=0,"",INDIRECT(NOM_FR&amp;ADDRESS('PR-tampon'!$D549,COLUMN(REFERENCEMENT_ISOLANT[[#Headers],[classement locaux au sens 20.1 P3]]))))))</f>
        <v/>
      </c>
      <c r="O586" s="3" t="str">
        <f ca="1">IF('PR-tampon'!$D549="","",IF('PR-tampon'!$D549=0,"",IF(INDIRECT(NOM_FR&amp;ADDRESS('PR-tampon'!$D549,COLUMN(REFERENCEMENT_ISOLANT[[#Headers],[Climat max]])))=0,"",INDIRECT(NOM_FR&amp;ADDRESS('PR-tampon'!$D549,COLUMN(REFERENCEMENT_ISOLANT[[#Headers],[Climat max]]))))))</f>
        <v/>
      </c>
      <c r="P586" s="3" t="str">
        <f ca="1">IF('PR-tampon'!$D549="","",IF('PR-tampon'!$D549=0,"",IF(INDIRECT(NOM_FR&amp;ADDRESS('PR-tampon'!$D549,COLUMN(REFERENCEMENT_ISOLANT[[#Headers],[Locaux climatisés ou raffraichis]])))=0,"",INDIRECT(NOM_FR&amp;ADDRESS('PR-tampon'!$D549,COLUMN(REFERENCEMENT_ISOLANT[[#Headers],[Locaux climatisés ou raffraichis]]))))))</f>
        <v/>
      </c>
    </row>
    <row r="587" spans="1:16" ht="130.15" customHeight="1" x14ac:dyDescent="0.25">
      <c r="A587" s="3" t="s">
        <v>165</v>
      </c>
      <c r="B587" s="79" t="str">
        <f ca="1">IF('PR-tampon'!$D550="","",IF('PR-tampon'!$D550=0,"",IF(INDIRECT(NOM_FR&amp;ADDRESS('PR-tampon'!$D550,COLUMN(REFERENCEMENT_ISOLANT[[#Headers],[DATE REFERENCEMENT]])))=0,"",INDIRECT(NOM_FR&amp;ADDRESS('PR-tampon'!$D550,COLUMN(REFERENCEMENT_ISOLANT[[#Headers],[DATE REFERENCEMENT]]))))))</f>
        <v/>
      </c>
      <c r="C587" s="79" t="str">
        <f ca="1">IF('PR-tampon'!$D550="","",IF('PR-tampon'!$D550=0,"",IF(INDIRECT(NOM_FR&amp;ADDRESS('PR-tampon'!$D550,COLUMN(REFERENCEMENT_ISOLANT[[#Headers],[TYPE DE PROCEDE]])))=0,"",INDIRECT(NOM_FR&amp;ADDRESS('PR-tampon'!$D550,COLUMN(REFERENCEMENT_ISOLANT[[#Headers],[TYPE DE PROCEDE]]))))))</f>
        <v/>
      </c>
      <c r="D587" s="79" t="str">
        <f ca="1">IF('PR-tampon'!$D550="","",IF('PR-tampon'!$D550=0,"",IF(INDIRECT(NOM_FR&amp;ADDRESS('PR-tampon'!$D550,COLUMN(REFERENCEMENT_ISOLANT[[#Headers],[MATIERE]])))=0,"",INDIRECT(NOM_FR&amp;ADDRESS('PR-tampon'!$D550,COLUMN(REFERENCEMENT_ISOLANT[[#Headers],[MATIERE]]))))))</f>
        <v/>
      </c>
      <c r="E587" s="3" t="str">
        <f ca="1">IF('PR-tampon'!$D550="","",IF('PR-tampon'!$D550=0,"",IF(INDIRECT(NOM_FR&amp;ADDRESS('PR-tampon'!$D550,COLUMN(REFERENCEMENT_ISOLANT[[#Headers],[NOM COMMERCIAL DU PROCEDE]])))=0,"",INDIRECT(NOM_FR&amp;ADDRESS('PR-tampon'!$D550,COLUMN(REFERENCEMENT_ISOLANT[[#Headers],[NOM COMMERCIAL DU PROCEDE]]))))))</f>
        <v/>
      </c>
      <c r="F587" s="3" t="str">
        <f ca="1">IF('PR-tampon'!$D550="","",IF('PR-tampon'!$D550=0,"",IF(INDIRECT(NOM_FR&amp;ADDRESS('PR-tampon'!$D550,COLUMN(REFERENCEMENT_ISOLANT[[#Headers],[FABRICANT / TITULAIRE / DISTRIBUTEUR]])))=0,"",INDIRECT(NOM_FR&amp;ADDRESS('PR-tampon'!$D550,COLUMN(REFERENCEMENT_ISOLANT[[#Headers],[FABRICANT / TITULAIRE / DISTRIBUTEUR]]))))))</f>
        <v/>
      </c>
      <c r="G587" s="3" t="str">
        <f ca="1">IF('PR-tampon'!$D550="","",IF('PR-tampon'!$D550=0,"",IF(INDIRECT(NOM_FR&amp;ADDRESS('PR-tampon'!$D550,COLUMN(REFERENCEMENT_ISOLANT[[#Headers],[TYPE DE DOCUMENT DE REFERENCE]])))=0,"",INDIRECT(NOM_FR&amp;ADDRESS('PR-tampon'!$D550,COLUMN(REFERENCEMENT_ISOLANT[[#Headers],[TYPE DE DOCUMENT DE REFERENCE]]))))))</f>
        <v/>
      </c>
      <c r="H587" s="3" t="str">
        <f ca="1">IF('PR-tampon'!$D550="","",IF('PR-tampon'!$D550=0,"",IF(INDIRECT(NOM_FR&amp;ADDRESS('PR-tampon'!$D550,COLUMN(REFERENCEMENT_ISOLANT[[#Headers],[REF]])))=0,"",INDIRECT(NOM_FR&amp;ADDRESS('PR-tampon'!$D550,COLUMN(REFERENCEMENT_ISOLANT[[#Headers],[REF]]))))))</f>
        <v/>
      </c>
      <c r="I587" s="73" t="str">
        <f ca="1">IF('PR-tampon'!$D550="","",IF('PR-tampon'!$D550=0,"",IF(INDIRECT(NOM_FR&amp;ADDRESS('PR-tampon'!$D550,COLUMN(REFERENCEMENT_ISOLANT[[#Headers],[AVIS LIMITE AU / VALIDITE]])))=0,"",INDIRECT(NOM_FR&amp;ADDRESS('PR-tampon'!$D550,COLUMN(REFERENCEMENT_ISOLANT[[#Headers],[AVIS LIMITE AU / VALIDITE]]))))))</f>
        <v/>
      </c>
      <c r="J587" s="3" t="str">
        <f ca="1">IF('PR-tampon'!$D550="","",IF('PR-tampon'!$D550=0,"",IF(INDIRECT(NOM_FR&amp;ADDRESS('PR-tampon'!$D550,COLUMN(REFERENCEMENT_ISOLANT[[#Headers],[TC/TNC
dans le domaine d''emploi visé]])))=0,"",INDIRECT(NOM_FR&amp;ADDRESS('PR-tampon'!$D550,COLUMN(REFERENCEMENT_ISOLANT[[#Headers],[TC/TNC
dans le domaine d''emploi visé]]))))))</f>
        <v/>
      </c>
      <c r="K587" s="102" t="str">
        <f ca="1">IF('PR-tampon'!$D550="","",IF('PR-tampon'!$D550=0,"",IF(INDIRECT(NOM_FR&amp;ADDRESS('PR-tampon'!$D550,COLUMN(REFERENCEMENT_ISOLANT[[#Headers],[SYNTHESE DES APPLICATIONS VISEES]])))=0,"",INDIRECT(NOM_FR&amp;ADDRESS('PR-tampon'!$D550,COLUMN(REFERENCEMENT_ISOLANT[[#Headers],[SYNTHESE DES APPLICATIONS VISEES]]))))))</f>
        <v/>
      </c>
      <c r="L587" s="75" t="str">
        <f ca="1">IF('PR-tampon'!$E550="","",IF('PR-tampon'!$E550=0,"",IF(INDIRECT(NOM_FR&amp;ADDRESS('PR-tampon'!$E550,COLUMN(REFERENCEMENT_ISOLANT[[#Headers],[CONCATENATION DES OBSERVATIONS]])))=0,"",INDIRECT(NOM_FR&amp;ADDRESS('PR-tampon'!$E550,COLUMN(REFERENCEMENT_ISOLANT[[#Headers],[CONCATENATION DES OBSERVATIONS]]))))))</f>
        <v/>
      </c>
      <c r="M587" s="3" t="str">
        <f ca="1">IF('PR-tampon'!$D550="","",IF('PR-tampon'!$D550=0,"",IF(INDIRECT(NOM_FR&amp;ADDRESS('PR-tampon'!$D550,COLUMN(REFERENCEMENT_ISOLANT[[#Headers],[Hygrométrie des locaux]])))=0,"",INDIRECT(NOM_FR&amp;ADDRESS('PR-tampon'!$D550,COLUMN(REFERENCEMENT_ISOLANT[[#Headers],[Hygrométrie des locaux]]))))))</f>
        <v/>
      </c>
      <c r="N587" s="3" t="str">
        <f ca="1">IF('PR-tampon'!$D550="","",IF('PR-tampon'!$D550=0,"",IF(INDIRECT(NOM_FR&amp;ADDRESS('PR-tampon'!$D550,COLUMN(REFERENCEMENT_ISOLANT[[#Headers],[classement locaux au sens 20.1 P3]])))=0,"",INDIRECT(NOM_FR&amp;ADDRESS('PR-tampon'!$D550,COLUMN(REFERENCEMENT_ISOLANT[[#Headers],[classement locaux au sens 20.1 P3]]))))))</f>
        <v/>
      </c>
      <c r="O587" s="3" t="str">
        <f ca="1">IF('PR-tampon'!$D550="","",IF('PR-tampon'!$D550=0,"",IF(INDIRECT(NOM_FR&amp;ADDRESS('PR-tampon'!$D550,COLUMN(REFERENCEMENT_ISOLANT[[#Headers],[Climat max]])))=0,"",INDIRECT(NOM_FR&amp;ADDRESS('PR-tampon'!$D550,COLUMN(REFERENCEMENT_ISOLANT[[#Headers],[Climat max]]))))))</f>
        <v/>
      </c>
      <c r="P587" s="3" t="str">
        <f ca="1">IF('PR-tampon'!$D550="","",IF('PR-tampon'!$D550=0,"",IF(INDIRECT(NOM_FR&amp;ADDRESS('PR-tampon'!$D550,COLUMN(REFERENCEMENT_ISOLANT[[#Headers],[Locaux climatisés ou raffraichis]])))=0,"",INDIRECT(NOM_FR&amp;ADDRESS('PR-tampon'!$D550,COLUMN(REFERENCEMENT_ISOLANT[[#Headers],[Locaux climatisés ou raffraichis]]))))))</f>
        <v/>
      </c>
    </row>
    <row r="588" spans="1:16" ht="130.15" customHeight="1" x14ac:dyDescent="0.25">
      <c r="A588" s="3" t="s">
        <v>165</v>
      </c>
      <c r="B588" s="79" t="str">
        <f ca="1">IF('PR-tampon'!$D551="","",IF('PR-tampon'!$D551=0,"",IF(INDIRECT(NOM_FR&amp;ADDRESS('PR-tampon'!$D551,COLUMN(REFERENCEMENT_ISOLANT[[#Headers],[DATE REFERENCEMENT]])))=0,"",INDIRECT(NOM_FR&amp;ADDRESS('PR-tampon'!$D551,COLUMN(REFERENCEMENT_ISOLANT[[#Headers],[DATE REFERENCEMENT]]))))))</f>
        <v/>
      </c>
      <c r="C588" s="79" t="str">
        <f ca="1">IF('PR-tampon'!$D551="","",IF('PR-tampon'!$D551=0,"",IF(INDIRECT(NOM_FR&amp;ADDRESS('PR-tampon'!$D551,COLUMN(REFERENCEMENT_ISOLANT[[#Headers],[TYPE DE PROCEDE]])))=0,"",INDIRECT(NOM_FR&amp;ADDRESS('PR-tampon'!$D551,COLUMN(REFERENCEMENT_ISOLANT[[#Headers],[TYPE DE PROCEDE]]))))))</f>
        <v/>
      </c>
      <c r="D588" s="79" t="str">
        <f ca="1">IF('PR-tampon'!$D551="","",IF('PR-tampon'!$D551=0,"",IF(INDIRECT(NOM_FR&amp;ADDRESS('PR-tampon'!$D551,COLUMN(REFERENCEMENT_ISOLANT[[#Headers],[MATIERE]])))=0,"",INDIRECT(NOM_FR&amp;ADDRESS('PR-tampon'!$D551,COLUMN(REFERENCEMENT_ISOLANT[[#Headers],[MATIERE]]))))))</f>
        <v/>
      </c>
      <c r="E588" s="3" t="str">
        <f ca="1">IF('PR-tampon'!$D551="","",IF('PR-tampon'!$D551=0,"",IF(INDIRECT(NOM_FR&amp;ADDRESS('PR-tampon'!$D551,COLUMN(REFERENCEMENT_ISOLANT[[#Headers],[NOM COMMERCIAL DU PROCEDE]])))=0,"",INDIRECT(NOM_FR&amp;ADDRESS('PR-tampon'!$D551,COLUMN(REFERENCEMENT_ISOLANT[[#Headers],[NOM COMMERCIAL DU PROCEDE]]))))))</f>
        <v/>
      </c>
      <c r="F588" s="3" t="str">
        <f ca="1">IF('PR-tampon'!$D551="","",IF('PR-tampon'!$D551=0,"",IF(INDIRECT(NOM_FR&amp;ADDRESS('PR-tampon'!$D551,COLUMN(REFERENCEMENT_ISOLANT[[#Headers],[FABRICANT / TITULAIRE / DISTRIBUTEUR]])))=0,"",INDIRECT(NOM_FR&amp;ADDRESS('PR-tampon'!$D551,COLUMN(REFERENCEMENT_ISOLANT[[#Headers],[FABRICANT / TITULAIRE / DISTRIBUTEUR]]))))))</f>
        <v/>
      </c>
      <c r="G588" s="3" t="str">
        <f ca="1">IF('PR-tampon'!$D551="","",IF('PR-tampon'!$D551=0,"",IF(INDIRECT(NOM_FR&amp;ADDRESS('PR-tampon'!$D551,COLUMN(REFERENCEMENT_ISOLANT[[#Headers],[TYPE DE DOCUMENT DE REFERENCE]])))=0,"",INDIRECT(NOM_FR&amp;ADDRESS('PR-tampon'!$D551,COLUMN(REFERENCEMENT_ISOLANT[[#Headers],[TYPE DE DOCUMENT DE REFERENCE]]))))))</f>
        <v/>
      </c>
      <c r="H588" s="3" t="str">
        <f ca="1">IF('PR-tampon'!$D551="","",IF('PR-tampon'!$D551=0,"",IF(INDIRECT(NOM_FR&amp;ADDRESS('PR-tampon'!$D551,COLUMN(REFERENCEMENT_ISOLANT[[#Headers],[REF]])))=0,"",INDIRECT(NOM_FR&amp;ADDRESS('PR-tampon'!$D551,COLUMN(REFERENCEMENT_ISOLANT[[#Headers],[REF]]))))))</f>
        <v/>
      </c>
      <c r="I588" s="73" t="str">
        <f ca="1">IF('PR-tampon'!$D551="","",IF('PR-tampon'!$D551=0,"",IF(INDIRECT(NOM_FR&amp;ADDRESS('PR-tampon'!$D551,COLUMN(REFERENCEMENT_ISOLANT[[#Headers],[AVIS LIMITE AU / VALIDITE]])))=0,"",INDIRECT(NOM_FR&amp;ADDRESS('PR-tampon'!$D551,COLUMN(REFERENCEMENT_ISOLANT[[#Headers],[AVIS LIMITE AU / VALIDITE]]))))))</f>
        <v/>
      </c>
      <c r="J588" s="3" t="str">
        <f ca="1">IF('PR-tampon'!$D551="","",IF('PR-tampon'!$D551=0,"",IF(INDIRECT(NOM_FR&amp;ADDRESS('PR-tampon'!$D551,COLUMN(REFERENCEMENT_ISOLANT[[#Headers],[TC/TNC
dans le domaine d''emploi visé]])))=0,"",INDIRECT(NOM_FR&amp;ADDRESS('PR-tampon'!$D551,COLUMN(REFERENCEMENT_ISOLANT[[#Headers],[TC/TNC
dans le domaine d''emploi visé]]))))))</f>
        <v/>
      </c>
      <c r="K588" s="102" t="str">
        <f ca="1">IF('PR-tampon'!$D551="","",IF('PR-tampon'!$D551=0,"",IF(INDIRECT(NOM_FR&amp;ADDRESS('PR-tampon'!$D551,COLUMN(REFERENCEMENT_ISOLANT[[#Headers],[SYNTHESE DES APPLICATIONS VISEES]])))=0,"",INDIRECT(NOM_FR&amp;ADDRESS('PR-tampon'!$D551,COLUMN(REFERENCEMENT_ISOLANT[[#Headers],[SYNTHESE DES APPLICATIONS VISEES]]))))))</f>
        <v/>
      </c>
      <c r="L588" s="75" t="str">
        <f ca="1">IF('PR-tampon'!$E551="","",IF('PR-tampon'!$E551=0,"",IF(INDIRECT(NOM_FR&amp;ADDRESS('PR-tampon'!$E551,COLUMN(REFERENCEMENT_ISOLANT[[#Headers],[CONCATENATION DES OBSERVATIONS]])))=0,"",INDIRECT(NOM_FR&amp;ADDRESS('PR-tampon'!$E551,COLUMN(REFERENCEMENT_ISOLANT[[#Headers],[CONCATENATION DES OBSERVATIONS]]))))))</f>
        <v/>
      </c>
      <c r="M588" s="3" t="str">
        <f ca="1">IF('PR-tampon'!$D551="","",IF('PR-tampon'!$D551=0,"",IF(INDIRECT(NOM_FR&amp;ADDRESS('PR-tampon'!$D551,COLUMN(REFERENCEMENT_ISOLANT[[#Headers],[Hygrométrie des locaux]])))=0,"",INDIRECT(NOM_FR&amp;ADDRESS('PR-tampon'!$D551,COLUMN(REFERENCEMENT_ISOLANT[[#Headers],[Hygrométrie des locaux]]))))))</f>
        <v/>
      </c>
      <c r="N588" s="3" t="str">
        <f ca="1">IF('PR-tampon'!$D551="","",IF('PR-tampon'!$D551=0,"",IF(INDIRECT(NOM_FR&amp;ADDRESS('PR-tampon'!$D551,COLUMN(REFERENCEMENT_ISOLANT[[#Headers],[classement locaux au sens 20.1 P3]])))=0,"",INDIRECT(NOM_FR&amp;ADDRESS('PR-tampon'!$D551,COLUMN(REFERENCEMENT_ISOLANT[[#Headers],[classement locaux au sens 20.1 P3]]))))))</f>
        <v/>
      </c>
      <c r="O588" s="3" t="str">
        <f ca="1">IF('PR-tampon'!$D551="","",IF('PR-tampon'!$D551=0,"",IF(INDIRECT(NOM_FR&amp;ADDRESS('PR-tampon'!$D551,COLUMN(REFERENCEMENT_ISOLANT[[#Headers],[Climat max]])))=0,"",INDIRECT(NOM_FR&amp;ADDRESS('PR-tampon'!$D551,COLUMN(REFERENCEMENT_ISOLANT[[#Headers],[Climat max]]))))))</f>
        <v/>
      </c>
      <c r="P588" s="3" t="str">
        <f ca="1">IF('PR-tampon'!$D551="","",IF('PR-tampon'!$D551=0,"",IF(INDIRECT(NOM_FR&amp;ADDRESS('PR-tampon'!$D551,COLUMN(REFERENCEMENT_ISOLANT[[#Headers],[Locaux climatisés ou raffraichis]])))=0,"",INDIRECT(NOM_FR&amp;ADDRESS('PR-tampon'!$D551,COLUMN(REFERENCEMENT_ISOLANT[[#Headers],[Locaux climatisés ou raffraichis]]))))))</f>
        <v/>
      </c>
    </row>
    <row r="589" spans="1:16" ht="130.15" customHeight="1" x14ac:dyDescent="0.25">
      <c r="A589" s="3" t="s">
        <v>165</v>
      </c>
      <c r="B589" s="79" t="str">
        <f ca="1">IF('PR-tampon'!$D552="","",IF('PR-tampon'!$D552=0,"",IF(INDIRECT(NOM_FR&amp;ADDRESS('PR-tampon'!$D552,COLUMN(REFERENCEMENT_ISOLANT[[#Headers],[DATE REFERENCEMENT]])))=0,"",INDIRECT(NOM_FR&amp;ADDRESS('PR-tampon'!$D552,COLUMN(REFERENCEMENT_ISOLANT[[#Headers],[DATE REFERENCEMENT]]))))))</f>
        <v/>
      </c>
      <c r="C589" s="79" t="str">
        <f ca="1">IF('PR-tampon'!$D552="","",IF('PR-tampon'!$D552=0,"",IF(INDIRECT(NOM_FR&amp;ADDRESS('PR-tampon'!$D552,COLUMN(REFERENCEMENT_ISOLANT[[#Headers],[TYPE DE PROCEDE]])))=0,"",INDIRECT(NOM_FR&amp;ADDRESS('PR-tampon'!$D552,COLUMN(REFERENCEMENT_ISOLANT[[#Headers],[TYPE DE PROCEDE]]))))))</f>
        <v/>
      </c>
      <c r="D589" s="79" t="str">
        <f ca="1">IF('PR-tampon'!$D552="","",IF('PR-tampon'!$D552=0,"",IF(INDIRECT(NOM_FR&amp;ADDRESS('PR-tampon'!$D552,COLUMN(REFERENCEMENT_ISOLANT[[#Headers],[MATIERE]])))=0,"",INDIRECT(NOM_FR&amp;ADDRESS('PR-tampon'!$D552,COLUMN(REFERENCEMENT_ISOLANT[[#Headers],[MATIERE]]))))))</f>
        <v/>
      </c>
      <c r="E589" s="3" t="str">
        <f ca="1">IF('PR-tampon'!$D552="","",IF('PR-tampon'!$D552=0,"",IF(INDIRECT(NOM_FR&amp;ADDRESS('PR-tampon'!$D552,COLUMN(REFERENCEMENT_ISOLANT[[#Headers],[NOM COMMERCIAL DU PROCEDE]])))=0,"",INDIRECT(NOM_FR&amp;ADDRESS('PR-tampon'!$D552,COLUMN(REFERENCEMENT_ISOLANT[[#Headers],[NOM COMMERCIAL DU PROCEDE]]))))))</f>
        <v/>
      </c>
      <c r="F589" s="3" t="str">
        <f ca="1">IF('PR-tampon'!$D552="","",IF('PR-tampon'!$D552=0,"",IF(INDIRECT(NOM_FR&amp;ADDRESS('PR-tampon'!$D552,COLUMN(REFERENCEMENT_ISOLANT[[#Headers],[FABRICANT / TITULAIRE / DISTRIBUTEUR]])))=0,"",INDIRECT(NOM_FR&amp;ADDRESS('PR-tampon'!$D552,COLUMN(REFERENCEMENT_ISOLANT[[#Headers],[FABRICANT / TITULAIRE / DISTRIBUTEUR]]))))))</f>
        <v/>
      </c>
      <c r="G589" s="3" t="str">
        <f ca="1">IF('PR-tampon'!$D552="","",IF('PR-tampon'!$D552=0,"",IF(INDIRECT(NOM_FR&amp;ADDRESS('PR-tampon'!$D552,COLUMN(REFERENCEMENT_ISOLANT[[#Headers],[TYPE DE DOCUMENT DE REFERENCE]])))=0,"",INDIRECT(NOM_FR&amp;ADDRESS('PR-tampon'!$D552,COLUMN(REFERENCEMENT_ISOLANT[[#Headers],[TYPE DE DOCUMENT DE REFERENCE]]))))))</f>
        <v/>
      </c>
      <c r="H589" s="3" t="str">
        <f ca="1">IF('PR-tampon'!$D552="","",IF('PR-tampon'!$D552=0,"",IF(INDIRECT(NOM_FR&amp;ADDRESS('PR-tampon'!$D552,COLUMN(REFERENCEMENT_ISOLANT[[#Headers],[REF]])))=0,"",INDIRECT(NOM_FR&amp;ADDRESS('PR-tampon'!$D552,COLUMN(REFERENCEMENT_ISOLANT[[#Headers],[REF]]))))))</f>
        <v/>
      </c>
      <c r="I589" s="73" t="str">
        <f ca="1">IF('PR-tampon'!$D552="","",IF('PR-tampon'!$D552=0,"",IF(INDIRECT(NOM_FR&amp;ADDRESS('PR-tampon'!$D552,COLUMN(REFERENCEMENT_ISOLANT[[#Headers],[AVIS LIMITE AU / VALIDITE]])))=0,"",INDIRECT(NOM_FR&amp;ADDRESS('PR-tampon'!$D552,COLUMN(REFERENCEMENT_ISOLANT[[#Headers],[AVIS LIMITE AU / VALIDITE]]))))))</f>
        <v/>
      </c>
      <c r="J589" s="3" t="str">
        <f ca="1">IF('PR-tampon'!$D552="","",IF('PR-tampon'!$D552=0,"",IF(INDIRECT(NOM_FR&amp;ADDRESS('PR-tampon'!$D552,COLUMN(REFERENCEMENT_ISOLANT[[#Headers],[TC/TNC
dans le domaine d''emploi visé]])))=0,"",INDIRECT(NOM_FR&amp;ADDRESS('PR-tampon'!$D552,COLUMN(REFERENCEMENT_ISOLANT[[#Headers],[TC/TNC
dans le domaine d''emploi visé]]))))))</f>
        <v/>
      </c>
      <c r="K589" s="102" t="str">
        <f ca="1">IF('PR-tampon'!$D552="","",IF('PR-tampon'!$D552=0,"",IF(INDIRECT(NOM_FR&amp;ADDRESS('PR-tampon'!$D552,COLUMN(REFERENCEMENT_ISOLANT[[#Headers],[SYNTHESE DES APPLICATIONS VISEES]])))=0,"",INDIRECT(NOM_FR&amp;ADDRESS('PR-tampon'!$D552,COLUMN(REFERENCEMENT_ISOLANT[[#Headers],[SYNTHESE DES APPLICATIONS VISEES]]))))))</f>
        <v/>
      </c>
      <c r="L589" s="75" t="str">
        <f ca="1">IF('PR-tampon'!$E552="","",IF('PR-tampon'!$E552=0,"",IF(INDIRECT(NOM_FR&amp;ADDRESS('PR-tampon'!$E552,COLUMN(REFERENCEMENT_ISOLANT[[#Headers],[CONCATENATION DES OBSERVATIONS]])))=0,"",INDIRECT(NOM_FR&amp;ADDRESS('PR-tampon'!$E552,COLUMN(REFERENCEMENT_ISOLANT[[#Headers],[CONCATENATION DES OBSERVATIONS]]))))))</f>
        <v/>
      </c>
      <c r="M589" s="3" t="str">
        <f ca="1">IF('PR-tampon'!$D552="","",IF('PR-tampon'!$D552=0,"",IF(INDIRECT(NOM_FR&amp;ADDRESS('PR-tampon'!$D552,COLUMN(REFERENCEMENT_ISOLANT[[#Headers],[Hygrométrie des locaux]])))=0,"",INDIRECT(NOM_FR&amp;ADDRESS('PR-tampon'!$D552,COLUMN(REFERENCEMENT_ISOLANT[[#Headers],[Hygrométrie des locaux]]))))))</f>
        <v/>
      </c>
      <c r="N589" s="3" t="str">
        <f ca="1">IF('PR-tampon'!$D552="","",IF('PR-tampon'!$D552=0,"",IF(INDIRECT(NOM_FR&amp;ADDRESS('PR-tampon'!$D552,COLUMN(REFERENCEMENT_ISOLANT[[#Headers],[classement locaux au sens 20.1 P3]])))=0,"",INDIRECT(NOM_FR&amp;ADDRESS('PR-tampon'!$D552,COLUMN(REFERENCEMENT_ISOLANT[[#Headers],[classement locaux au sens 20.1 P3]]))))))</f>
        <v/>
      </c>
      <c r="O589" s="3" t="str">
        <f ca="1">IF('PR-tampon'!$D552="","",IF('PR-tampon'!$D552=0,"",IF(INDIRECT(NOM_FR&amp;ADDRESS('PR-tampon'!$D552,COLUMN(REFERENCEMENT_ISOLANT[[#Headers],[Climat max]])))=0,"",INDIRECT(NOM_FR&amp;ADDRESS('PR-tampon'!$D552,COLUMN(REFERENCEMENT_ISOLANT[[#Headers],[Climat max]]))))))</f>
        <v/>
      </c>
      <c r="P589" s="3" t="str">
        <f ca="1">IF('PR-tampon'!$D552="","",IF('PR-tampon'!$D552=0,"",IF(INDIRECT(NOM_FR&amp;ADDRESS('PR-tampon'!$D552,COLUMN(REFERENCEMENT_ISOLANT[[#Headers],[Locaux climatisés ou raffraichis]])))=0,"",INDIRECT(NOM_FR&amp;ADDRESS('PR-tampon'!$D552,COLUMN(REFERENCEMENT_ISOLANT[[#Headers],[Locaux climatisés ou raffraichis]]))))))</f>
        <v/>
      </c>
    </row>
    <row r="590" spans="1:16" ht="130.15" customHeight="1" x14ac:dyDescent="0.25">
      <c r="A590" s="3" t="s">
        <v>165</v>
      </c>
      <c r="B590" s="79" t="str">
        <f ca="1">IF('PR-tampon'!$D553="","",IF('PR-tampon'!$D553=0,"",IF(INDIRECT(NOM_FR&amp;ADDRESS('PR-tampon'!$D553,COLUMN(REFERENCEMENT_ISOLANT[[#Headers],[DATE REFERENCEMENT]])))=0,"",INDIRECT(NOM_FR&amp;ADDRESS('PR-tampon'!$D553,COLUMN(REFERENCEMENT_ISOLANT[[#Headers],[DATE REFERENCEMENT]]))))))</f>
        <v/>
      </c>
      <c r="C590" s="79" t="str">
        <f ca="1">IF('PR-tampon'!$D553="","",IF('PR-tampon'!$D553=0,"",IF(INDIRECT(NOM_FR&amp;ADDRESS('PR-tampon'!$D553,COLUMN(REFERENCEMENT_ISOLANT[[#Headers],[TYPE DE PROCEDE]])))=0,"",INDIRECT(NOM_FR&amp;ADDRESS('PR-tampon'!$D553,COLUMN(REFERENCEMENT_ISOLANT[[#Headers],[TYPE DE PROCEDE]]))))))</f>
        <v/>
      </c>
      <c r="D590" s="79" t="str">
        <f ca="1">IF('PR-tampon'!$D553="","",IF('PR-tampon'!$D553=0,"",IF(INDIRECT(NOM_FR&amp;ADDRESS('PR-tampon'!$D553,COLUMN(REFERENCEMENT_ISOLANT[[#Headers],[MATIERE]])))=0,"",INDIRECT(NOM_FR&amp;ADDRESS('PR-tampon'!$D553,COLUMN(REFERENCEMENT_ISOLANT[[#Headers],[MATIERE]]))))))</f>
        <v/>
      </c>
      <c r="E590" s="3" t="str">
        <f ca="1">IF('PR-tampon'!$D553="","",IF('PR-tampon'!$D553=0,"",IF(INDIRECT(NOM_FR&amp;ADDRESS('PR-tampon'!$D553,COLUMN(REFERENCEMENT_ISOLANT[[#Headers],[NOM COMMERCIAL DU PROCEDE]])))=0,"",INDIRECT(NOM_FR&amp;ADDRESS('PR-tampon'!$D553,COLUMN(REFERENCEMENT_ISOLANT[[#Headers],[NOM COMMERCIAL DU PROCEDE]]))))))</f>
        <v/>
      </c>
      <c r="F590" s="3" t="str">
        <f ca="1">IF('PR-tampon'!$D553="","",IF('PR-tampon'!$D553=0,"",IF(INDIRECT(NOM_FR&amp;ADDRESS('PR-tampon'!$D553,COLUMN(REFERENCEMENT_ISOLANT[[#Headers],[FABRICANT / TITULAIRE / DISTRIBUTEUR]])))=0,"",INDIRECT(NOM_FR&amp;ADDRESS('PR-tampon'!$D553,COLUMN(REFERENCEMENT_ISOLANT[[#Headers],[FABRICANT / TITULAIRE / DISTRIBUTEUR]]))))))</f>
        <v/>
      </c>
      <c r="G590" s="3" t="str">
        <f ca="1">IF('PR-tampon'!$D553="","",IF('PR-tampon'!$D553=0,"",IF(INDIRECT(NOM_FR&amp;ADDRESS('PR-tampon'!$D553,COLUMN(REFERENCEMENT_ISOLANT[[#Headers],[TYPE DE DOCUMENT DE REFERENCE]])))=0,"",INDIRECT(NOM_FR&amp;ADDRESS('PR-tampon'!$D553,COLUMN(REFERENCEMENT_ISOLANT[[#Headers],[TYPE DE DOCUMENT DE REFERENCE]]))))))</f>
        <v/>
      </c>
      <c r="H590" s="3" t="str">
        <f ca="1">IF('PR-tampon'!$D553="","",IF('PR-tampon'!$D553=0,"",IF(INDIRECT(NOM_FR&amp;ADDRESS('PR-tampon'!$D553,COLUMN(REFERENCEMENT_ISOLANT[[#Headers],[REF]])))=0,"",INDIRECT(NOM_FR&amp;ADDRESS('PR-tampon'!$D553,COLUMN(REFERENCEMENT_ISOLANT[[#Headers],[REF]]))))))</f>
        <v/>
      </c>
      <c r="I590" s="73" t="str">
        <f ca="1">IF('PR-tampon'!$D553="","",IF('PR-tampon'!$D553=0,"",IF(INDIRECT(NOM_FR&amp;ADDRESS('PR-tampon'!$D553,COLUMN(REFERENCEMENT_ISOLANT[[#Headers],[AVIS LIMITE AU / VALIDITE]])))=0,"",INDIRECT(NOM_FR&amp;ADDRESS('PR-tampon'!$D553,COLUMN(REFERENCEMENT_ISOLANT[[#Headers],[AVIS LIMITE AU / VALIDITE]]))))))</f>
        <v/>
      </c>
      <c r="J590" s="3" t="str">
        <f ca="1">IF('PR-tampon'!$D553="","",IF('PR-tampon'!$D553=0,"",IF(INDIRECT(NOM_FR&amp;ADDRESS('PR-tampon'!$D553,COLUMN(REFERENCEMENT_ISOLANT[[#Headers],[TC/TNC
dans le domaine d''emploi visé]])))=0,"",INDIRECT(NOM_FR&amp;ADDRESS('PR-tampon'!$D553,COLUMN(REFERENCEMENT_ISOLANT[[#Headers],[TC/TNC
dans le domaine d''emploi visé]]))))))</f>
        <v/>
      </c>
      <c r="K590" s="102" t="str">
        <f ca="1">IF('PR-tampon'!$D553="","",IF('PR-tampon'!$D553=0,"",IF(INDIRECT(NOM_FR&amp;ADDRESS('PR-tampon'!$D553,COLUMN(REFERENCEMENT_ISOLANT[[#Headers],[SYNTHESE DES APPLICATIONS VISEES]])))=0,"",INDIRECT(NOM_FR&amp;ADDRESS('PR-tampon'!$D553,COLUMN(REFERENCEMENT_ISOLANT[[#Headers],[SYNTHESE DES APPLICATIONS VISEES]]))))))</f>
        <v/>
      </c>
      <c r="L590" s="75" t="str">
        <f ca="1">IF('PR-tampon'!$E553="","",IF('PR-tampon'!$E553=0,"",IF(INDIRECT(NOM_FR&amp;ADDRESS('PR-tampon'!$E553,COLUMN(REFERENCEMENT_ISOLANT[[#Headers],[CONCATENATION DES OBSERVATIONS]])))=0,"",INDIRECT(NOM_FR&amp;ADDRESS('PR-tampon'!$E553,COLUMN(REFERENCEMENT_ISOLANT[[#Headers],[CONCATENATION DES OBSERVATIONS]]))))))</f>
        <v/>
      </c>
      <c r="M590" s="3" t="str">
        <f ca="1">IF('PR-tampon'!$D553="","",IF('PR-tampon'!$D553=0,"",IF(INDIRECT(NOM_FR&amp;ADDRESS('PR-tampon'!$D553,COLUMN(REFERENCEMENT_ISOLANT[[#Headers],[Hygrométrie des locaux]])))=0,"",INDIRECT(NOM_FR&amp;ADDRESS('PR-tampon'!$D553,COLUMN(REFERENCEMENT_ISOLANT[[#Headers],[Hygrométrie des locaux]]))))))</f>
        <v/>
      </c>
      <c r="N590" s="3" t="str">
        <f ca="1">IF('PR-tampon'!$D553="","",IF('PR-tampon'!$D553=0,"",IF(INDIRECT(NOM_FR&amp;ADDRESS('PR-tampon'!$D553,COLUMN(REFERENCEMENT_ISOLANT[[#Headers],[classement locaux au sens 20.1 P3]])))=0,"",INDIRECT(NOM_FR&amp;ADDRESS('PR-tampon'!$D553,COLUMN(REFERENCEMENT_ISOLANT[[#Headers],[classement locaux au sens 20.1 P3]]))))))</f>
        <v/>
      </c>
      <c r="O590" s="3" t="str">
        <f ca="1">IF('PR-tampon'!$D553="","",IF('PR-tampon'!$D553=0,"",IF(INDIRECT(NOM_FR&amp;ADDRESS('PR-tampon'!$D553,COLUMN(REFERENCEMENT_ISOLANT[[#Headers],[Climat max]])))=0,"",INDIRECT(NOM_FR&amp;ADDRESS('PR-tampon'!$D553,COLUMN(REFERENCEMENT_ISOLANT[[#Headers],[Climat max]]))))))</f>
        <v/>
      </c>
      <c r="P590" s="3" t="str">
        <f ca="1">IF('PR-tampon'!$D553="","",IF('PR-tampon'!$D553=0,"",IF(INDIRECT(NOM_FR&amp;ADDRESS('PR-tampon'!$D553,COLUMN(REFERENCEMENT_ISOLANT[[#Headers],[Locaux climatisés ou raffraichis]])))=0,"",INDIRECT(NOM_FR&amp;ADDRESS('PR-tampon'!$D553,COLUMN(REFERENCEMENT_ISOLANT[[#Headers],[Locaux climatisés ou raffraichis]]))))))</f>
        <v/>
      </c>
    </row>
    <row r="591" spans="1:16" ht="130.15" customHeight="1" x14ac:dyDescent="0.25">
      <c r="A591" s="3" t="s">
        <v>165</v>
      </c>
      <c r="B591" s="79" t="str">
        <f ca="1">IF('PR-tampon'!$D554="","",IF('PR-tampon'!$D554=0,"",IF(INDIRECT(NOM_FR&amp;ADDRESS('PR-tampon'!$D554,COLUMN(REFERENCEMENT_ISOLANT[[#Headers],[DATE REFERENCEMENT]])))=0,"",INDIRECT(NOM_FR&amp;ADDRESS('PR-tampon'!$D554,COLUMN(REFERENCEMENT_ISOLANT[[#Headers],[DATE REFERENCEMENT]]))))))</f>
        <v/>
      </c>
      <c r="C591" s="79" t="str">
        <f ca="1">IF('PR-tampon'!$D554="","",IF('PR-tampon'!$D554=0,"",IF(INDIRECT(NOM_FR&amp;ADDRESS('PR-tampon'!$D554,COLUMN(REFERENCEMENT_ISOLANT[[#Headers],[TYPE DE PROCEDE]])))=0,"",INDIRECT(NOM_FR&amp;ADDRESS('PR-tampon'!$D554,COLUMN(REFERENCEMENT_ISOLANT[[#Headers],[TYPE DE PROCEDE]]))))))</f>
        <v/>
      </c>
      <c r="D591" s="79" t="str">
        <f ca="1">IF('PR-tampon'!$D554="","",IF('PR-tampon'!$D554=0,"",IF(INDIRECT(NOM_FR&amp;ADDRESS('PR-tampon'!$D554,COLUMN(REFERENCEMENT_ISOLANT[[#Headers],[MATIERE]])))=0,"",INDIRECT(NOM_FR&amp;ADDRESS('PR-tampon'!$D554,COLUMN(REFERENCEMENT_ISOLANT[[#Headers],[MATIERE]]))))))</f>
        <v/>
      </c>
      <c r="E591" s="3" t="str">
        <f ca="1">IF('PR-tampon'!$D554="","",IF('PR-tampon'!$D554=0,"",IF(INDIRECT(NOM_FR&amp;ADDRESS('PR-tampon'!$D554,COLUMN(REFERENCEMENT_ISOLANT[[#Headers],[NOM COMMERCIAL DU PROCEDE]])))=0,"",INDIRECT(NOM_FR&amp;ADDRESS('PR-tampon'!$D554,COLUMN(REFERENCEMENT_ISOLANT[[#Headers],[NOM COMMERCIAL DU PROCEDE]]))))))</f>
        <v/>
      </c>
      <c r="F591" s="3" t="str">
        <f ca="1">IF('PR-tampon'!$D554="","",IF('PR-tampon'!$D554=0,"",IF(INDIRECT(NOM_FR&amp;ADDRESS('PR-tampon'!$D554,COLUMN(REFERENCEMENT_ISOLANT[[#Headers],[FABRICANT / TITULAIRE / DISTRIBUTEUR]])))=0,"",INDIRECT(NOM_FR&amp;ADDRESS('PR-tampon'!$D554,COLUMN(REFERENCEMENT_ISOLANT[[#Headers],[FABRICANT / TITULAIRE / DISTRIBUTEUR]]))))))</f>
        <v/>
      </c>
      <c r="G591" s="3" t="str">
        <f ca="1">IF('PR-tampon'!$D554="","",IF('PR-tampon'!$D554=0,"",IF(INDIRECT(NOM_FR&amp;ADDRESS('PR-tampon'!$D554,COLUMN(REFERENCEMENT_ISOLANT[[#Headers],[TYPE DE DOCUMENT DE REFERENCE]])))=0,"",INDIRECT(NOM_FR&amp;ADDRESS('PR-tampon'!$D554,COLUMN(REFERENCEMENT_ISOLANT[[#Headers],[TYPE DE DOCUMENT DE REFERENCE]]))))))</f>
        <v/>
      </c>
      <c r="H591" s="3" t="str">
        <f ca="1">IF('PR-tampon'!$D554="","",IF('PR-tampon'!$D554=0,"",IF(INDIRECT(NOM_FR&amp;ADDRESS('PR-tampon'!$D554,COLUMN(REFERENCEMENT_ISOLANT[[#Headers],[REF]])))=0,"",INDIRECT(NOM_FR&amp;ADDRESS('PR-tampon'!$D554,COLUMN(REFERENCEMENT_ISOLANT[[#Headers],[REF]]))))))</f>
        <v/>
      </c>
      <c r="I591" s="73" t="str">
        <f ca="1">IF('PR-tampon'!$D554="","",IF('PR-tampon'!$D554=0,"",IF(INDIRECT(NOM_FR&amp;ADDRESS('PR-tampon'!$D554,COLUMN(REFERENCEMENT_ISOLANT[[#Headers],[AVIS LIMITE AU / VALIDITE]])))=0,"",INDIRECT(NOM_FR&amp;ADDRESS('PR-tampon'!$D554,COLUMN(REFERENCEMENT_ISOLANT[[#Headers],[AVIS LIMITE AU / VALIDITE]]))))))</f>
        <v/>
      </c>
      <c r="J591" s="3" t="str">
        <f ca="1">IF('PR-tampon'!$D554="","",IF('PR-tampon'!$D554=0,"",IF(INDIRECT(NOM_FR&amp;ADDRESS('PR-tampon'!$D554,COLUMN(REFERENCEMENT_ISOLANT[[#Headers],[TC/TNC
dans le domaine d''emploi visé]])))=0,"",INDIRECT(NOM_FR&amp;ADDRESS('PR-tampon'!$D554,COLUMN(REFERENCEMENT_ISOLANT[[#Headers],[TC/TNC
dans le domaine d''emploi visé]]))))))</f>
        <v/>
      </c>
      <c r="K591" s="102" t="str">
        <f ca="1">IF('PR-tampon'!$D554="","",IF('PR-tampon'!$D554=0,"",IF(INDIRECT(NOM_FR&amp;ADDRESS('PR-tampon'!$D554,COLUMN(REFERENCEMENT_ISOLANT[[#Headers],[SYNTHESE DES APPLICATIONS VISEES]])))=0,"",INDIRECT(NOM_FR&amp;ADDRESS('PR-tampon'!$D554,COLUMN(REFERENCEMENT_ISOLANT[[#Headers],[SYNTHESE DES APPLICATIONS VISEES]]))))))</f>
        <v/>
      </c>
      <c r="L591" s="75" t="str">
        <f ca="1">IF('PR-tampon'!$E554="","",IF('PR-tampon'!$E554=0,"",IF(INDIRECT(NOM_FR&amp;ADDRESS('PR-tampon'!$E554,COLUMN(REFERENCEMENT_ISOLANT[[#Headers],[CONCATENATION DES OBSERVATIONS]])))=0,"",INDIRECT(NOM_FR&amp;ADDRESS('PR-tampon'!$E554,COLUMN(REFERENCEMENT_ISOLANT[[#Headers],[CONCATENATION DES OBSERVATIONS]]))))))</f>
        <v/>
      </c>
      <c r="M591" s="3" t="str">
        <f ca="1">IF('PR-tampon'!$D554="","",IF('PR-tampon'!$D554=0,"",IF(INDIRECT(NOM_FR&amp;ADDRESS('PR-tampon'!$D554,COLUMN(REFERENCEMENT_ISOLANT[[#Headers],[Hygrométrie des locaux]])))=0,"",INDIRECT(NOM_FR&amp;ADDRESS('PR-tampon'!$D554,COLUMN(REFERENCEMENT_ISOLANT[[#Headers],[Hygrométrie des locaux]]))))))</f>
        <v/>
      </c>
      <c r="N591" s="3" t="str">
        <f ca="1">IF('PR-tampon'!$D554="","",IF('PR-tampon'!$D554=0,"",IF(INDIRECT(NOM_FR&amp;ADDRESS('PR-tampon'!$D554,COLUMN(REFERENCEMENT_ISOLANT[[#Headers],[classement locaux au sens 20.1 P3]])))=0,"",INDIRECT(NOM_FR&amp;ADDRESS('PR-tampon'!$D554,COLUMN(REFERENCEMENT_ISOLANT[[#Headers],[classement locaux au sens 20.1 P3]]))))))</f>
        <v/>
      </c>
      <c r="O591" s="3" t="str">
        <f ca="1">IF('PR-tampon'!$D554="","",IF('PR-tampon'!$D554=0,"",IF(INDIRECT(NOM_FR&amp;ADDRESS('PR-tampon'!$D554,COLUMN(REFERENCEMENT_ISOLANT[[#Headers],[Climat max]])))=0,"",INDIRECT(NOM_FR&amp;ADDRESS('PR-tampon'!$D554,COLUMN(REFERENCEMENT_ISOLANT[[#Headers],[Climat max]]))))))</f>
        <v/>
      </c>
      <c r="P591" s="3" t="str">
        <f ca="1">IF('PR-tampon'!$D554="","",IF('PR-tampon'!$D554=0,"",IF(INDIRECT(NOM_FR&amp;ADDRESS('PR-tampon'!$D554,COLUMN(REFERENCEMENT_ISOLANT[[#Headers],[Locaux climatisés ou raffraichis]])))=0,"",INDIRECT(NOM_FR&amp;ADDRESS('PR-tampon'!$D554,COLUMN(REFERENCEMENT_ISOLANT[[#Headers],[Locaux climatisés ou raffraichis]]))))))</f>
        <v/>
      </c>
    </row>
    <row r="592" spans="1:16" ht="130.15" customHeight="1" x14ac:dyDescent="0.25">
      <c r="A592" s="3" t="s">
        <v>165</v>
      </c>
      <c r="B592" s="79" t="str">
        <f ca="1">IF('PR-tampon'!$D555="","",IF('PR-tampon'!$D555=0,"",IF(INDIRECT(NOM_FR&amp;ADDRESS('PR-tampon'!$D555,COLUMN(REFERENCEMENT_ISOLANT[[#Headers],[DATE REFERENCEMENT]])))=0,"",INDIRECT(NOM_FR&amp;ADDRESS('PR-tampon'!$D555,COLUMN(REFERENCEMENT_ISOLANT[[#Headers],[DATE REFERENCEMENT]]))))))</f>
        <v/>
      </c>
      <c r="C592" s="79" t="str">
        <f ca="1">IF('PR-tampon'!$D555="","",IF('PR-tampon'!$D555=0,"",IF(INDIRECT(NOM_FR&amp;ADDRESS('PR-tampon'!$D555,COLUMN(REFERENCEMENT_ISOLANT[[#Headers],[TYPE DE PROCEDE]])))=0,"",INDIRECT(NOM_FR&amp;ADDRESS('PR-tampon'!$D555,COLUMN(REFERENCEMENT_ISOLANT[[#Headers],[TYPE DE PROCEDE]]))))))</f>
        <v/>
      </c>
      <c r="D592" s="79" t="str">
        <f ca="1">IF('PR-tampon'!$D555="","",IF('PR-tampon'!$D555=0,"",IF(INDIRECT(NOM_FR&amp;ADDRESS('PR-tampon'!$D555,COLUMN(REFERENCEMENT_ISOLANT[[#Headers],[MATIERE]])))=0,"",INDIRECT(NOM_FR&amp;ADDRESS('PR-tampon'!$D555,COLUMN(REFERENCEMENT_ISOLANT[[#Headers],[MATIERE]]))))))</f>
        <v/>
      </c>
      <c r="E592" s="3" t="str">
        <f ca="1">IF('PR-tampon'!$D555="","",IF('PR-tampon'!$D555=0,"",IF(INDIRECT(NOM_FR&amp;ADDRESS('PR-tampon'!$D555,COLUMN(REFERENCEMENT_ISOLANT[[#Headers],[NOM COMMERCIAL DU PROCEDE]])))=0,"",INDIRECT(NOM_FR&amp;ADDRESS('PR-tampon'!$D555,COLUMN(REFERENCEMENT_ISOLANT[[#Headers],[NOM COMMERCIAL DU PROCEDE]]))))))</f>
        <v/>
      </c>
      <c r="F592" s="3" t="str">
        <f ca="1">IF('PR-tampon'!$D555="","",IF('PR-tampon'!$D555=0,"",IF(INDIRECT(NOM_FR&amp;ADDRESS('PR-tampon'!$D555,COLUMN(REFERENCEMENT_ISOLANT[[#Headers],[FABRICANT / TITULAIRE / DISTRIBUTEUR]])))=0,"",INDIRECT(NOM_FR&amp;ADDRESS('PR-tampon'!$D555,COLUMN(REFERENCEMENT_ISOLANT[[#Headers],[FABRICANT / TITULAIRE / DISTRIBUTEUR]]))))))</f>
        <v/>
      </c>
      <c r="G592" s="3" t="str">
        <f ca="1">IF('PR-tampon'!$D555="","",IF('PR-tampon'!$D555=0,"",IF(INDIRECT(NOM_FR&amp;ADDRESS('PR-tampon'!$D555,COLUMN(REFERENCEMENT_ISOLANT[[#Headers],[TYPE DE DOCUMENT DE REFERENCE]])))=0,"",INDIRECT(NOM_FR&amp;ADDRESS('PR-tampon'!$D555,COLUMN(REFERENCEMENT_ISOLANT[[#Headers],[TYPE DE DOCUMENT DE REFERENCE]]))))))</f>
        <v/>
      </c>
      <c r="H592" s="3" t="str">
        <f ca="1">IF('PR-tampon'!$D555="","",IF('PR-tampon'!$D555=0,"",IF(INDIRECT(NOM_FR&amp;ADDRESS('PR-tampon'!$D555,COLUMN(REFERENCEMENT_ISOLANT[[#Headers],[REF]])))=0,"",INDIRECT(NOM_FR&amp;ADDRESS('PR-tampon'!$D555,COLUMN(REFERENCEMENT_ISOLANT[[#Headers],[REF]]))))))</f>
        <v/>
      </c>
      <c r="I592" s="73" t="str">
        <f ca="1">IF('PR-tampon'!$D555="","",IF('PR-tampon'!$D555=0,"",IF(INDIRECT(NOM_FR&amp;ADDRESS('PR-tampon'!$D555,COLUMN(REFERENCEMENT_ISOLANT[[#Headers],[AVIS LIMITE AU / VALIDITE]])))=0,"",INDIRECT(NOM_FR&amp;ADDRESS('PR-tampon'!$D555,COLUMN(REFERENCEMENT_ISOLANT[[#Headers],[AVIS LIMITE AU / VALIDITE]]))))))</f>
        <v/>
      </c>
      <c r="J592" s="3" t="str">
        <f ca="1">IF('PR-tampon'!$D555="","",IF('PR-tampon'!$D555=0,"",IF(INDIRECT(NOM_FR&amp;ADDRESS('PR-tampon'!$D555,COLUMN(REFERENCEMENT_ISOLANT[[#Headers],[TC/TNC
dans le domaine d''emploi visé]])))=0,"",INDIRECT(NOM_FR&amp;ADDRESS('PR-tampon'!$D555,COLUMN(REFERENCEMENT_ISOLANT[[#Headers],[TC/TNC
dans le domaine d''emploi visé]]))))))</f>
        <v/>
      </c>
      <c r="K592" s="102" t="str">
        <f ca="1">IF('PR-tampon'!$D555="","",IF('PR-tampon'!$D555=0,"",IF(INDIRECT(NOM_FR&amp;ADDRESS('PR-tampon'!$D555,COLUMN(REFERENCEMENT_ISOLANT[[#Headers],[SYNTHESE DES APPLICATIONS VISEES]])))=0,"",INDIRECT(NOM_FR&amp;ADDRESS('PR-tampon'!$D555,COLUMN(REFERENCEMENT_ISOLANT[[#Headers],[SYNTHESE DES APPLICATIONS VISEES]]))))))</f>
        <v/>
      </c>
      <c r="L592" s="75" t="str">
        <f ca="1">IF('PR-tampon'!$E555="","",IF('PR-tampon'!$E555=0,"",IF(INDIRECT(NOM_FR&amp;ADDRESS('PR-tampon'!$E555,COLUMN(REFERENCEMENT_ISOLANT[[#Headers],[CONCATENATION DES OBSERVATIONS]])))=0,"",INDIRECT(NOM_FR&amp;ADDRESS('PR-tampon'!$E555,COLUMN(REFERENCEMENT_ISOLANT[[#Headers],[CONCATENATION DES OBSERVATIONS]]))))))</f>
        <v/>
      </c>
      <c r="M592" s="3" t="str">
        <f ca="1">IF('PR-tampon'!$D555="","",IF('PR-tampon'!$D555=0,"",IF(INDIRECT(NOM_FR&amp;ADDRESS('PR-tampon'!$D555,COLUMN(REFERENCEMENT_ISOLANT[[#Headers],[Hygrométrie des locaux]])))=0,"",INDIRECT(NOM_FR&amp;ADDRESS('PR-tampon'!$D555,COLUMN(REFERENCEMENT_ISOLANT[[#Headers],[Hygrométrie des locaux]]))))))</f>
        <v/>
      </c>
      <c r="N592" s="3" t="str">
        <f ca="1">IF('PR-tampon'!$D555="","",IF('PR-tampon'!$D555=0,"",IF(INDIRECT(NOM_FR&amp;ADDRESS('PR-tampon'!$D555,COLUMN(REFERENCEMENT_ISOLANT[[#Headers],[classement locaux au sens 20.1 P3]])))=0,"",INDIRECT(NOM_FR&amp;ADDRESS('PR-tampon'!$D555,COLUMN(REFERENCEMENT_ISOLANT[[#Headers],[classement locaux au sens 20.1 P3]]))))))</f>
        <v/>
      </c>
      <c r="O592" s="3" t="str">
        <f ca="1">IF('PR-tampon'!$D555="","",IF('PR-tampon'!$D555=0,"",IF(INDIRECT(NOM_FR&amp;ADDRESS('PR-tampon'!$D555,COLUMN(REFERENCEMENT_ISOLANT[[#Headers],[Climat max]])))=0,"",INDIRECT(NOM_FR&amp;ADDRESS('PR-tampon'!$D555,COLUMN(REFERENCEMENT_ISOLANT[[#Headers],[Climat max]]))))))</f>
        <v/>
      </c>
      <c r="P592" s="3" t="str">
        <f ca="1">IF('PR-tampon'!$D555="","",IF('PR-tampon'!$D555=0,"",IF(INDIRECT(NOM_FR&amp;ADDRESS('PR-tampon'!$D555,COLUMN(REFERENCEMENT_ISOLANT[[#Headers],[Locaux climatisés ou raffraichis]])))=0,"",INDIRECT(NOM_FR&amp;ADDRESS('PR-tampon'!$D555,COLUMN(REFERENCEMENT_ISOLANT[[#Headers],[Locaux climatisés ou raffraichis]]))))))</f>
        <v/>
      </c>
    </row>
    <row r="593" spans="1:16" ht="130.15" customHeight="1" x14ac:dyDescent="0.25">
      <c r="A593" s="3" t="s">
        <v>165</v>
      </c>
      <c r="B593" s="79" t="str">
        <f ca="1">IF('PR-tampon'!$D556="","",IF('PR-tampon'!$D556=0,"",IF(INDIRECT(NOM_FR&amp;ADDRESS('PR-tampon'!$D556,COLUMN(REFERENCEMENT_ISOLANT[[#Headers],[DATE REFERENCEMENT]])))=0,"",INDIRECT(NOM_FR&amp;ADDRESS('PR-tampon'!$D556,COLUMN(REFERENCEMENT_ISOLANT[[#Headers],[DATE REFERENCEMENT]]))))))</f>
        <v/>
      </c>
      <c r="C593" s="79" t="str">
        <f ca="1">IF('PR-tampon'!$D556="","",IF('PR-tampon'!$D556=0,"",IF(INDIRECT(NOM_FR&amp;ADDRESS('PR-tampon'!$D556,COLUMN(REFERENCEMENT_ISOLANT[[#Headers],[TYPE DE PROCEDE]])))=0,"",INDIRECT(NOM_FR&amp;ADDRESS('PR-tampon'!$D556,COLUMN(REFERENCEMENT_ISOLANT[[#Headers],[TYPE DE PROCEDE]]))))))</f>
        <v/>
      </c>
      <c r="D593" s="79" t="str">
        <f ca="1">IF('PR-tampon'!$D556="","",IF('PR-tampon'!$D556=0,"",IF(INDIRECT(NOM_FR&amp;ADDRESS('PR-tampon'!$D556,COLUMN(REFERENCEMENT_ISOLANT[[#Headers],[MATIERE]])))=0,"",INDIRECT(NOM_FR&amp;ADDRESS('PR-tampon'!$D556,COLUMN(REFERENCEMENT_ISOLANT[[#Headers],[MATIERE]]))))))</f>
        <v/>
      </c>
      <c r="E593" s="3" t="str">
        <f ca="1">IF('PR-tampon'!$D556="","",IF('PR-tampon'!$D556=0,"",IF(INDIRECT(NOM_FR&amp;ADDRESS('PR-tampon'!$D556,COLUMN(REFERENCEMENT_ISOLANT[[#Headers],[NOM COMMERCIAL DU PROCEDE]])))=0,"",INDIRECT(NOM_FR&amp;ADDRESS('PR-tampon'!$D556,COLUMN(REFERENCEMENT_ISOLANT[[#Headers],[NOM COMMERCIAL DU PROCEDE]]))))))</f>
        <v/>
      </c>
      <c r="F593" s="3" t="str">
        <f ca="1">IF('PR-tampon'!$D556="","",IF('PR-tampon'!$D556=0,"",IF(INDIRECT(NOM_FR&amp;ADDRESS('PR-tampon'!$D556,COLUMN(REFERENCEMENT_ISOLANT[[#Headers],[FABRICANT / TITULAIRE / DISTRIBUTEUR]])))=0,"",INDIRECT(NOM_FR&amp;ADDRESS('PR-tampon'!$D556,COLUMN(REFERENCEMENT_ISOLANT[[#Headers],[FABRICANT / TITULAIRE / DISTRIBUTEUR]]))))))</f>
        <v/>
      </c>
      <c r="G593" s="3" t="str">
        <f ca="1">IF('PR-tampon'!$D556="","",IF('PR-tampon'!$D556=0,"",IF(INDIRECT(NOM_FR&amp;ADDRESS('PR-tampon'!$D556,COLUMN(REFERENCEMENT_ISOLANT[[#Headers],[TYPE DE DOCUMENT DE REFERENCE]])))=0,"",INDIRECT(NOM_FR&amp;ADDRESS('PR-tampon'!$D556,COLUMN(REFERENCEMENT_ISOLANT[[#Headers],[TYPE DE DOCUMENT DE REFERENCE]]))))))</f>
        <v/>
      </c>
      <c r="H593" s="3" t="str">
        <f ca="1">IF('PR-tampon'!$D556="","",IF('PR-tampon'!$D556=0,"",IF(INDIRECT(NOM_FR&amp;ADDRESS('PR-tampon'!$D556,COLUMN(REFERENCEMENT_ISOLANT[[#Headers],[REF]])))=0,"",INDIRECT(NOM_FR&amp;ADDRESS('PR-tampon'!$D556,COLUMN(REFERENCEMENT_ISOLANT[[#Headers],[REF]]))))))</f>
        <v/>
      </c>
      <c r="I593" s="73" t="str">
        <f ca="1">IF('PR-tampon'!$D556="","",IF('PR-tampon'!$D556=0,"",IF(INDIRECT(NOM_FR&amp;ADDRESS('PR-tampon'!$D556,COLUMN(REFERENCEMENT_ISOLANT[[#Headers],[AVIS LIMITE AU / VALIDITE]])))=0,"",INDIRECT(NOM_FR&amp;ADDRESS('PR-tampon'!$D556,COLUMN(REFERENCEMENT_ISOLANT[[#Headers],[AVIS LIMITE AU / VALIDITE]]))))))</f>
        <v/>
      </c>
      <c r="J593" s="3" t="str">
        <f ca="1">IF('PR-tampon'!$D556="","",IF('PR-tampon'!$D556=0,"",IF(INDIRECT(NOM_FR&amp;ADDRESS('PR-tampon'!$D556,COLUMN(REFERENCEMENT_ISOLANT[[#Headers],[TC/TNC
dans le domaine d''emploi visé]])))=0,"",INDIRECT(NOM_FR&amp;ADDRESS('PR-tampon'!$D556,COLUMN(REFERENCEMENT_ISOLANT[[#Headers],[TC/TNC
dans le domaine d''emploi visé]]))))))</f>
        <v/>
      </c>
      <c r="K593" s="102" t="str">
        <f ca="1">IF('PR-tampon'!$D556="","",IF('PR-tampon'!$D556=0,"",IF(INDIRECT(NOM_FR&amp;ADDRESS('PR-tampon'!$D556,COLUMN(REFERENCEMENT_ISOLANT[[#Headers],[SYNTHESE DES APPLICATIONS VISEES]])))=0,"",INDIRECT(NOM_FR&amp;ADDRESS('PR-tampon'!$D556,COLUMN(REFERENCEMENT_ISOLANT[[#Headers],[SYNTHESE DES APPLICATIONS VISEES]]))))))</f>
        <v/>
      </c>
      <c r="L593" s="75" t="str">
        <f ca="1">IF('PR-tampon'!$E556="","",IF('PR-tampon'!$E556=0,"",IF(INDIRECT(NOM_FR&amp;ADDRESS('PR-tampon'!$E556,COLUMN(REFERENCEMENT_ISOLANT[[#Headers],[CONCATENATION DES OBSERVATIONS]])))=0,"",INDIRECT(NOM_FR&amp;ADDRESS('PR-tampon'!$E556,COLUMN(REFERENCEMENT_ISOLANT[[#Headers],[CONCATENATION DES OBSERVATIONS]]))))))</f>
        <v/>
      </c>
      <c r="M593" s="3" t="str">
        <f ca="1">IF('PR-tampon'!$D556="","",IF('PR-tampon'!$D556=0,"",IF(INDIRECT(NOM_FR&amp;ADDRESS('PR-tampon'!$D556,COLUMN(REFERENCEMENT_ISOLANT[[#Headers],[Hygrométrie des locaux]])))=0,"",INDIRECT(NOM_FR&amp;ADDRESS('PR-tampon'!$D556,COLUMN(REFERENCEMENT_ISOLANT[[#Headers],[Hygrométrie des locaux]]))))))</f>
        <v/>
      </c>
      <c r="N593" s="3" t="str">
        <f ca="1">IF('PR-tampon'!$D556="","",IF('PR-tampon'!$D556=0,"",IF(INDIRECT(NOM_FR&amp;ADDRESS('PR-tampon'!$D556,COLUMN(REFERENCEMENT_ISOLANT[[#Headers],[classement locaux au sens 20.1 P3]])))=0,"",INDIRECT(NOM_FR&amp;ADDRESS('PR-tampon'!$D556,COLUMN(REFERENCEMENT_ISOLANT[[#Headers],[classement locaux au sens 20.1 P3]]))))))</f>
        <v/>
      </c>
      <c r="O593" s="3" t="str">
        <f ca="1">IF('PR-tampon'!$D556="","",IF('PR-tampon'!$D556=0,"",IF(INDIRECT(NOM_FR&amp;ADDRESS('PR-tampon'!$D556,COLUMN(REFERENCEMENT_ISOLANT[[#Headers],[Climat max]])))=0,"",INDIRECT(NOM_FR&amp;ADDRESS('PR-tampon'!$D556,COLUMN(REFERENCEMENT_ISOLANT[[#Headers],[Climat max]]))))))</f>
        <v/>
      </c>
      <c r="P593" s="3" t="str">
        <f ca="1">IF('PR-tampon'!$D556="","",IF('PR-tampon'!$D556=0,"",IF(INDIRECT(NOM_FR&amp;ADDRESS('PR-tampon'!$D556,COLUMN(REFERENCEMENT_ISOLANT[[#Headers],[Locaux climatisés ou raffraichis]])))=0,"",INDIRECT(NOM_FR&amp;ADDRESS('PR-tampon'!$D556,COLUMN(REFERENCEMENT_ISOLANT[[#Headers],[Locaux climatisés ou raffraichis]]))))))</f>
        <v/>
      </c>
    </row>
    <row r="594" spans="1:16" ht="130.15" customHeight="1" x14ac:dyDescent="0.25">
      <c r="A594" s="3" t="s">
        <v>165</v>
      </c>
      <c r="B594" s="79" t="str">
        <f ca="1">IF('PR-tampon'!$D557="","",IF('PR-tampon'!$D557=0,"",IF(INDIRECT(NOM_FR&amp;ADDRESS('PR-tampon'!$D557,COLUMN(REFERENCEMENT_ISOLANT[[#Headers],[DATE REFERENCEMENT]])))=0,"",INDIRECT(NOM_FR&amp;ADDRESS('PR-tampon'!$D557,COLUMN(REFERENCEMENT_ISOLANT[[#Headers],[DATE REFERENCEMENT]]))))))</f>
        <v/>
      </c>
      <c r="C594" s="79" t="str">
        <f ca="1">IF('PR-tampon'!$D557="","",IF('PR-tampon'!$D557=0,"",IF(INDIRECT(NOM_FR&amp;ADDRESS('PR-tampon'!$D557,COLUMN(REFERENCEMENT_ISOLANT[[#Headers],[TYPE DE PROCEDE]])))=0,"",INDIRECT(NOM_FR&amp;ADDRESS('PR-tampon'!$D557,COLUMN(REFERENCEMENT_ISOLANT[[#Headers],[TYPE DE PROCEDE]]))))))</f>
        <v/>
      </c>
      <c r="D594" s="79" t="str">
        <f ca="1">IF('PR-tampon'!$D557="","",IF('PR-tampon'!$D557=0,"",IF(INDIRECT(NOM_FR&amp;ADDRESS('PR-tampon'!$D557,COLUMN(REFERENCEMENT_ISOLANT[[#Headers],[MATIERE]])))=0,"",INDIRECT(NOM_FR&amp;ADDRESS('PR-tampon'!$D557,COLUMN(REFERENCEMENT_ISOLANT[[#Headers],[MATIERE]]))))))</f>
        <v/>
      </c>
      <c r="E594" s="3" t="str">
        <f ca="1">IF('PR-tampon'!$D557="","",IF('PR-tampon'!$D557=0,"",IF(INDIRECT(NOM_FR&amp;ADDRESS('PR-tampon'!$D557,COLUMN(REFERENCEMENT_ISOLANT[[#Headers],[NOM COMMERCIAL DU PROCEDE]])))=0,"",INDIRECT(NOM_FR&amp;ADDRESS('PR-tampon'!$D557,COLUMN(REFERENCEMENT_ISOLANT[[#Headers],[NOM COMMERCIAL DU PROCEDE]]))))))</f>
        <v/>
      </c>
      <c r="F594" s="3" t="str">
        <f ca="1">IF('PR-tampon'!$D557="","",IF('PR-tampon'!$D557=0,"",IF(INDIRECT(NOM_FR&amp;ADDRESS('PR-tampon'!$D557,COLUMN(REFERENCEMENT_ISOLANT[[#Headers],[FABRICANT / TITULAIRE / DISTRIBUTEUR]])))=0,"",INDIRECT(NOM_FR&amp;ADDRESS('PR-tampon'!$D557,COLUMN(REFERENCEMENT_ISOLANT[[#Headers],[FABRICANT / TITULAIRE / DISTRIBUTEUR]]))))))</f>
        <v/>
      </c>
      <c r="G594" s="3" t="str">
        <f ca="1">IF('PR-tampon'!$D557="","",IF('PR-tampon'!$D557=0,"",IF(INDIRECT(NOM_FR&amp;ADDRESS('PR-tampon'!$D557,COLUMN(REFERENCEMENT_ISOLANT[[#Headers],[TYPE DE DOCUMENT DE REFERENCE]])))=0,"",INDIRECT(NOM_FR&amp;ADDRESS('PR-tampon'!$D557,COLUMN(REFERENCEMENT_ISOLANT[[#Headers],[TYPE DE DOCUMENT DE REFERENCE]]))))))</f>
        <v/>
      </c>
      <c r="H594" s="3" t="str">
        <f ca="1">IF('PR-tampon'!$D557="","",IF('PR-tampon'!$D557=0,"",IF(INDIRECT(NOM_FR&amp;ADDRESS('PR-tampon'!$D557,COLUMN(REFERENCEMENT_ISOLANT[[#Headers],[REF]])))=0,"",INDIRECT(NOM_FR&amp;ADDRESS('PR-tampon'!$D557,COLUMN(REFERENCEMENT_ISOLANT[[#Headers],[REF]]))))))</f>
        <v/>
      </c>
      <c r="I594" s="73" t="str">
        <f ca="1">IF('PR-tampon'!$D557="","",IF('PR-tampon'!$D557=0,"",IF(INDIRECT(NOM_FR&amp;ADDRESS('PR-tampon'!$D557,COLUMN(REFERENCEMENT_ISOLANT[[#Headers],[AVIS LIMITE AU / VALIDITE]])))=0,"",INDIRECT(NOM_FR&amp;ADDRESS('PR-tampon'!$D557,COLUMN(REFERENCEMENT_ISOLANT[[#Headers],[AVIS LIMITE AU / VALIDITE]]))))))</f>
        <v/>
      </c>
      <c r="J594" s="3" t="str">
        <f ca="1">IF('PR-tampon'!$D557="","",IF('PR-tampon'!$D557=0,"",IF(INDIRECT(NOM_FR&amp;ADDRESS('PR-tampon'!$D557,COLUMN(REFERENCEMENT_ISOLANT[[#Headers],[TC/TNC
dans le domaine d''emploi visé]])))=0,"",INDIRECT(NOM_FR&amp;ADDRESS('PR-tampon'!$D557,COLUMN(REFERENCEMENT_ISOLANT[[#Headers],[TC/TNC
dans le domaine d''emploi visé]]))))))</f>
        <v/>
      </c>
      <c r="K594" s="102" t="str">
        <f ca="1">IF('PR-tampon'!$D557="","",IF('PR-tampon'!$D557=0,"",IF(INDIRECT(NOM_FR&amp;ADDRESS('PR-tampon'!$D557,COLUMN(REFERENCEMENT_ISOLANT[[#Headers],[SYNTHESE DES APPLICATIONS VISEES]])))=0,"",INDIRECT(NOM_FR&amp;ADDRESS('PR-tampon'!$D557,COLUMN(REFERENCEMENT_ISOLANT[[#Headers],[SYNTHESE DES APPLICATIONS VISEES]]))))))</f>
        <v/>
      </c>
      <c r="L594" s="75" t="str">
        <f ca="1">IF('PR-tampon'!$E557="","",IF('PR-tampon'!$E557=0,"",IF(INDIRECT(NOM_FR&amp;ADDRESS('PR-tampon'!$E557,COLUMN(REFERENCEMENT_ISOLANT[[#Headers],[CONCATENATION DES OBSERVATIONS]])))=0,"",INDIRECT(NOM_FR&amp;ADDRESS('PR-tampon'!$E557,COLUMN(REFERENCEMENT_ISOLANT[[#Headers],[CONCATENATION DES OBSERVATIONS]]))))))</f>
        <v/>
      </c>
      <c r="M594" s="3" t="str">
        <f ca="1">IF('PR-tampon'!$D557="","",IF('PR-tampon'!$D557=0,"",IF(INDIRECT(NOM_FR&amp;ADDRESS('PR-tampon'!$D557,COLUMN(REFERENCEMENT_ISOLANT[[#Headers],[Hygrométrie des locaux]])))=0,"",INDIRECT(NOM_FR&amp;ADDRESS('PR-tampon'!$D557,COLUMN(REFERENCEMENT_ISOLANT[[#Headers],[Hygrométrie des locaux]]))))))</f>
        <v/>
      </c>
      <c r="N594" s="3" t="str">
        <f ca="1">IF('PR-tampon'!$D557="","",IF('PR-tampon'!$D557=0,"",IF(INDIRECT(NOM_FR&amp;ADDRESS('PR-tampon'!$D557,COLUMN(REFERENCEMENT_ISOLANT[[#Headers],[classement locaux au sens 20.1 P3]])))=0,"",INDIRECT(NOM_FR&amp;ADDRESS('PR-tampon'!$D557,COLUMN(REFERENCEMENT_ISOLANT[[#Headers],[classement locaux au sens 20.1 P3]]))))))</f>
        <v/>
      </c>
      <c r="O594" s="3" t="str">
        <f ca="1">IF('PR-tampon'!$D557="","",IF('PR-tampon'!$D557=0,"",IF(INDIRECT(NOM_FR&amp;ADDRESS('PR-tampon'!$D557,COLUMN(REFERENCEMENT_ISOLANT[[#Headers],[Climat max]])))=0,"",INDIRECT(NOM_FR&amp;ADDRESS('PR-tampon'!$D557,COLUMN(REFERENCEMENT_ISOLANT[[#Headers],[Climat max]]))))))</f>
        <v/>
      </c>
      <c r="P594" s="3" t="str">
        <f ca="1">IF('PR-tampon'!$D557="","",IF('PR-tampon'!$D557=0,"",IF(INDIRECT(NOM_FR&amp;ADDRESS('PR-tampon'!$D557,COLUMN(REFERENCEMENT_ISOLANT[[#Headers],[Locaux climatisés ou raffraichis]])))=0,"",INDIRECT(NOM_FR&amp;ADDRESS('PR-tampon'!$D557,COLUMN(REFERENCEMENT_ISOLANT[[#Headers],[Locaux climatisés ou raffraichis]]))))))</f>
        <v/>
      </c>
    </row>
    <row r="595" spans="1:16" ht="130.15" customHeight="1" x14ac:dyDescent="0.25">
      <c r="A595" s="3" t="s">
        <v>165</v>
      </c>
      <c r="B595" s="79" t="str">
        <f ca="1">IF('PR-tampon'!$D558="","",IF('PR-tampon'!$D558=0,"",IF(INDIRECT(NOM_FR&amp;ADDRESS('PR-tampon'!$D558,COLUMN(REFERENCEMENT_ISOLANT[[#Headers],[DATE REFERENCEMENT]])))=0,"",INDIRECT(NOM_FR&amp;ADDRESS('PR-tampon'!$D558,COLUMN(REFERENCEMENT_ISOLANT[[#Headers],[DATE REFERENCEMENT]]))))))</f>
        <v/>
      </c>
      <c r="C595" s="79" t="str">
        <f ca="1">IF('PR-tampon'!$D558="","",IF('PR-tampon'!$D558=0,"",IF(INDIRECT(NOM_FR&amp;ADDRESS('PR-tampon'!$D558,COLUMN(REFERENCEMENT_ISOLANT[[#Headers],[TYPE DE PROCEDE]])))=0,"",INDIRECT(NOM_FR&amp;ADDRESS('PR-tampon'!$D558,COLUMN(REFERENCEMENT_ISOLANT[[#Headers],[TYPE DE PROCEDE]]))))))</f>
        <v/>
      </c>
      <c r="D595" s="79" t="str">
        <f ca="1">IF('PR-tampon'!$D558="","",IF('PR-tampon'!$D558=0,"",IF(INDIRECT(NOM_FR&amp;ADDRESS('PR-tampon'!$D558,COLUMN(REFERENCEMENT_ISOLANT[[#Headers],[MATIERE]])))=0,"",INDIRECT(NOM_FR&amp;ADDRESS('PR-tampon'!$D558,COLUMN(REFERENCEMENT_ISOLANT[[#Headers],[MATIERE]]))))))</f>
        <v/>
      </c>
      <c r="E595" s="3" t="str">
        <f ca="1">IF('PR-tampon'!$D558="","",IF('PR-tampon'!$D558=0,"",IF(INDIRECT(NOM_FR&amp;ADDRESS('PR-tampon'!$D558,COLUMN(REFERENCEMENT_ISOLANT[[#Headers],[NOM COMMERCIAL DU PROCEDE]])))=0,"",INDIRECT(NOM_FR&amp;ADDRESS('PR-tampon'!$D558,COLUMN(REFERENCEMENT_ISOLANT[[#Headers],[NOM COMMERCIAL DU PROCEDE]]))))))</f>
        <v/>
      </c>
      <c r="F595" s="3" t="str">
        <f ca="1">IF('PR-tampon'!$D558="","",IF('PR-tampon'!$D558=0,"",IF(INDIRECT(NOM_FR&amp;ADDRESS('PR-tampon'!$D558,COLUMN(REFERENCEMENT_ISOLANT[[#Headers],[FABRICANT / TITULAIRE / DISTRIBUTEUR]])))=0,"",INDIRECT(NOM_FR&amp;ADDRESS('PR-tampon'!$D558,COLUMN(REFERENCEMENT_ISOLANT[[#Headers],[FABRICANT / TITULAIRE / DISTRIBUTEUR]]))))))</f>
        <v/>
      </c>
      <c r="G595" s="3" t="str">
        <f ca="1">IF('PR-tampon'!$D558="","",IF('PR-tampon'!$D558=0,"",IF(INDIRECT(NOM_FR&amp;ADDRESS('PR-tampon'!$D558,COLUMN(REFERENCEMENT_ISOLANT[[#Headers],[TYPE DE DOCUMENT DE REFERENCE]])))=0,"",INDIRECT(NOM_FR&amp;ADDRESS('PR-tampon'!$D558,COLUMN(REFERENCEMENT_ISOLANT[[#Headers],[TYPE DE DOCUMENT DE REFERENCE]]))))))</f>
        <v/>
      </c>
      <c r="H595" s="3" t="str">
        <f ca="1">IF('PR-tampon'!$D558="","",IF('PR-tampon'!$D558=0,"",IF(INDIRECT(NOM_FR&amp;ADDRESS('PR-tampon'!$D558,COLUMN(REFERENCEMENT_ISOLANT[[#Headers],[REF]])))=0,"",INDIRECT(NOM_FR&amp;ADDRESS('PR-tampon'!$D558,COLUMN(REFERENCEMENT_ISOLANT[[#Headers],[REF]]))))))</f>
        <v/>
      </c>
      <c r="I595" s="73" t="str">
        <f ca="1">IF('PR-tampon'!$D558="","",IF('PR-tampon'!$D558=0,"",IF(INDIRECT(NOM_FR&amp;ADDRESS('PR-tampon'!$D558,COLUMN(REFERENCEMENT_ISOLANT[[#Headers],[AVIS LIMITE AU / VALIDITE]])))=0,"",INDIRECT(NOM_FR&amp;ADDRESS('PR-tampon'!$D558,COLUMN(REFERENCEMENT_ISOLANT[[#Headers],[AVIS LIMITE AU / VALIDITE]]))))))</f>
        <v/>
      </c>
      <c r="J595" s="3" t="str">
        <f ca="1">IF('PR-tampon'!$D558="","",IF('PR-tampon'!$D558=0,"",IF(INDIRECT(NOM_FR&amp;ADDRESS('PR-tampon'!$D558,COLUMN(REFERENCEMENT_ISOLANT[[#Headers],[TC/TNC
dans le domaine d''emploi visé]])))=0,"",INDIRECT(NOM_FR&amp;ADDRESS('PR-tampon'!$D558,COLUMN(REFERENCEMENT_ISOLANT[[#Headers],[TC/TNC
dans le domaine d''emploi visé]]))))))</f>
        <v/>
      </c>
      <c r="K595" s="102" t="str">
        <f ca="1">IF('PR-tampon'!$D558="","",IF('PR-tampon'!$D558=0,"",IF(INDIRECT(NOM_FR&amp;ADDRESS('PR-tampon'!$D558,COLUMN(REFERENCEMENT_ISOLANT[[#Headers],[SYNTHESE DES APPLICATIONS VISEES]])))=0,"",INDIRECT(NOM_FR&amp;ADDRESS('PR-tampon'!$D558,COLUMN(REFERENCEMENT_ISOLANT[[#Headers],[SYNTHESE DES APPLICATIONS VISEES]]))))))</f>
        <v/>
      </c>
      <c r="L595" s="75" t="str">
        <f ca="1">IF('PR-tampon'!$E558="","",IF('PR-tampon'!$E558=0,"",IF(INDIRECT(NOM_FR&amp;ADDRESS('PR-tampon'!$E558,COLUMN(REFERENCEMENT_ISOLANT[[#Headers],[CONCATENATION DES OBSERVATIONS]])))=0,"",INDIRECT(NOM_FR&amp;ADDRESS('PR-tampon'!$E558,COLUMN(REFERENCEMENT_ISOLANT[[#Headers],[CONCATENATION DES OBSERVATIONS]]))))))</f>
        <v/>
      </c>
      <c r="M595" s="3" t="str">
        <f ca="1">IF('PR-tampon'!$D558="","",IF('PR-tampon'!$D558=0,"",IF(INDIRECT(NOM_FR&amp;ADDRESS('PR-tampon'!$D558,COLUMN(REFERENCEMENT_ISOLANT[[#Headers],[Hygrométrie des locaux]])))=0,"",INDIRECT(NOM_FR&amp;ADDRESS('PR-tampon'!$D558,COLUMN(REFERENCEMENT_ISOLANT[[#Headers],[Hygrométrie des locaux]]))))))</f>
        <v/>
      </c>
      <c r="N595" s="3" t="str">
        <f ca="1">IF('PR-tampon'!$D558="","",IF('PR-tampon'!$D558=0,"",IF(INDIRECT(NOM_FR&amp;ADDRESS('PR-tampon'!$D558,COLUMN(REFERENCEMENT_ISOLANT[[#Headers],[classement locaux au sens 20.1 P3]])))=0,"",INDIRECT(NOM_FR&amp;ADDRESS('PR-tampon'!$D558,COLUMN(REFERENCEMENT_ISOLANT[[#Headers],[classement locaux au sens 20.1 P3]]))))))</f>
        <v/>
      </c>
      <c r="O595" s="3" t="str">
        <f ca="1">IF('PR-tampon'!$D558="","",IF('PR-tampon'!$D558=0,"",IF(INDIRECT(NOM_FR&amp;ADDRESS('PR-tampon'!$D558,COLUMN(REFERENCEMENT_ISOLANT[[#Headers],[Climat max]])))=0,"",INDIRECT(NOM_FR&amp;ADDRESS('PR-tampon'!$D558,COLUMN(REFERENCEMENT_ISOLANT[[#Headers],[Climat max]]))))))</f>
        <v/>
      </c>
      <c r="P595" s="3" t="str">
        <f ca="1">IF('PR-tampon'!$D558="","",IF('PR-tampon'!$D558=0,"",IF(INDIRECT(NOM_FR&amp;ADDRESS('PR-tampon'!$D558,COLUMN(REFERENCEMENT_ISOLANT[[#Headers],[Locaux climatisés ou raffraichis]])))=0,"",INDIRECT(NOM_FR&amp;ADDRESS('PR-tampon'!$D558,COLUMN(REFERENCEMENT_ISOLANT[[#Headers],[Locaux climatisés ou raffraichis]]))))))</f>
        <v/>
      </c>
    </row>
    <row r="596" spans="1:16" ht="130.15" customHeight="1" x14ac:dyDescent="0.25">
      <c r="A596" s="3" t="s">
        <v>165</v>
      </c>
      <c r="B596" s="79" t="str">
        <f ca="1">IF('PR-tampon'!$D559="","",IF('PR-tampon'!$D559=0,"",IF(INDIRECT(NOM_FR&amp;ADDRESS('PR-tampon'!$D559,COLUMN(REFERENCEMENT_ISOLANT[[#Headers],[DATE REFERENCEMENT]])))=0,"",INDIRECT(NOM_FR&amp;ADDRESS('PR-tampon'!$D559,COLUMN(REFERENCEMENT_ISOLANT[[#Headers],[DATE REFERENCEMENT]]))))))</f>
        <v/>
      </c>
      <c r="C596" s="79" t="str">
        <f ca="1">IF('PR-tampon'!$D559="","",IF('PR-tampon'!$D559=0,"",IF(INDIRECT(NOM_FR&amp;ADDRESS('PR-tampon'!$D559,COLUMN(REFERENCEMENT_ISOLANT[[#Headers],[TYPE DE PROCEDE]])))=0,"",INDIRECT(NOM_FR&amp;ADDRESS('PR-tampon'!$D559,COLUMN(REFERENCEMENT_ISOLANT[[#Headers],[TYPE DE PROCEDE]]))))))</f>
        <v/>
      </c>
      <c r="D596" s="79" t="str">
        <f ca="1">IF('PR-tampon'!$D559="","",IF('PR-tampon'!$D559=0,"",IF(INDIRECT(NOM_FR&amp;ADDRESS('PR-tampon'!$D559,COLUMN(REFERENCEMENT_ISOLANT[[#Headers],[MATIERE]])))=0,"",INDIRECT(NOM_FR&amp;ADDRESS('PR-tampon'!$D559,COLUMN(REFERENCEMENT_ISOLANT[[#Headers],[MATIERE]]))))))</f>
        <v/>
      </c>
      <c r="E596" s="3" t="str">
        <f ca="1">IF('PR-tampon'!$D559="","",IF('PR-tampon'!$D559=0,"",IF(INDIRECT(NOM_FR&amp;ADDRESS('PR-tampon'!$D559,COLUMN(REFERENCEMENT_ISOLANT[[#Headers],[NOM COMMERCIAL DU PROCEDE]])))=0,"",INDIRECT(NOM_FR&amp;ADDRESS('PR-tampon'!$D559,COLUMN(REFERENCEMENT_ISOLANT[[#Headers],[NOM COMMERCIAL DU PROCEDE]]))))))</f>
        <v/>
      </c>
      <c r="F596" s="3" t="str">
        <f ca="1">IF('PR-tampon'!$D559="","",IF('PR-tampon'!$D559=0,"",IF(INDIRECT(NOM_FR&amp;ADDRESS('PR-tampon'!$D559,COLUMN(REFERENCEMENT_ISOLANT[[#Headers],[FABRICANT / TITULAIRE / DISTRIBUTEUR]])))=0,"",INDIRECT(NOM_FR&amp;ADDRESS('PR-tampon'!$D559,COLUMN(REFERENCEMENT_ISOLANT[[#Headers],[FABRICANT / TITULAIRE / DISTRIBUTEUR]]))))))</f>
        <v/>
      </c>
      <c r="G596" s="3" t="str">
        <f ca="1">IF('PR-tampon'!$D559="","",IF('PR-tampon'!$D559=0,"",IF(INDIRECT(NOM_FR&amp;ADDRESS('PR-tampon'!$D559,COLUMN(REFERENCEMENT_ISOLANT[[#Headers],[TYPE DE DOCUMENT DE REFERENCE]])))=0,"",INDIRECT(NOM_FR&amp;ADDRESS('PR-tampon'!$D559,COLUMN(REFERENCEMENT_ISOLANT[[#Headers],[TYPE DE DOCUMENT DE REFERENCE]]))))))</f>
        <v/>
      </c>
      <c r="H596" s="3" t="str">
        <f ca="1">IF('PR-tampon'!$D559="","",IF('PR-tampon'!$D559=0,"",IF(INDIRECT(NOM_FR&amp;ADDRESS('PR-tampon'!$D559,COLUMN(REFERENCEMENT_ISOLANT[[#Headers],[REF]])))=0,"",INDIRECT(NOM_FR&amp;ADDRESS('PR-tampon'!$D559,COLUMN(REFERENCEMENT_ISOLANT[[#Headers],[REF]]))))))</f>
        <v/>
      </c>
      <c r="I596" s="73" t="str">
        <f ca="1">IF('PR-tampon'!$D559="","",IF('PR-tampon'!$D559=0,"",IF(INDIRECT(NOM_FR&amp;ADDRESS('PR-tampon'!$D559,COLUMN(REFERENCEMENT_ISOLANT[[#Headers],[AVIS LIMITE AU / VALIDITE]])))=0,"",INDIRECT(NOM_FR&amp;ADDRESS('PR-tampon'!$D559,COLUMN(REFERENCEMENT_ISOLANT[[#Headers],[AVIS LIMITE AU / VALIDITE]]))))))</f>
        <v/>
      </c>
      <c r="J596" s="3" t="str">
        <f ca="1">IF('PR-tampon'!$D559="","",IF('PR-tampon'!$D559=0,"",IF(INDIRECT(NOM_FR&amp;ADDRESS('PR-tampon'!$D559,COLUMN(REFERENCEMENT_ISOLANT[[#Headers],[TC/TNC
dans le domaine d''emploi visé]])))=0,"",INDIRECT(NOM_FR&amp;ADDRESS('PR-tampon'!$D559,COLUMN(REFERENCEMENT_ISOLANT[[#Headers],[TC/TNC
dans le domaine d''emploi visé]]))))))</f>
        <v/>
      </c>
      <c r="K596" s="102" t="str">
        <f ca="1">IF('PR-tampon'!$D559="","",IF('PR-tampon'!$D559=0,"",IF(INDIRECT(NOM_FR&amp;ADDRESS('PR-tampon'!$D559,COLUMN(REFERENCEMENT_ISOLANT[[#Headers],[SYNTHESE DES APPLICATIONS VISEES]])))=0,"",INDIRECT(NOM_FR&amp;ADDRESS('PR-tampon'!$D559,COLUMN(REFERENCEMENT_ISOLANT[[#Headers],[SYNTHESE DES APPLICATIONS VISEES]]))))))</f>
        <v/>
      </c>
      <c r="L596" s="75" t="str">
        <f ca="1">IF('PR-tampon'!$E559="","",IF('PR-tampon'!$E559=0,"",IF(INDIRECT(NOM_FR&amp;ADDRESS('PR-tampon'!$E559,COLUMN(REFERENCEMENT_ISOLANT[[#Headers],[CONCATENATION DES OBSERVATIONS]])))=0,"",INDIRECT(NOM_FR&amp;ADDRESS('PR-tampon'!$E559,COLUMN(REFERENCEMENT_ISOLANT[[#Headers],[CONCATENATION DES OBSERVATIONS]]))))))</f>
        <v/>
      </c>
      <c r="M596" s="3" t="str">
        <f ca="1">IF('PR-tampon'!$D559="","",IF('PR-tampon'!$D559=0,"",IF(INDIRECT(NOM_FR&amp;ADDRESS('PR-tampon'!$D559,COLUMN(REFERENCEMENT_ISOLANT[[#Headers],[Hygrométrie des locaux]])))=0,"",INDIRECT(NOM_FR&amp;ADDRESS('PR-tampon'!$D559,COLUMN(REFERENCEMENT_ISOLANT[[#Headers],[Hygrométrie des locaux]]))))))</f>
        <v/>
      </c>
      <c r="N596" s="3" t="str">
        <f ca="1">IF('PR-tampon'!$D559="","",IF('PR-tampon'!$D559=0,"",IF(INDIRECT(NOM_FR&amp;ADDRESS('PR-tampon'!$D559,COLUMN(REFERENCEMENT_ISOLANT[[#Headers],[classement locaux au sens 20.1 P3]])))=0,"",INDIRECT(NOM_FR&amp;ADDRESS('PR-tampon'!$D559,COLUMN(REFERENCEMENT_ISOLANT[[#Headers],[classement locaux au sens 20.1 P3]]))))))</f>
        <v/>
      </c>
      <c r="O596" s="3" t="str">
        <f ca="1">IF('PR-tampon'!$D559="","",IF('PR-tampon'!$D559=0,"",IF(INDIRECT(NOM_FR&amp;ADDRESS('PR-tampon'!$D559,COLUMN(REFERENCEMENT_ISOLANT[[#Headers],[Climat max]])))=0,"",INDIRECT(NOM_FR&amp;ADDRESS('PR-tampon'!$D559,COLUMN(REFERENCEMENT_ISOLANT[[#Headers],[Climat max]]))))))</f>
        <v/>
      </c>
      <c r="P596" s="3" t="str">
        <f ca="1">IF('PR-tampon'!$D559="","",IF('PR-tampon'!$D559=0,"",IF(INDIRECT(NOM_FR&amp;ADDRESS('PR-tampon'!$D559,COLUMN(REFERENCEMENT_ISOLANT[[#Headers],[Locaux climatisés ou raffraichis]])))=0,"",INDIRECT(NOM_FR&amp;ADDRESS('PR-tampon'!$D559,COLUMN(REFERENCEMENT_ISOLANT[[#Headers],[Locaux climatisés ou raffraichis]]))))))</f>
        <v/>
      </c>
    </row>
    <row r="597" spans="1:16" ht="130.15" customHeight="1" x14ac:dyDescent="0.25">
      <c r="A597" s="3" t="s">
        <v>165</v>
      </c>
      <c r="B597" s="79" t="str">
        <f ca="1">IF('PR-tampon'!$D560="","",IF('PR-tampon'!$D560=0,"",IF(INDIRECT(NOM_FR&amp;ADDRESS('PR-tampon'!$D560,COLUMN(REFERENCEMENT_ISOLANT[[#Headers],[DATE REFERENCEMENT]])))=0,"",INDIRECT(NOM_FR&amp;ADDRESS('PR-tampon'!$D560,COLUMN(REFERENCEMENT_ISOLANT[[#Headers],[DATE REFERENCEMENT]]))))))</f>
        <v/>
      </c>
      <c r="C597" s="79" t="str">
        <f ca="1">IF('PR-tampon'!$D560="","",IF('PR-tampon'!$D560=0,"",IF(INDIRECT(NOM_FR&amp;ADDRESS('PR-tampon'!$D560,COLUMN(REFERENCEMENT_ISOLANT[[#Headers],[TYPE DE PROCEDE]])))=0,"",INDIRECT(NOM_FR&amp;ADDRESS('PR-tampon'!$D560,COLUMN(REFERENCEMENT_ISOLANT[[#Headers],[TYPE DE PROCEDE]]))))))</f>
        <v/>
      </c>
      <c r="D597" s="79" t="str">
        <f ca="1">IF('PR-tampon'!$D560="","",IF('PR-tampon'!$D560=0,"",IF(INDIRECT(NOM_FR&amp;ADDRESS('PR-tampon'!$D560,COLUMN(REFERENCEMENT_ISOLANT[[#Headers],[MATIERE]])))=0,"",INDIRECT(NOM_FR&amp;ADDRESS('PR-tampon'!$D560,COLUMN(REFERENCEMENT_ISOLANT[[#Headers],[MATIERE]]))))))</f>
        <v/>
      </c>
      <c r="E597" s="3" t="str">
        <f ca="1">IF('PR-tampon'!$D560="","",IF('PR-tampon'!$D560=0,"",IF(INDIRECT(NOM_FR&amp;ADDRESS('PR-tampon'!$D560,COLUMN(REFERENCEMENT_ISOLANT[[#Headers],[NOM COMMERCIAL DU PROCEDE]])))=0,"",INDIRECT(NOM_FR&amp;ADDRESS('PR-tampon'!$D560,COLUMN(REFERENCEMENT_ISOLANT[[#Headers],[NOM COMMERCIAL DU PROCEDE]]))))))</f>
        <v/>
      </c>
      <c r="F597" s="3" t="str">
        <f ca="1">IF('PR-tampon'!$D560="","",IF('PR-tampon'!$D560=0,"",IF(INDIRECT(NOM_FR&amp;ADDRESS('PR-tampon'!$D560,COLUMN(REFERENCEMENT_ISOLANT[[#Headers],[FABRICANT / TITULAIRE / DISTRIBUTEUR]])))=0,"",INDIRECT(NOM_FR&amp;ADDRESS('PR-tampon'!$D560,COLUMN(REFERENCEMENT_ISOLANT[[#Headers],[FABRICANT / TITULAIRE / DISTRIBUTEUR]]))))))</f>
        <v/>
      </c>
      <c r="G597" s="3" t="str">
        <f ca="1">IF('PR-tampon'!$D560="","",IF('PR-tampon'!$D560=0,"",IF(INDIRECT(NOM_FR&amp;ADDRESS('PR-tampon'!$D560,COLUMN(REFERENCEMENT_ISOLANT[[#Headers],[TYPE DE DOCUMENT DE REFERENCE]])))=0,"",INDIRECT(NOM_FR&amp;ADDRESS('PR-tampon'!$D560,COLUMN(REFERENCEMENT_ISOLANT[[#Headers],[TYPE DE DOCUMENT DE REFERENCE]]))))))</f>
        <v/>
      </c>
      <c r="H597" s="3" t="str">
        <f ca="1">IF('PR-tampon'!$D560="","",IF('PR-tampon'!$D560=0,"",IF(INDIRECT(NOM_FR&amp;ADDRESS('PR-tampon'!$D560,COLUMN(REFERENCEMENT_ISOLANT[[#Headers],[REF]])))=0,"",INDIRECT(NOM_FR&amp;ADDRESS('PR-tampon'!$D560,COLUMN(REFERENCEMENT_ISOLANT[[#Headers],[REF]]))))))</f>
        <v/>
      </c>
      <c r="I597" s="73" t="str">
        <f ca="1">IF('PR-tampon'!$D560="","",IF('PR-tampon'!$D560=0,"",IF(INDIRECT(NOM_FR&amp;ADDRESS('PR-tampon'!$D560,COLUMN(REFERENCEMENT_ISOLANT[[#Headers],[AVIS LIMITE AU / VALIDITE]])))=0,"",INDIRECT(NOM_FR&amp;ADDRESS('PR-tampon'!$D560,COLUMN(REFERENCEMENT_ISOLANT[[#Headers],[AVIS LIMITE AU / VALIDITE]]))))))</f>
        <v/>
      </c>
      <c r="J597" s="3" t="str">
        <f ca="1">IF('PR-tampon'!$D560="","",IF('PR-tampon'!$D560=0,"",IF(INDIRECT(NOM_FR&amp;ADDRESS('PR-tampon'!$D560,COLUMN(REFERENCEMENT_ISOLANT[[#Headers],[TC/TNC
dans le domaine d''emploi visé]])))=0,"",INDIRECT(NOM_FR&amp;ADDRESS('PR-tampon'!$D560,COLUMN(REFERENCEMENT_ISOLANT[[#Headers],[TC/TNC
dans le domaine d''emploi visé]]))))))</f>
        <v/>
      </c>
      <c r="K597" s="102" t="str">
        <f ca="1">IF('PR-tampon'!$D560="","",IF('PR-tampon'!$D560=0,"",IF(INDIRECT(NOM_FR&amp;ADDRESS('PR-tampon'!$D560,COLUMN(REFERENCEMENT_ISOLANT[[#Headers],[SYNTHESE DES APPLICATIONS VISEES]])))=0,"",INDIRECT(NOM_FR&amp;ADDRESS('PR-tampon'!$D560,COLUMN(REFERENCEMENT_ISOLANT[[#Headers],[SYNTHESE DES APPLICATIONS VISEES]]))))))</f>
        <v/>
      </c>
      <c r="L597" s="75" t="str">
        <f ca="1">IF('PR-tampon'!$E560="","",IF('PR-tampon'!$E560=0,"",IF(INDIRECT(NOM_FR&amp;ADDRESS('PR-tampon'!$E560,COLUMN(REFERENCEMENT_ISOLANT[[#Headers],[CONCATENATION DES OBSERVATIONS]])))=0,"",INDIRECT(NOM_FR&amp;ADDRESS('PR-tampon'!$E560,COLUMN(REFERENCEMENT_ISOLANT[[#Headers],[CONCATENATION DES OBSERVATIONS]]))))))</f>
        <v/>
      </c>
      <c r="M597" s="3" t="str">
        <f ca="1">IF('PR-tampon'!$D560="","",IF('PR-tampon'!$D560=0,"",IF(INDIRECT(NOM_FR&amp;ADDRESS('PR-tampon'!$D560,COLUMN(REFERENCEMENT_ISOLANT[[#Headers],[Hygrométrie des locaux]])))=0,"",INDIRECT(NOM_FR&amp;ADDRESS('PR-tampon'!$D560,COLUMN(REFERENCEMENT_ISOLANT[[#Headers],[Hygrométrie des locaux]]))))))</f>
        <v/>
      </c>
      <c r="N597" s="3" t="str">
        <f ca="1">IF('PR-tampon'!$D560="","",IF('PR-tampon'!$D560=0,"",IF(INDIRECT(NOM_FR&amp;ADDRESS('PR-tampon'!$D560,COLUMN(REFERENCEMENT_ISOLANT[[#Headers],[classement locaux au sens 20.1 P3]])))=0,"",INDIRECT(NOM_FR&amp;ADDRESS('PR-tampon'!$D560,COLUMN(REFERENCEMENT_ISOLANT[[#Headers],[classement locaux au sens 20.1 P3]]))))))</f>
        <v/>
      </c>
      <c r="O597" s="3" t="str">
        <f ca="1">IF('PR-tampon'!$D560="","",IF('PR-tampon'!$D560=0,"",IF(INDIRECT(NOM_FR&amp;ADDRESS('PR-tampon'!$D560,COLUMN(REFERENCEMENT_ISOLANT[[#Headers],[Climat max]])))=0,"",INDIRECT(NOM_FR&amp;ADDRESS('PR-tampon'!$D560,COLUMN(REFERENCEMENT_ISOLANT[[#Headers],[Climat max]]))))))</f>
        <v/>
      </c>
      <c r="P597" s="3" t="str">
        <f ca="1">IF('PR-tampon'!$D560="","",IF('PR-tampon'!$D560=0,"",IF(INDIRECT(NOM_FR&amp;ADDRESS('PR-tampon'!$D560,COLUMN(REFERENCEMENT_ISOLANT[[#Headers],[Locaux climatisés ou raffraichis]])))=0,"",INDIRECT(NOM_FR&amp;ADDRESS('PR-tampon'!$D560,COLUMN(REFERENCEMENT_ISOLANT[[#Headers],[Locaux climatisés ou raffraichis]]))))))</f>
        <v/>
      </c>
    </row>
    <row r="598" spans="1:16" ht="130.15" customHeight="1" x14ac:dyDescent="0.25">
      <c r="A598" s="3" t="s">
        <v>165</v>
      </c>
      <c r="B598" s="79" t="str">
        <f ca="1">IF('PR-tampon'!$D561="","",IF('PR-tampon'!$D561=0,"",IF(INDIRECT(NOM_FR&amp;ADDRESS('PR-tampon'!$D561,COLUMN(REFERENCEMENT_ISOLANT[[#Headers],[DATE REFERENCEMENT]])))=0,"",INDIRECT(NOM_FR&amp;ADDRESS('PR-tampon'!$D561,COLUMN(REFERENCEMENT_ISOLANT[[#Headers],[DATE REFERENCEMENT]]))))))</f>
        <v/>
      </c>
      <c r="C598" s="79" t="str">
        <f ca="1">IF('PR-tampon'!$D561="","",IF('PR-tampon'!$D561=0,"",IF(INDIRECT(NOM_FR&amp;ADDRESS('PR-tampon'!$D561,COLUMN(REFERENCEMENT_ISOLANT[[#Headers],[TYPE DE PROCEDE]])))=0,"",INDIRECT(NOM_FR&amp;ADDRESS('PR-tampon'!$D561,COLUMN(REFERENCEMENT_ISOLANT[[#Headers],[TYPE DE PROCEDE]]))))))</f>
        <v/>
      </c>
      <c r="D598" s="79" t="str">
        <f ca="1">IF('PR-tampon'!$D561="","",IF('PR-tampon'!$D561=0,"",IF(INDIRECT(NOM_FR&amp;ADDRESS('PR-tampon'!$D561,COLUMN(REFERENCEMENT_ISOLANT[[#Headers],[MATIERE]])))=0,"",INDIRECT(NOM_FR&amp;ADDRESS('PR-tampon'!$D561,COLUMN(REFERENCEMENT_ISOLANT[[#Headers],[MATIERE]]))))))</f>
        <v/>
      </c>
      <c r="E598" s="3" t="str">
        <f ca="1">IF('PR-tampon'!$D561="","",IF('PR-tampon'!$D561=0,"",IF(INDIRECT(NOM_FR&amp;ADDRESS('PR-tampon'!$D561,COLUMN(REFERENCEMENT_ISOLANT[[#Headers],[NOM COMMERCIAL DU PROCEDE]])))=0,"",INDIRECT(NOM_FR&amp;ADDRESS('PR-tampon'!$D561,COLUMN(REFERENCEMENT_ISOLANT[[#Headers],[NOM COMMERCIAL DU PROCEDE]]))))))</f>
        <v/>
      </c>
      <c r="F598" s="3" t="str">
        <f ca="1">IF('PR-tampon'!$D561="","",IF('PR-tampon'!$D561=0,"",IF(INDIRECT(NOM_FR&amp;ADDRESS('PR-tampon'!$D561,COLUMN(REFERENCEMENT_ISOLANT[[#Headers],[FABRICANT / TITULAIRE / DISTRIBUTEUR]])))=0,"",INDIRECT(NOM_FR&amp;ADDRESS('PR-tampon'!$D561,COLUMN(REFERENCEMENT_ISOLANT[[#Headers],[FABRICANT / TITULAIRE / DISTRIBUTEUR]]))))))</f>
        <v/>
      </c>
      <c r="G598" s="3" t="str">
        <f ca="1">IF('PR-tampon'!$D561="","",IF('PR-tampon'!$D561=0,"",IF(INDIRECT(NOM_FR&amp;ADDRESS('PR-tampon'!$D561,COLUMN(REFERENCEMENT_ISOLANT[[#Headers],[TYPE DE DOCUMENT DE REFERENCE]])))=0,"",INDIRECT(NOM_FR&amp;ADDRESS('PR-tampon'!$D561,COLUMN(REFERENCEMENT_ISOLANT[[#Headers],[TYPE DE DOCUMENT DE REFERENCE]]))))))</f>
        <v/>
      </c>
      <c r="H598" s="3" t="str">
        <f ca="1">IF('PR-tampon'!$D561="","",IF('PR-tampon'!$D561=0,"",IF(INDIRECT(NOM_FR&amp;ADDRESS('PR-tampon'!$D561,COLUMN(REFERENCEMENT_ISOLANT[[#Headers],[REF]])))=0,"",INDIRECT(NOM_FR&amp;ADDRESS('PR-tampon'!$D561,COLUMN(REFERENCEMENT_ISOLANT[[#Headers],[REF]]))))))</f>
        <v/>
      </c>
      <c r="I598" s="73" t="str">
        <f ca="1">IF('PR-tampon'!$D561="","",IF('PR-tampon'!$D561=0,"",IF(INDIRECT(NOM_FR&amp;ADDRESS('PR-tampon'!$D561,COLUMN(REFERENCEMENT_ISOLANT[[#Headers],[AVIS LIMITE AU / VALIDITE]])))=0,"",INDIRECT(NOM_FR&amp;ADDRESS('PR-tampon'!$D561,COLUMN(REFERENCEMENT_ISOLANT[[#Headers],[AVIS LIMITE AU / VALIDITE]]))))))</f>
        <v/>
      </c>
      <c r="J598" s="3" t="str">
        <f ca="1">IF('PR-tampon'!$D561="","",IF('PR-tampon'!$D561=0,"",IF(INDIRECT(NOM_FR&amp;ADDRESS('PR-tampon'!$D561,COLUMN(REFERENCEMENT_ISOLANT[[#Headers],[TC/TNC
dans le domaine d''emploi visé]])))=0,"",INDIRECT(NOM_FR&amp;ADDRESS('PR-tampon'!$D561,COLUMN(REFERENCEMENT_ISOLANT[[#Headers],[TC/TNC
dans le domaine d''emploi visé]]))))))</f>
        <v/>
      </c>
      <c r="K598" s="102" t="str">
        <f ca="1">IF('PR-tampon'!$D561="","",IF('PR-tampon'!$D561=0,"",IF(INDIRECT(NOM_FR&amp;ADDRESS('PR-tampon'!$D561,COLUMN(REFERENCEMENT_ISOLANT[[#Headers],[SYNTHESE DES APPLICATIONS VISEES]])))=0,"",INDIRECT(NOM_FR&amp;ADDRESS('PR-tampon'!$D561,COLUMN(REFERENCEMENT_ISOLANT[[#Headers],[SYNTHESE DES APPLICATIONS VISEES]]))))))</f>
        <v/>
      </c>
      <c r="L598" s="75" t="str">
        <f ca="1">IF('PR-tampon'!$E561="","",IF('PR-tampon'!$E561=0,"",IF(INDIRECT(NOM_FR&amp;ADDRESS('PR-tampon'!$E561,COLUMN(REFERENCEMENT_ISOLANT[[#Headers],[CONCATENATION DES OBSERVATIONS]])))=0,"",INDIRECT(NOM_FR&amp;ADDRESS('PR-tampon'!$E561,COLUMN(REFERENCEMENT_ISOLANT[[#Headers],[CONCATENATION DES OBSERVATIONS]]))))))</f>
        <v/>
      </c>
      <c r="M598" s="3" t="str">
        <f ca="1">IF('PR-tampon'!$D561="","",IF('PR-tampon'!$D561=0,"",IF(INDIRECT(NOM_FR&amp;ADDRESS('PR-tampon'!$D561,COLUMN(REFERENCEMENT_ISOLANT[[#Headers],[Hygrométrie des locaux]])))=0,"",INDIRECT(NOM_FR&amp;ADDRESS('PR-tampon'!$D561,COLUMN(REFERENCEMENT_ISOLANT[[#Headers],[Hygrométrie des locaux]]))))))</f>
        <v/>
      </c>
      <c r="N598" s="3" t="str">
        <f ca="1">IF('PR-tampon'!$D561="","",IF('PR-tampon'!$D561=0,"",IF(INDIRECT(NOM_FR&amp;ADDRESS('PR-tampon'!$D561,COLUMN(REFERENCEMENT_ISOLANT[[#Headers],[classement locaux au sens 20.1 P3]])))=0,"",INDIRECT(NOM_FR&amp;ADDRESS('PR-tampon'!$D561,COLUMN(REFERENCEMENT_ISOLANT[[#Headers],[classement locaux au sens 20.1 P3]]))))))</f>
        <v/>
      </c>
      <c r="O598" s="3" t="str">
        <f ca="1">IF('PR-tampon'!$D561="","",IF('PR-tampon'!$D561=0,"",IF(INDIRECT(NOM_FR&amp;ADDRESS('PR-tampon'!$D561,COLUMN(REFERENCEMENT_ISOLANT[[#Headers],[Climat max]])))=0,"",INDIRECT(NOM_FR&amp;ADDRESS('PR-tampon'!$D561,COLUMN(REFERENCEMENT_ISOLANT[[#Headers],[Climat max]]))))))</f>
        <v/>
      </c>
      <c r="P598" s="3" t="str">
        <f ca="1">IF('PR-tampon'!$D561="","",IF('PR-tampon'!$D561=0,"",IF(INDIRECT(NOM_FR&amp;ADDRESS('PR-tampon'!$D561,COLUMN(REFERENCEMENT_ISOLANT[[#Headers],[Locaux climatisés ou raffraichis]])))=0,"",INDIRECT(NOM_FR&amp;ADDRESS('PR-tampon'!$D561,COLUMN(REFERENCEMENT_ISOLANT[[#Headers],[Locaux climatisés ou raffraichis]]))))))</f>
        <v/>
      </c>
    </row>
    <row r="599" spans="1:16" ht="130.15" customHeight="1" x14ac:dyDescent="0.25">
      <c r="A599" s="3" t="s">
        <v>165</v>
      </c>
      <c r="B599" s="79" t="str">
        <f ca="1">IF('PR-tampon'!$D562="","",IF('PR-tampon'!$D562=0,"",IF(INDIRECT(NOM_FR&amp;ADDRESS('PR-tampon'!$D562,COLUMN(REFERENCEMENT_ISOLANT[[#Headers],[DATE REFERENCEMENT]])))=0,"",INDIRECT(NOM_FR&amp;ADDRESS('PR-tampon'!$D562,COLUMN(REFERENCEMENT_ISOLANT[[#Headers],[DATE REFERENCEMENT]]))))))</f>
        <v/>
      </c>
      <c r="C599" s="79" t="str">
        <f ca="1">IF('PR-tampon'!$D562="","",IF('PR-tampon'!$D562=0,"",IF(INDIRECT(NOM_FR&amp;ADDRESS('PR-tampon'!$D562,COLUMN(REFERENCEMENT_ISOLANT[[#Headers],[TYPE DE PROCEDE]])))=0,"",INDIRECT(NOM_FR&amp;ADDRESS('PR-tampon'!$D562,COLUMN(REFERENCEMENT_ISOLANT[[#Headers],[TYPE DE PROCEDE]]))))))</f>
        <v/>
      </c>
      <c r="D599" s="79" t="str">
        <f ca="1">IF('PR-tampon'!$D562="","",IF('PR-tampon'!$D562=0,"",IF(INDIRECT(NOM_FR&amp;ADDRESS('PR-tampon'!$D562,COLUMN(REFERENCEMENT_ISOLANT[[#Headers],[MATIERE]])))=0,"",INDIRECT(NOM_FR&amp;ADDRESS('PR-tampon'!$D562,COLUMN(REFERENCEMENT_ISOLANT[[#Headers],[MATIERE]]))))))</f>
        <v/>
      </c>
      <c r="E599" s="3" t="str">
        <f ca="1">IF('PR-tampon'!$D562="","",IF('PR-tampon'!$D562=0,"",IF(INDIRECT(NOM_FR&amp;ADDRESS('PR-tampon'!$D562,COLUMN(REFERENCEMENT_ISOLANT[[#Headers],[NOM COMMERCIAL DU PROCEDE]])))=0,"",INDIRECT(NOM_FR&amp;ADDRESS('PR-tampon'!$D562,COLUMN(REFERENCEMENT_ISOLANT[[#Headers],[NOM COMMERCIAL DU PROCEDE]]))))))</f>
        <v/>
      </c>
      <c r="F599" s="3" t="str">
        <f ca="1">IF('PR-tampon'!$D562="","",IF('PR-tampon'!$D562=0,"",IF(INDIRECT(NOM_FR&amp;ADDRESS('PR-tampon'!$D562,COLUMN(REFERENCEMENT_ISOLANT[[#Headers],[FABRICANT / TITULAIRE / DISTRIBUTEUR]])))=0,"",INDIRECT(NOM_FR&amp;ADDRESS('PR-tampon'!$D562,COLUMN(REFERENCEMENT_ISOLANT[[#Headers],[FABRICANT / TITULAIRE / DISTRIBUTEUR]]))))))</f>
        <v/>
      </c>
      <c r="G599" s="3" t="str">
        <f ca="1">IF('PR-tampon'!$D562="","",IF('PR-tampon'!$D562=0,"",IF(INDIRECT(NOM_FR&amp;ADDRESS('PR-tampon'!$D562,COLUMN(REFERENCEMENT_ISOLANT[[#Headers],[TYPE DE DOCUMENT DE REFERENCE]])))=0,"",INDIRECT(NOM_FR&amp;ADDRESS('PR-tampon'!$D562,COLUMN(REFERENCEMENT_ISOLANT[[#Headers],[TYPE DE DOCUMENT DE REFERENCE]]))))))</f>
        <v/>
      </c>
      <c r="H599" s="3" t="str">
        <f ca="1">IF('PR-tampon'!$D562="","",IF('PR-tampon'!$D562=0,"",IF(INDIRECT(NOM_FR&amp;ADDRESS('PR-tampon'!$D562,COLUMN(REFERENCEMENT_ISOLANT[[#Headers],[REF]])))=0,"",INDIRECT(NOM_FR&amp;ADDRESS('PR-tampon'!$D562,COLUMN(REFERENCEMENT_ISOLANT[[#Headers],[REF]]))))))</f>
        <v/>
      </c>
      <c r="I599" s="73" t="str">
        <f ca="1">IF('PR-tampon'!$D562="","",IF('PR-tampon'!$D562=0,"",IF(INDIRECT(NOM_FR&amp;ADDRESS('PR-tampon'!$D562,COLUMN(REFERENCEMENT_ISOLANT[[#Headers],[AVIS LIMITE AU / VALIDITE]])))=0,"",INDIRECT(NOM_FR&amp;ADDRESS('PR-tampon'!$D562,COLUMN(REFERENCEMENT_ISOLANT[[#Headers],[AVIS LIMITE AU / VALIDITE]]))))))</f>
        <v/>
      </c>
      <c r="J599" s="3" t="str">
        <f ca="1">IF('PR-tampon'!$D562="","",IF('PR-tampon'!$D562=0,"",IF(INDIRECT(NOM_FR&amp;ADDRESS('PR-tampon'!$D562,COLUMN(REFERENCEMENT_ISOLANT[[#Headers],[TC/TNC
dans le domaine d''emploi visé]])))=0,"",INDIRECT(NOM_FR&amp;ADDRESS('PR-tampon'!$D562,COLUMN(REFERENCEMENT_ISOLANT[[#Headers],[TC/TNC
dans le domaine d''emploi visé]]))))))</f>
        <v/>
      </c>
      <c r="K599" s="102" t="str">
        <f ca="1">IF('PR-tampon'!$D562="","",IF('PR-tampon'!$D562=0,"",IF(INDIRECT(NOM_FR&amp;ADDRESS('PR-tampon'!$D562,COLUMN(REFERENCEMENT_ISOLANT[[#Headers],[SYNTHESE DES APPLICATIONS VISEES]])))=0,"",INDIRECT(NOM_FR&amp;ADDRESS('PR-tampon'!$D562,COLUMN(REFERENCEMENT_ISOLANT[[#Headers],[SYNTHESE DES APPLICATIONS VISEES]]))))))</f>
        <v/>
      </c>
      <c r="L599" s="75" t="str">
        <f ca="1">IF('PR-tampon'!$E562="","",IF('PR-tampon'!$E562=0,"",IF(INDIRECT(NOM_FR&amp;ADDRESS('PR-tampon'!$E562,COLUMN(REFERENCEMENT_ISOLANT[[#Headers],[CONCATENATION DES OBSERVATIONS]])))=0,"",INDIRECT(NOM_FR&amp;ADDRESS('PR-tampon'!$E562,COLUMN(REFERENCEMENT_ISOLANT[[#Headers],[CONCATENATION DES OBSERVATIONS]]))))))</f>
        <v/>
      </c>
      <c r="M599" s="3" t="str">
        <f ca="1">IF('PR-tampon'!$D562="","",IF('PR-tampon'!$D562=0,"",IF(INDIRECT(NOM_FR&amp;ADDRESS('PR-tampon'!$D562,COLUMN(REFERENCEMENT_ISOLANT[[#Headers],[Hygrométrie des locaux]])))=0,"",INDIRECT(NOM_FR&amp;ADDRESS('PR-tampon'!$D562,COLUMN(REFERENCEMENT_ISOLANT[[#Headers],[Hygrométrie des locaux]]))))))</f>
        <v/>
      </c>
      <c r="N599" s="3" t="str">
        <f ca="1">IF('PR-tampon'!$D562="","",IF('PR-tampon'!$D562=0,"",IF(INDIRECT(NOM_FR&amp;ADDRESS('PR-tampon'!$D562,COLUMN(REFERENCEMENT_ISOLANT[[#Headers],[classement locaux au sens 20.1 P3]])))=0,"",INDIRECT(NOM_FR&amp;ADDRESS('PR-tampon'!$D562,COLUMN(REFERENCEMENT_ISOLANT[[#Headers],[classement locaux au sens 20.1 P3]]))))))</f>
        <v/>
      </c>
      <c r="O599" s="3" t="str">
        <f ca="1">IF('PR-tampon'!$D562="","",IF('PR-tampon'!$D562=0,"",IF(INDIRECT(NOM_FR&amp;ADDRESS('PR-tampon'!$D562,COLUMN(REFERENCEMENT_ISOLANT[[#Headers],[Climat max]])))=0,"",INDIRECT(NOM_FR&amp;ADDRESS('PR-tampon'!$D562,COLUMN(REFERENCEMENT_ISOLANT[[#Headers],[Climat max]]))))))</f>
        <v/>
      </c>
      <c r="P599" s="3" t="str">
        <f ca="1">IF('PR-tampon'!$D562="","",IF('PR-tampon'!$D562=0,"",IF(INDIRECT(NOM_FR&amp;ADDRESS('PR-tampon'!$D562,COLUMN(REFERENCEMENT_ISOLANT[[#Headers],[Locaux climatisés ou raffraichis]])))=0,"",INDIRECT(NOM_FR&amp;ADDRESS('PR-tampon'!$D562,COLUMN(REFERENCEMENT_ISOLANT[[#Headers],[Locaux climatisés ou raffraichis]]))))))</f>
        <v/>
      </c>
    </row>
    <row r="600" spans="1:16" ht="130.15" customHeight="1" x14ac:dyDescent="0.25">
      <c r="A600" s="3" t="s">
        <v>165</v>
      </c>
      <c r="B600" s="79" t="str">
        <f ca="1">IF('PR-tampon'!$D563="","",IF('PR-tampon'!$D563=0,"",IF(INDIRECT(NOM_FR&amp;ADDRESS('PR-tampon'!$D563,COLUMN(REFERENCEMENT_ISOLANT[[#Headers],[DATE REFERENCEMENT]])))=0,"",INDIRECT(NOM_FR&amp;ADDRESS('PR-tampon'!$D563,COLUMN(REFERENCEMENT_ISOLANT[[#Headers],[DATE REFERENCEMENT]]))))))</f>
        <v/>
      </c>
      <c r="C600" s="79" t="str">
        <f ca="1">IF('PR-tampon'!$D563="","",IF('PR-tampon'!$D563=0,"",IF(INDIRECT(NOM_FR&amp;ADDRESS('PR-tampon'!$D563,COLUMN(REFERENCEMENT_ISOLANT[[#Headers],[TYPE DE PROCEDE]])))=0,"",INDIRECT(NOM_FR&amp;ADDRESS('PR-tampon'!$D563,COLUMN(REFERENCEMENT_ISOLANT[[#Headers],[TYPE DE PROCEDE]]))))))</f>
        <v/>
      </c>
      <c r="D600" s="79" t="str">
        <f ca="1">IF('PR-tampon'!$D563="","",IF('PR-tampon'!$D563=0,"",IF(INDIRECT(NOM_FR&amp;ADDRESS('PR-tampon'!$D563,COLUMN(REFERENCEMENT_ISOLANT[[#Headers],[MATIERE]])))=0,"",INDIRECT(NOM_FR&amp;ADDRESS('PR-tampon'!$D563,COLUMN(REFERENCEMENT_ISOLANT[[#Headers],[MATIERE]]))))))</f>
        <v/>
      </c>
      <c r="E600" s="3" t="str">
        <f ca="1">IF('PR-tampon'!$D563="","",IF('PR-tampon'!$D563=0,"",IF(INDIRECT(NOM_FR&amp;ADDRESS('PR-tampon'!$D563,COLUMN(REFERENCEMENT_ISOLANT[[#Headers],[NOM COMMERCIAL DU PROCEDE]])))=0,"",INDIRECT(NOM_FR&amp;ADDRESS('PR-tampon'!$D563,COLUMN(REFERENCEMENT_ISOLANT[[#Headers],[NOM COMMERCIAL DU PROCEDE]]))))))</f>
        <v/>
      </c>
      <c r="F600" s="3" t="str">
        <f ca="1">IF('PR-tampon'!$D563="","",IF('PR-tampon'!$D563=0,"",IF(INDIRECT(NOM_FR&amp;ADDRESS('PR-tampon'!$D563,COLUMN(REFERENCEMENT_ISOLANT[[#Headers],[FABRICANT / TITULAIRE / DISTRIBUTEUR]])))=0,"",INDIRECT(NOM_FR&amp;ADDRESS('PR-tampon'!$D563,COLUMN(REFERENCEMENT_ISOLANT[[#Headers],[FABRICANT / TITULAIRE / DISTRIBUTEUR]]))))))</f>
        <v/>
      </c>
      <c r="G600" s="3" t="str">
        <f ca="1">IF('PR-tampon'!$D563="","",IF('PR-tampon'!$D563=0,"",IF(INDIRECT(NOM_FR&amp;ADDRESS('PR-tampon'!$D563,COLUMN(REFERENCEMENT_ISOLANT[[#Headers],[TYPE DE DOCUMENT DE REFERENCE]])))=0,"",INDIRECT(NOM_FR&amp;ADDRESS('PR-tampon'!$D563,COLUMN(REFERENCEMENT_ISOLANT[[#Headers],[TYPE DE DOCUMENT DE REFERENCE]]))))))</f>
        <v/>
      </c>
      <c r="H600" s="3" t="str">
        <f ca="1">IF('PR-tampon'!$D563="","",IF('PR-tampon'!$D563=0,"",IF(INDIRECT(NOM_FR&amp;ADDRESS('PR-tampon'!$D563,COLUMN(REFERENCEMENT_ISOLANT[[#Headers],[REF]])))=0,"",INDIRECT(NOM_FR&amp;ADDRESS('PR-tampon'!$D563,COLUMN(REFERENCEMENT_ISOLANT[[#Headers],[REF]]))))))</f>
        <v/>
      </c>
      <c r="I600" s="73" t="str">
        <f ca="1">IF('PR-tampon'!$D563="","",IF('PR-tampon'!$D563=0,"",IF(INDIRECT(NOM_FR&amp;ADDRESS('PR-tampon'!$D563,COLUMN(REFERENCEMENT_ISOLANT[[#Headers],[AVIS LIMITE AU / VALIDITE]])))=0,"",INDIRECT(NOM_FR&amp;ADDRESS('PR-tampon'!$D563,COLUMN(REFERENCEMENT_ISOLANT[[#Headers],[AVIS LIMITE AU / VALIDITE]]))))))</f>
        <v/>
      </c>
      <c r="J600" s="3" t="str">
        <f ca="1">IF('PR-tampon'!$D563="","",IF('PR-tampon'!$D563=0,"",IF(INDIRECT(NOM_FR&amp;ADDRESS('PR-tampon'!$D563,COLUMN(REFERENCEMENT_ISOLANT[[#Headers],[TC/TNC
dans le domaine d''emploi visé]])))=0,"",INDIRECT(NOM_FR&amp;ADDRESS('PR-tampon'!$D563,COLUMN(REFERENCEMENT_ISOLANT[[#Headers],[TC/TNC
dans le domaine d''emploi visé]]))))))</f>
        <v/>
      </c>
      <c r="K600" s="102" t="str">
        <f ca="1">IF('PR-tampon'!$D563="","",IF('PR-tampon'!$D563=0,"",IF(INDIRECT(NOM_FR&amp;ADDRESS('PR-tampon'!$D563,COLUMN(REFERENCEMENT_ISOLANT[[#Headers],[SYNTHESE DES APPLICATIONS VISEES]])))=0,"",INDIRECT(NOM_FR&amp;ADDRESS('PR-tampon'!$D563,COLUMN(REFERENCEMENT_ISOLANT[[#Headers],[SYNTHESE DES APPLICATIONS VISEES]]))))))</f>
        <v/>
      </c>
      <c r="L600" s="75" t="str">
        <f ca="1">IF('PR-tampon'!$E563="","",IF('PR-tampon'!$E563=0,"",IF(INDIRECT(NOM_FR&amp;ADDRESS('PR-tampon'!$E563,COLUMN(REFERENCEMENT_ISOLANT[[#Headers],[CONCATENATION DES OBSERVATIONS]])))=0,"",INDIRECT(NOM_FR&amp;ADDRESS('PR-tampon'!$E563,COLUMN(REFERENCEMENT_ISOLANT[[#Headers],[CONCATENATION DES OBSERVATIONS]]))))))</f>
        <v/>
      </c>
      <c r="M600" s="3" t="str">
        <f ca="1">IF('PR-tampon'!$D563="","",IF('PR-tampon'!$D563=0,"",IF(INDIRECT(NOM_FR&amp;ADDRESS('PR-tampon'!$D563,COLUMN(REFERENCEMENT_ISOLANT[[#Headers],[Hygrométrie des locaux]])))=0,"",INDIRECT(NOM_FR&amp;ADDRESS('PR-tampon'!$D563,COLUMN(REFERENCEMENT_ISOLANT[[#Headers],[Hygrométrie des locaux]]))))))</f>
        <v/>
      </c>
      <c r="N600" s="3" t="str">
        <f ca="1">IF('PR-tampon'!$D563="","",IF('PR-tampon'!$D563=0,"",IF(INDIRECT(NOM_FR&amp;ADDRESS('PR-tampon'!$D563,COLUMN(REFERENCEMENT_ISOLANT[[#Headers],[classement locaux au sens 20.1 P3]])))=0,"",INDIRECT(NOM_FR&amp;ADDRESS('PR-tampon'!$D563,COLUMN(REFERENCEMENT_ISOLANT[[#Headers],[classement locaux au sens 20.1 P3]]))))))</f>
        <v/>
      </c>
      <c r="O600" s="3" t="str">
        <f ca="1">IF('PR-tampon'!$D563="","",IF('PR-tampon'!$D563=0,"",IF(INDIRECT(NOM_FR&amp;ADDRESS('PR-tampon'!$D563,COLUMN(REFERENCEMENT_ISOLANT[[#Headers],[Climat max]])))=0,"",INDIRECT(NOM_FR&amp;ADDRESS('PR-tampon'!$D563,COLUMN(REFERENCEMENT_ISOLANT[[#Headers],[Climat max]]))))))</f>
        <v/>
      </c>
      <c r="P600" s="3" t="str">
        <f ca="1">IF('PR-tampon'!$D563="","",IF('PR-tampon'!$D563=0,"",IF(INDIRECT(NOM_FR&amp;ADDRESS('PR-tampon'!$D563,COLUMN(REFERENCEMENT_ISOLANT[[#Headers],[Locaux climatisés ou raffraichis]])))=0,"",INDIRECT(NOM_FR&amp;ADDRESS('PR-tampon'!$D563,COLUMN(REFERENCEMENT_ISOLANT[[#Headers],[Locaux climatisés ou raffraichis]]))))))</f>
        <v/>
      </c>
    </row>
    <row r="601" spans="1:16" ht="130.15" customHeight="1" x14ac:dyDescent="0.25">
      <c r="A601" s="3" t="s">
        <v>165</v>
      </c>
      <c r="B601" s="79" t="str">
        <f ca="1">IF('PR-tampon'!$D564="","",IF('PR-tampon'!$D564=0,"",IF(INDIRECT(NOM_FR&amp;ADDRESS('PR-tampon'!$D564,COLUMN(REFERENCEMENT_ISOLANT[[#Headers],[DATE REFERENCEMENT]])))=0,"",INDIRECT(NOM_FR&amp;ADDRESS('PR-tampon'!$D564,COLUMN(REFERENCEMENT_ISOLANT[[#Headers],[DATE REFERENCEMENT]]))))))</f>
        <v/>
      </c>
      <c r="C601" s="79" t="str">
        <f ca="1">IF('PR-tampon'!$D564="","",IF('PR-tampon'!$D564=0,"",IF(INDIRECT(NOM_FR&amp;ADDRESS('PR-tampon'!$D564,COLUMN(REFERENCEMENT_ISOLANT[[#Headers],[TYPE DE PROCEDE]])))=0,"",INDIRECT(NOM_FR&amp;ADDRESS('PR-tampon'!$D564,COLUMN(REFERENCEMENT_ISOLANT[[#Headers],[TYPE DE PROCEDE]]))))))</f>
        <v/>
      </c>
      <c r="D601" s="79" t="str">
        <f ca="1">IF('PR-tampon'!$D564="","",IF('PR-tampon'!$D564=0,"",IF(INDIRECT(NOM_FR&amp;ADDRESS('PR-tampon'!$D564,COLUMN(REFERENCEMENT_ISOLANT[[#Headers],[MATIERE]])))=0,"",INDIRECT(NOM_FR&amp;ADDRESS('PR-tampon'!$D564,COLUMN(REFERENCEMENT_ISOLANT[[#Headers],[MATIERE]]))))))</f>
        <v/>
      </c>
      <c r="E601" s="3" t="str">
        <f ca="1">IF('PR-tampon'!$D564="","",IF('PR-tampon'!$D564=0,"",IF(INDIRECT(NOM_FR&amp;ADDRESS('PR-tampon'!$D564,COLUMN(REFERENCEMENT_ISOLANT[[#Headers],[NOM COMMERCIAL DU PROCEDE]])))=0,"",INDIRECT(NOM_FR&amp;ADDRESS('PR-tampon'!$D564,COLUMN(REFERENCEMENT_ISOLANT[[#Headers],[NOM COMMERCIAL DU PROCEDE]]))))))</f>
        <v/>
      </c>
      <c r="F601" s="3" t="str">
        <f ca="1">IF('PR-tampon'!$D564="","",IF('PR-tampon'!$D564=0,"",IF(INDIRECT(NOM_FR&amp;ADDRESS('PR-tampon'!$D564,COLUMN(REFERENCEMENT_ISOLANT[[#Headers],[FABRICANT / TITULAIRE / DISTRIBUTEUR]])))=0,"",INDIRECT(NOM_FR&amp;ADDRESS('PR-tampon'!$D564,COLUMN(REFERENCEMENT_ISOLANT[[#Headers],[FABRICANT / TITULAIRE / DISTRIBUTEUR]]))))))</f>
        <v/>
      </c>
      <c r="G601" s="3" t="str">
        <f ca="1">IF('PR-tampon'!$D564="","",IF('PR-tampon'!$D564=0,"",IF(INDIRECT(NOM_FR&amp;ADDRESS('PR-tampon'!$D564,COLUMN(REFERENCEMENT_ISOLANT[[#Headers],[TYPE DE DOCUMENT DE REFERENCE]])))=0,"",INDIRECT(NOM_FR&amp;ADDRESS('PR-tampon'!$D564,COLUMN(REFERENCEMENT_ISOLANT[[#Headers],[TYPE DE DOCUMENT DE REFERENCE]]))))))</f>
        <v/>
      </c>
      <c r="H601" s="3" t="str">
        <f ca="1">IF('PR-tampon'!$D564="","",IF('PR-tampon'!$D564=0,"",IF(INDIRECT(NOM_FR&amp;ADDRESS('PR-tampon'!$D564,COLUMN(REFERENCEMENT_ISOLANT[[#Headers],[REF]])))=0,"",INDIRECT(NOM_FR&amp;ADDRESS('PR-tampon'!$D564,COLUMN(REFERENCEMENT_ISOLANT[[#Headers],[REF]]))))))</f>
        <v/>
      </c>
      <c r="I601" s="73" t="str">
        <f ca="1">IF('PR-tampon'!$D564="","",IF('PR-tampon'!$D564=0,"",IF(INDIRECT(NOM_FR&amp;ADDRESS('PR-tampon'!$D564,COLUMN(REFERENCEMENT_ISOLANT[[#Headers],[AVIS LIMITE AU / VALIDITE]])))=0,"",INDIRECT(NOM_FR&amp;ADDRESS('PR-tampon'!$D564,COLUMN(REFERENCEMENT_ISOLANT[[#Headers],[AVIS LIMITE AU / VALIDITE]]))))))</f>
        <v/>
      </c>
      <c r="J601" s="3" t="str">
        <f ca="1">IF('PR-tampon'!$D564="","",IF('PR-tampon'!$D564=0,"",IF(INDIRECT(NOM_FR&amp;ADDRESS('PR-tampon'!$D564,COLUMN(REFERENCEMENT_ISOLANT[[#Headers],[TC/TNC
dans le domaine d''emploi visé]])))=0,"",INDIRECT(NOM_FR&amp;ADDRESS('PR-tampon'!$D564,COLUMN(REFERENCEMENT_ISOLANT[[#Headers],[TC/TNC
dans le domaine d''emploi visé]]))))))</f>
        <v/>
      </c>
      <c r="K601" s="102" t="str">
        <f ca="1">IF('PR-tampon'!$D564="","",IF('PR-tampon'!$D564=0,"",IF(INDIRECT(NOM_FR&amp;ADDRESS('PR-tampon'!$D564,COLUMN(REFERENCEMENT_ISOLANT[[#Headers],[SYNTHESE DES APPLICATIONS VISEES]])))=0,"",INDIRECT(NOM_FR&amp;ADDRESS('PR-tampon'!$D564,COLUMN(REFERENCEMENT_ISOLANT[[#Headers],[SYNTHESE DES APPLICATIONS VISEES]]))))))</f>
        <v/>
      </c>
      <c r="L601" s="75" t="str">
        <f ca="1">IF('PR-tampon'!$E564="","",IF('PR-tampon'!$E564=0,"",IF(INDIRECT(NOM_FR&amp;ADDRESS('PR-tampon'!$E564,COLUMN(REFERENCEMENT_ISOLANT[[#Headers],[CONCATENATION DES OBSERVATIONS]])))=0,"",INDIRECT(NOM_FR&amp;ADDRESS('PR-tampon'!$E564,COLUMN(REFERENCEMENT_ISOLANT[[#Headers],[CONCATENATION DES OBSERVATIONS]]))))))</f>
        <v/>
      </c>
      <c r="M601" s="3" t="str">
        <f ca="1">IF('PR-tampon'!$D564="","",IF('PR-tampon'!$D564=0,"",IF(INDIRECT(NOM_FR&amp;ADDRESS('PR-tampon'!$D564,COLUMN(REFERENCEMENT_ISOLANT[[#Headers],[Hygrométrie des locaux]])))=0,"",INDIRECT(NOM_FR&amp;ADDRESS('PR-tampon'!$D564,COLUMN(REFERENCEMENT_ISOLANT[[#Headers],[Hygrométrie des locaux]]))))))</f>
        <v/>
      </c>
      <c r="N601" s="3" t="str">
        <f ca="1">IF('PR-tampon'!$D564="","",IF('PR-tampon'!$D564=0,"",IF(INDIRECT(NOM_FR&amp;ADDRESS('PR-tampon'!$D564,COLUMN(REFERENCEMENT_ISOLANT[[#Headers],[classement locaux au sens 20.1 P3]])))=0,"",INDIRECT(NOM_FR&amp;ADDRESS('PR-tampon'!$D564,COLUMN(REFERENCEMENT_ISOLANT[[#Headers],[classement locaux au sens 20.1 P3]]))))))</f>
        <v/>
      </c>
      <c r="O601" s="3" t="str">
        <f ca="1">IF('PR-tampon'!$D564="","",IF('PR-tampon'!$D564=0,"",IF(INDIRECT(NOM_FR&amp;ADDRESS('PR-tampon'!$D564,COLUMN(REFERENCEMENT_ISOLANT[[#Headers],[Climat max]])))=0,"",INDIRECT(NOM_FR&amp;ADDRESS('PR-tampon'!$D564,COLUMN(REFERENCEMENT_ISOLANT[[#Headers],[Climat max]]))))))</f>
        <v/>
      </c>
      <c r="P601" s="3" t="str">
        <f ca="1">IF('PR-tampon'!$D564="","",IF('PR-tampon'!$D564=0,"",IF(INDIRECT(NOM_FR&amp;ADDRESS('PR-tampon'!$D564,COLUMN(REFERENCEMENT_ISOLANT[[#Headers],[Locaux climatisés ou raffraichis]])))=0,"",INDIRECT(NOM_FR&amp;ADDRESS('PR-tampon'!$D564,COLUMN(REFERENCEMENT_ISOLANT[[#Headers],[Locaux climatisés ou raffraichis]]))))))</f>
        <v/>
      </c>
    </row>
    <row r="602" spans="1:16" ht="130.15" customHeight="1" x14ac:dyDescent="0.25">
      <c r="A602" s="3" t="s">
        <v>165</v>
      </c>
      <c r="B602" s="79" t="str">
        <f ca="1">IF('PR-tampon'!$D565="","",IF('PR-tampon'!$D565=0,"",IF(INDIRECT(NOM_FR&amp;ADDRESS('PR-tampon'!$D565,COLUMN(REFERENCEMENT_ISOLANT[[#Headers],[DATE REFERENCEMENT]])))=0,"",INDIRECT(NOM_FR&amp;ADDRESS('PR-tampon'!$D565,COLUMN(REFERENCEMENT_ISOLANT[[#Headers],[DATE REFERENCEMENT]]))))))</f>
        <v/>
      </c>
      <c r="C602" s="79" t="str">
        <f ca="1">IF('PR-tampon'!$D565="","",IF('PR-tampon'!$D565=0,"",IF(INDIRECT(NOM_FR&amp;ADDRESS('PR-tampon'!$D565,COLUMN(REFERENCEMENT_ISOLANT[[#Headers],[TYPE DE PROCEDE]])))=0,"",INDIRECT(NOM_FR&amp;ADDRESS('PR-tampon'!$D565,COLUMN(REFERENCEMENT_ISOLANT[[#Headers],[TYPE DE PROCEDE]]))))))</f>
        <v/>
      </c>
      <c r="D602" s="79" t="str">
        <f ca="1">IF('PR-tampon'!$D565="","",IF('PR-tampon'!$D565=0,"",IF(INDIRECT(NOM_FR&amp;ADDRESS('PR-tampon'!$D565,COLUMN(REFERENCEMENT_ISOLANT[[#Headers],[MATIERE]])))=0,"",INDIRECT(NOM_FR&amp;ADDRESS('PR-tampon'!$D565,COLUMN(REFERENCEMENT_ISOLANT[[#Headers],[MATIERE]]))))))</f>
        <v/>
      </c>
      <c r="E602" s="3" t="str">
        <f ca="1">IF('PR-tampon'!$D565="","",IF('PR-tampon'!$D565=0,"",IF(INDIRECT(NOM_FR&amp;ADDRESS('PR-tampon'!$D565,COLUMN(REFERENCEMENT_ISOLANT[[#Headers],[NOM COMMERCIAL DU PROCEDE]])))=0,"",INDIRECT(NOM_FR&amp;ADDRESS('PR-tampon'!$D565,COLUMN(REFERENCEMENT_ISOLANT[[#Headers],[NOM COMMERCIAL DU PROCEDE]]))))))</f>
        <v/>
      </c>
      <c r="F602" s="3" t="str">
        <f ca="1">IF('PR-tampon'!$D565="","",IF('PR-tampon'!$D565=0,"",IF(INDIRECT(NOM_FR&amp;ADDRESS('PR-tampon'!$D565,COLUMN(REFERENCEMENT_ISOLANT[[#Headers],[FABRICANT / TITULAIRE / DISTRIBUTEUR]])))=0,"",INDIRECT(NOM_FR&amp;ADDRESS('PR-tampon'!$D565,COLUMN(REFERENCEMENT_ISOLANT[[#Headers],[FABRICANT / TITULAIRE / DISTRIBUTEUR]]))))))</f>
        <v/>
      </c>
      <c r="G602" s="3" t="str">
        <f ca="1">IF('PR-tampon'!$D565="","",IF('PR-tampon'!$D565=0,"",IF(INDIRECT(NOM_FR&amp;ADDRESS('PR-tampon'!$D565,COLUMN(REFERENCEMENT_ISOLANT[[#Headers],[TYPE DE DOCUMENT DE REFERENCE]])))=0,"",INDIRECT(NOM_FR&amp;ADDRESS('PR-tampon'!$D565,COLUMN(REFERENCEMENT_ISOLANT[[#Headers],[TYPE DE DOCUMENT DE REFERENCE]]))))))</f>
        <v/>
      </c>
      <c r="H602" s="3" t="str">
        <f ca="1">IF('PR-tampon'!$D565="","",IF('PR-tampon'!$D565=0,"",IF(INDIRECT(NOM_FR&amp;ADDRESS('PR-tampon'!$D565,COLUMN(REFERENCEMENT_ISOLANT[[#Headers],[REF]])))=0,"",INDIRECT(NOM_FR&amp;ADDRESS('PR-tampon'!$D565,COLUMN(REFERENCEMENT_ISOLANT[[#Headers],[REF]]))))))</f>
        <v/>
      </c>
      <c r="I602" s="73" t="str">
        <f ca="1">IF('PR-tampon'!$D565="","",IF('PR-tampon'!$D565=0,"",IF(INDIRECT(NOM_FR&amp;ADDRESS('PR-tampon'!$D565,COLUMN(REFERENCEMENT_ISOLANT[[#Headers],[AVIS LIMITE AU / VALIDITE]])))=0,"",INDIRECT(NOM_FR&amp;ADDRESS('PR-tampon'!$D565,COLUMN(REFERENCEMENT_ISOLANT[[#Headers],[AVIS LIMITE AU / VALIDITE]]))))))</f>
        <v/>
      </c>
      <c r="J602" s="3" t="str">
        <f ca="1">IF('PR-tampon'!$D565="","",IF('PR-tampon'!$D565=0,"",IF(INDIRECT(NOM_FR&amp;ADDRESS('PR-tampon'!$D565,COLUMN(REFERENCEMENT_ISOLANT[[#Headers],[TC/TNC
dans le domaine d''emploi visé]])))=0,"",INDIRECT(NOM_FR&amp;ADDRESS('PR-tampon'!$D565,COLUMN(REFERENCEMENT_ISOLANT[[#Headers],[TC/TNC
dans le domaine d''emploi visé]]))))))</f>
        <v/>
      </c>
      <c r="K602" s="102" t="str">
        <f ca="1">IF('PR-tampon'!$D565="","",IF('PR-tampon'!$D565=0,"",IF(INDIRECT(NOM_FR&amp;ADDRESS('PR-tampon'!$D565,COLUMN(REFERENCEMENT_ISOLANT[[#Headers],[SYNTHESE DES APPLICATIONS VISEES]])))=0,"",INDIRECT(NOM_FR&amp;ADDRESS('PR-tampon'!$D565,COLUMN(REFERENCEMENT_ISOLANT[[#Headers],[SYNTHESE DES APPLICATIONS VISEES]]))))))</f>
        <v/>
      </c>
      <c r="L602" s="75" t="str">
        <f ca="1">IF('PR-tampon'!$E565="","",IF('PR-tampon'!$E565=0,"",IF(INDIRECT(NOM_FR&amp;ADDRESS('PR-tampon'!$E565,COLUMN(REFERENCEMENT_ISOLANT[[#Headers],[CONCATENATION DES OBSERVATIONS]])))=0,"",INDIRECT(NOM_FR&amp;ADDRESS('PR-tampon'!$E565,COLUMN(REFERENCEMENT_ISOLANT[[#Headers],[CONCATENATION DES OBSERVATIONS]]))))))</f>
        <v/>
      </c>
      <c r="M602" s="3" t="str">
        <f ca="1">IF('PR-tampon'!$D565="","",IF('PR-tampon'!$D565=0,"",IF(INDIRECT(NOM_FR&amp;ADDRESS('PR-tampon'!$D565,COLUMN(REFERENCEMENT_ISOLANT[[#Headers],[Hygrométrie des locaux]])))=0,"",INDIRECT(NOM_FR&amp;ADDRESS('PR-tampon'!$D565,COLUMN(REFERENCEMENT_ISOLANT[[#Headers],[Hygrométrie des locaux]]))))))</f>
        <v/>
      </c>
      <c r="N602" s="3" t="str">
        <f ca="1">IF('PR-tampon'!$D565="","",IF('PR-tampon'!$D565=0,"",IF(INDIRECT(NOM_FR&amp;ADDRESS('PR-tampon'!$D565,COLUMN(REFERENCEMENT_ISOLANT[[#Headers],[classement locaux au sens 20.1 P3]])))=0,"",INDIRECT(NOM_FR&amp;ADDRESS('PR-tampon'!$D565,COLUMN(REFERENCEMENT_ISOLANT[[#Headers],[classement locaux au sens 20.1 P3]]))))))</f>
        <v/>
      </c>
      <c r="O602" s="3" t="str">
        <f ca="1">IF('PR-tampon'!$D565="","",IF('PR-tampon'!$D565=0,"",IF(INDIRECT(NOM_FR&amp;ADDRESS('PR-tampon'!$D565,COLUMN(REFERENCEMENT_ISOLANT[[#Headers],[Climat max]])))=0,"",INDIRECT(NOM_FR&amp;ADDRESS('PR-tampon'!$D565,COLUMN(REFERENCEMENT_ISOLANT[[#Headers],[Climat max]]))))))</f>
        <v/>
      </c>
      <c r="P602" s="3" t="str">
        <f ca="1">IF('PR-tampon'!$D565="","",IF('PR-tampon'!$D565=0,"",IF(INDIRECT(NOM_FR&amp;ADDRESS('PR-tampon'!$D565,COLUMN(REFERENCEMENT_ISOLANT[[#Headers],[Locaux climatisés ou raffraichis]])))=0,"",INDIRECT(NOM_FR&amp;ADDRESS('PR-tampon'!$D565,COLUMN(REFERENCEMENT_ISOLANT[[#Headers],[Locaux climatisés ou raffraichis]]))))))</f>
        <v/>
      </c>
    </row>
    <row r="603" spans="1:16" ht="130.15" customHeight="1" x14ac:dyDescent="0.25">
      <c r="A603" s="3" t="s">
        <v>165</v>
      </c>
      <c r="B603" s="79" t="str">
        <f ca="1">IF('PR-tampon'!$D566="","",IF('PR-tampon'!$D566=0,"",IF(INDIRECT(NOM_FR&amp;ADDRESS('PR-tampon'!$D566,COLUMN(REFERENCEMENT_ISOLANT[[#Headers],[DATE REFERENCEMENT]])))=0,"",INDIRECT(NOM_FR&amp;ADDRESS('PR-tampon'!$D566,COLUMN(REFERENCEMENT_ISOLANT[[#Headers],[DATE REFERENCEMENT]]))))))</f>
        <v/>
      </c>
      <c r="C603" s="79" t="str">
        <f ca="1">IF('PR-tampon'!$D566="","",IF('PR-tampon'!$D566=0,"",IF(INDIRECT(NOM_FR&amp;ADDRESS('PR-tampon'!$D566,COLUMN(REFERENCEMENT_ISOLANT[[#Headers],[TYPE DE PROCEDE]])))=0,"",INDIRECT(NOM_FR&amp;ADDRESS('PR-tampon'!$D566,COLUMN(REFERENCEMENT_ISOLANT[[#Headers],[TYPE DE PROCEDE]]))))))</f>
        <v/>
      </c>
      <c r="D603" s="79" t="str">
        <f ca="1">IF('PR-tampon'!$D566="","",IF('PR-tampon'!$D566=0,"",IF(INDIRECT(NOM_FR&amp;ADDRESS('PR-tampon'!$D566,COLUMN(REFERENCEMENT_ISOLANT[[#Headers],[MATIERE]])))=0,"",INDIRECT(NOM_FR&amp;ADDRESS('PR-tampon'!$D566,COLUMN(REFERENCEMENT_ISOLANT[[#Headers],[MATIERE]]))))))</f>
        <v/>
      </c>
      <c r="E603" s="3" t="str">
        <f ca="1">IF('PR-tampon'!$D566="","",IF('PR-tampon'!$D566=0,"",IF(INDIRECT(NOM_FR&amp;ADDRESS('PR-tampon'!$D566,COLUMN(REFERENCEMENT_ISOLANT[[#Headers],[NOM COMMERCIAL DU PROCEDE]])))=0,"",INDIRECT(NOM_FR&amp;ADDRESS('PR-tampon'!$D566,COLUMN(REFERENCEMENT_ISOLANT[[#Headers],[NOM COMMERCIAL DU PROCEDE]]))))))</f>
        <v/>
      </c>
      <c r="F603" s="3" t="str">
        <f ca="1">IF('PR-tampon'!$D566="","",IF('PR-tampon'!$D566=0,"",IF(INDIRECT(NOM_FR&amp;ADDRESS('PR-tampon'!$D566,COLUMN(REFERENCEMENT_ISOLANT[[#Headers],[FABRICANT / TITULAIRE / DISTRIBUTEUR]])))=0,"",INDIRECT(NOM_FR&amp;ADDRESS('PR-tampon'!$D566,COLUMN(REFERENCEMENT_ISOLANT[[#Headers],[FABRICANT / TITULAIRE / DISTRIBUTEUR]]))))))</f>
        <v/>
      </c>
      <c r="G603" s="3" t="str">
        <f ca="1">IF('PR-tampon'!$D566="","",IF('PR-tampon'!$D566=0,"",IF(INDIRECT(NOM_FR&amp;ADDRESS('PR-tampon'!$D566,COLUMN(REFERENCEMENT_ISOLANT[[#Headers],[TYPE DE DOCUMENT DE REFERENCE]])))=0,"",INDIRECT(NOM_FR&amp;ADDRESS('PR-tampon'!$D566,COLUMN(REFERENCEMENT_ISOLANT[[#Headers],[TYPE DE DOCUMENT DE REFERENCE]]))))))</f>
        <v/>
      </c>
      <c r="H603" s="3" t="str">
        <f ca="1">IF('PR-tampon'!$D566="","",IF('PR-tampon'!$D566=0,"",IF(INDIRECT(NOM_FR&amp;ADDRESS('PR-tampon'!$D566,COLUMN(REFERENCEMENT_ISOLANT[[#Headers],[REF]])))=0,"",INDIRECT(NOM_FR&amp;ADDRESS('PR-tampon'!$D566,COLUMN(REFERENCEMENT_ISOLANT[[#Headers],[REF]]))))))</f>
        <v/>
      </c>
      <c r="I603" s="73" t="str">
        <f ca="1">IF('PR-tampon'!$D566="","",IF('PR-tampon'!$D566=0,"",IF(INDIRECT(NOM_FR&amp;ADDRESS('PR-tampon'!$D566,COLUMN(REFERENCEMENT_ISOLANT[[#Headers],[AVIS LIMITE AU / VALIDITE]])))=0,"",INDIRECT(NOM_FR&amp;ADDRESS('PR-tampon'!$D566,COLUMN(REFERENCEMENT_ISOLANT[[#Headers],[AVIS LIMITE AU / VALIDITE]]))))))</f>
        <v/>
      </c>
      <c r="J603" s="3" t="str">
        <f ca="1">IF('PR-tampon'!$D566="","",IF('PR-tampon'!$D566=0,"",IF(INDIRECT(NOM_FR&amp;ADDRESS('PR-tampon'!$D566,COLUMN(REFERENCEMENT_ISOLANT[[#Headers],[TC/TNC
dans le domaine d''emploi visé]])))=0,"",INDIRECT(NOM_FR&amp;ADDRESS('PR-tampon'!$D566,COLUMN(REFERENCEMENT_ISOLANT[[#Headers],[TC/TNC
dans le domaine d''emploi visé]]))))))</f>
        <v/>
      </c>
      <c r="K603" s="102" t="str">
        <f ca="1">IF('PR-tampon'!$D566="","",IF('PR-tampon'!$D566=0,"",IF(INDIRECT(NOM_FR&amp;ADDRESS('PR-tampon'!$D566,COLUMN(REFERENCEMENT_ISOLANT[[#Headers],[SYNTHESE DES APPLICATIONS VISEES]])))=0,"",INDIRECT(NOM_FR&amp;ADDRESS('PR-tampon'!$D566,COLUMN(REFERENCEMENT_ISOLANT[[#Headers],[SYNTHESE DES APPLICATIONS VISEES]]))))))</f>
        <v/>
      </c>
      <c r="L603" s="75" t="str">
        <f ca="1">IF('PR-tampon'!$E566="","",IF('PR-tampon'!$E566=0,"",IF(INDIRECT(NOM_FR&amp;ADDRESS('PR-tampon'!$E566,COLUMN(REFERENCEMENT_ISOLANT[[#Headers],[CONCATENATION DES OBSERVATIONS]])))=0,"",INDIRECT(NOM_FR&amp;ADDRESS('PR-tampon'!$E566,COLUMN(REFERENCEMENT_ISOLANT[[#Headers],[CONCATENATION DES OBSERVATIONS]]))))))</f>
        <v/>
      </c>
      <c r="M603" s="3" t="str">
        <f ca="1">IF('PR-tampon'!$D566="","",IF('PR-tampon'!$D566=0,"",IF(INDIRECT(NOM_FR&amp;ADDRESS('PR-tampon'!$D566,COLUMN(REFERENCEMENT_ISOLANT[[#Headers],[Hygrométrie des locaux]])))=0,"",INDIRECT(NOM_FR&amp;ADDRESS('PR-tampon'!$D566,COLUMN(REFERENCEMENT_ISOLANT[[#Headers],[Hygrométrie des locaux]]))))))</f>
        <v/>
      </c>
      <c r="N603" s="3" t="str">
        <f ca="1">IF('PR-tampon'!$D566="","",IF('PR-tampon'!$D566=0,"",IF(INDIRECT(NOM_FR&amp;ADDRESS('PR-tampon'!$D566,COLUMN(REFERENCEMENT_ISOLANT[[#Headers],[classement locaux au sens 20.1 P3]])))=0,"",INDIRECT(NOM_FR&amp;ADDRESS('PR-tampon'!$D566,COLUMN(REFERENCEMENT_ISOLANT[[#Headers],[classement locaux au sens 20.1 P3]]))))))</f>
        <v/>
      </c>
      <c r="O603" s="3" t="str">
        <f ca="1">IF('PR-tampon'!$D566="","",IF('PR-tampon'!$D566=0,"",IF(INDIRECT(NOM_FR&amp;ADDRESS('PR-tampon'!$D566,COLUMN(REFERENCEMENT_ISOLANT[[#Headers],[Climat max]])))=0,"",INDIRECT(NOM_FR&amp;ADDRESS('PR-tampon'!$D566,COLUMN(REFERENCEMENT_ISOLANT[[#Headers],[Climat max]]))))))</f>
        <v/>
      </c>
      <c r="P603" s="3" t="str">
        <f ca="1">IF('PR-tampon'!$D566="","",IF('PR-tampon'!$D566=0,"",IF(INDIRECT(NOM_FR&amp;ADDRESS('PR-tampon'!$D566,COLUMN(REFERENCEMENT_ISOLANT[[#Headers],[Locaux climatisés ou raffraichis]])))=0,"",INDIRECT(NOM_FR&amp;ADDRESS('PR-tampon'!$D566,COLUMN(REFERENCEMENT_ISOLANT[[#Headers],[Locaux climatisés ou raffraichis]]))))))</f>
        <v/>
      </c>
    </row>
    <row r="604" spans="1:16" x14ac:dyDescent="0.25">
      <c r="A604" s="3" t="s">
        <v>165</v>
      </c>
    </row>
  </sheetData>
  <sheetProtection algorithmName="SHA-512" hashValue="UB8c04teSrBV68M+BozbTWc211TvRtg3cGHVMnfY9zVgaD9YkpV9JfzhFtbFq2C0dveytcHqZvpcBAhDVXEXIQ==" saltValue="iIG9Zhy5dSigCekUOXC9RQ==" spinCount="100000" sheet="1" objects="1" selectLockedCells="1" sort="0" autoFilter="0"/>
  <mergeCells count="32">
    <mergeCell ref="G45:J48"/>
    <mergeCell ref="B16:P16"/>
    <mergeCell ref="K45:P48"/>
    <mergeCell ref="B25:F25"/>
    <mergeCell ref="B18:O24"/>
    <mergeCell ref="P18:P44"/>
    <mergeCell ref="D30:F30"/>
    <mergeCell ref="E40:F40"/>
    <mergeCell ref="B41:D41"/>
    <mergeCell ref="B32:B34"/>
    <mergeCell ref="B30:B31"/>
    <mergeCell ref="D31:F31"/>
    <mergeCell ref="G30:K30"/>
    <mergeCell ref="B45:B48"/>
    <mergeCell ref="C45:F48"/>
    <mergeCell ref="C33:D33"/>
    <mergeCell ref="B43:E43"/>
    <mergeCell ref="B17:P17"/>
    <mergeCell ref="B1:P12"/>
    <mergeCell ref="B13:P15"/>
    <mergeCell ref="B27:F28"/>
    <mergeCell ref="D29:F29"/>
    <mergeCell ref="D32:F32"/>
    <mergeCell ref="E33:F33"/>
    <mergeCell ref="C34:D34"/>
    <mergeCell ref="E34:F34"/>
    <mergeCell ref="B40:D40"/>
    <mergeCell ref="E41:F41"/>
    <mergeCell ref="D35:F35"/>
    <mergeCell ref="D37:F37"/>
    <mergeCell ref="D38:F38"/>
    <mergeCell ref="D36:F36"/>
  </mergeCells>
  <conditionalFormatting sqref="A50:P603">
    <cfRule type="expression" dxfId="48" priority="57">
      <formula>$B50&lt;&gt;""</formula>
    </cfRule>
  </conditionalFormatting>
  <conditionalFormatting sqref="I50:I603">
    <cfRule type="expression" dxfId="19" priority="56">
      <formula>IF($I50="",FALSE,IF($I50&gt;TODAY(),TRUE,FALSE))</formula>
    </cfRule>
  </conditionalFormatting>
  <conditionalFormatting sqref="J50:J603">
    <cfRule type="expression" dxfId="18" priority="20">
      <formula>FIND("EVALUATION RECENTE",J50,1)</formula>
    </cfRule>
    <cfRule type="expression" dxfId="17" priority="21">
      <formula>MID(J50,1,3)="TNC"</formula>
    </cfRule>
  </conditionalFormatting>
  <conditionalFormatting sqref="J50:L603">
    <cfRule type="cellIs" dxfId="16" priority="55" operator="equal">
      <formula>"TNC"</formula>
    </cfRule>
  </conditionalFormatting>
  <conditionalFormatting sqref="N50:N603">
    <cfRule type="dataBar" priority="53">
      <dataBar showValue="0">
        <cfvo type="num" val="0"/>
        <cfvo type="num" val="50"/>
        <color theme="8" tint="0.59999389629810485"/>
      </dataBar>
      <extLst>
        <ext xmlns:x14="http://schemas.microsoft.com/office/spreadsheetml/2009/9/main" uri="{B025F937-C7B1-47D3-B67F-A62EFF666E3E}">
          <x14:id>{EAD7DC23-A50D-414F-B18E-F9B238A98CE8}</x14:id>
        </ext>
      </extLst>
    </cfRule>
  </conditionalFormatting>
  <conditionalFormatting sqref="O50:P603">
    <cfRule type="cellIs" dxfId="15" priority="54" operator="equal">
      <formula>"-"</formula>
    </cfRule>
  </conditionalFormatting>
  <dataValidations xWindow="430" yWindow="399" count="12">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hygrométrie du local visée parmi les propositions de la liste déroulante._x000a_Pour cela, cliquer sur la petite flèche en bas à droite de la cellule." sqref="D36:F36" xr:uid="{FD970E48-60C3-4322-A91C-20C7DFE83BC1}">
      <formula1>LISTE_HYGRO</formula1>
    </dataValidation>
    <dataValidation type="list" allowBlank="1" showInputMessage="1" showErrorMessage="1" error="Choisir la catégorie d'importance visée parmi les propositions de la liste déroulante._x000a_Pour cela, cliquer sur la petite flèche en bas à droite de la cellule." promptTitle="INSTRUCTION DE SAISIE" prompt="Choisir la catégorie d'importance visée parmi les propositions de la liste déroulante._x000a_Pour cela, cliquer sur la petite flèche en bas à droite de la cellule." sqref="D36:F36" xr:uid="{4FC50E26-D396-4817-8E71-BCA14127C1D0}">
      <formula1>LISTE_ZONE_SISMIQUE</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e classement du local visé parmi les propositions de la liste déroulante._x000a_Pour cela, cliquer sur la petite flèche en bas à droite de la cellule." sqref="D37:F37" xr:uid="{67D79CB1-C98B-49BF-852F-AF15E7FFA30D}">
      <formula1>LISTE_CLASSEMENT</formula1>
    </dataValidation>
    <dataValidation allowBlank="1" showInputMessage="1" sqref="B18 G45 B40:B41 B45:F49 B13 G49:L49 P18 M43:O44 N39:O42 Q13:XFD44" xr:uid="{B9566B5E-EF24-49A5-8935-0A0AB8F778AF}"/>
    <dataValidation type="list" allowBlank="1" showInputMessage="1" showErrorMessage="1" error="Choisir le support bois visé parmi les propositions de la liste déroulante._x000a_Pour cela, cliquer sur la petite flèche en bas à droite de la cellule." promptTitle="INSTRUCTION DE SAISIE" prompt="Choisir le type de bâtiment visé parmi les propositions de la liste déroulante._x000a_Pour cela, cliquer sur la petite flèche en bas à droite de la cellule." sqref="D32:F32" xr:uid="{92687120-88CD-44FD-AB79-14E54D17B8F4}">
      <formula1>LISTE_BATIMENT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e climat visé parmi les propositions de la liste déroulante._x000a_Pour cela, cliquer sur la petite flèche en bas à droite de la cellule." sqref="D35:F35" xr:uid="{CB62A411-9C50-409B-8431-2C320607930B}">
      <formula1>LISTE_CLIMAT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pplication visée parmi les propositions de la liste déroulante._x000a_Pour cela, cliquer sur la petite flèche en bas à droite de la cellule." sqref="D30:F30" xr:uid="{CF930F4B-AE2A-4971-BDBB-B5346641038F}">
      <formula1>LISTE_APPLICATION</formula1>
    </dataValidation>
    <dataValidation type="decimal" allowBlank="1" showInputMessage="1" showErrorMessage="1" error="Taper une valeur comprise entre 0 et 28m. _x000a_Elle peut comprendre des chiffres derrière la virgule." promptTitle="INSTRUCTION DE SAISIE" prompt="Taper une valeur comprise entre 0 et 28m. _x000a_Elle peut comprendre des chiffres derrière la virgule." sqref="E34:F34" xr:uid="{5F9AFEFE-BD5B-4AD7-9E38-024756158D42}">
      <formula1>0</formula1>
      <formula2>28</formula2>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catégorie d'importance visée parmi les propositions de la liste déroulante._x000a_Pour cela, cliquer sur la petite flèche en bas à droite de la cellule." sqref="E41:F41" xr:uid="{AEAE1440-E59D-448F-9064-03AD693C2B07}">
      <formula1>"CROISSANT (de A à Z), DECROISSANT (de Z à A)"</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catégorie d'importance visée parmi les propositions de la liste déroulante._x000a_Pour cela, cliquer sur la petite flèche en bas à droite de la cellule." sqref="E40:F40" xr:uid="{7539424B-D220-4577-A351-16D75AEF083B}">
      <formula1>LISTE_TRI</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ordre voulu parmi les propositions de la liste déroulante._x000a_Pour cela, cliquer sur la petite flèche en bas à droite de la cellule." sqref="E41:F41" xr:uid="{ACD1DFB1-E30F-4C6F-87B0-B80F12C0B295}">
      <formula1>"CROISSANT, DECROISSANT"</formula1>
    </dataValidation>
    <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a catégorie d'importance visée parmi les propositions de la liste déroulante._x000a_Pour cela, cliquer sur la petite flèche en bas à droite de la cellule." sqref="D40:D41" xr:uid="{E116155E-06E2-476A-B9A0-1B9A694DC6D9}">
      <formula1>LISTE_CATEGORIE_BATIMENT</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qsfqgsdx">
                <anchor moveWithCells="1">
                  <from>
                    <xdr:col>1</xdr:col>
                    <xdr:colOff>361950</xdr:colOff>
                    <xdr:row>32</xdr:row>
                    <xdr:rowOff>19050</xdr:rowOff>
                  </from>
                  <to>
                    <xdr:col>1</xdr:col>
                    <xdr:colOff>581025</xdr:colOff>
                    <xdr:row>32</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ltText="qsfqgsdx">
                <anchor moveWithCells="1">
                  <from>
                    <xdr:col>1</xdr:col>
                    <xdr:colOff>381000</xdr:colOff>
                    <xdr:row>34</xdr:row>
                    <xdr:rowOff>171450</xdr:rowOff>
                  </from>
                  <to>
                    <xdr:col>1</xdr:col>
                    <xdr:colOff>600075</xdr:colOff>
                    <xdr:row>34</xdr:row>
                    <xdr:rowOff>390525</xdr:rowOff>
                  </to>
                </anchor>
              </controlPr>
            </control>
          </mc:Choice>
        </mc:AlternateContent>
        <mc:AlternateContent xmlns:mc="http://schemas.openxmlformats.org/markup-compatibility/2006">
          <mc:Choice Requires="x14">
            <control shapeId="4103" r:id="rId6" name="Check Box 7">
              <controlPr defaultSize="0" autoFill="0" autoLine="0" autoPict="0" altText="qsfqgsdx">
                <anchor moveWithCells="1">
                  <from>
                    <xdr:col>1</xdr:col>
                    <xdr:colOff>371475</xdr:colOff>
                    <xdr:row>35</xdr:row>
                    <xdr:rowOff>161925</xdr:rowOff>
                  </from>
                  <to>
                    <xdr:col>1</xdr:col>
                    <xdr:colOff>581025</xdr:colOff>
                    <xdr:row>35</xdr:row>
                    <xdr:rowOff>390525</xdr:rowOff>
                  </to>
                </anchor>
              </controlPr>
            </control>
          </mc:Choice>
        </mc:AlternateContent>
        <mc:AlternateContent xmlns:mc="http://schemas.openxmlformats.org/markup-compatibility/2006">
          <mc:Choice Requires="x14">
            <control shapeId="4104" r:id="rId7" name="Check Box 8">
              <controlPr defaultSize="0" autoFill="0" autoLine="0" autoPict="0" altText="qsfqgsdx">
                <anchor moveWithCells="1">
                  <from>
                    <xdr:col>1</xdr:col>
                    <xdr:colOff>390525</xdr:colOff>
                    <xdr:row>36</xdr:row>
                    <xdr:rowOff>266700</xdr:rowOff>
                  </from>
                  <to>
                    <xdr:col>1</xdr:col>
                    <xdr:colOff>609600</xdr:colOff>
                    <xdr:row>36</xdr:row>
                    <xdr:rowOff>485775</xdr:rowOff>
                  </to>
                </anchor>
              </controlPr>
            </control>
          </mc:Choice>
        </mc:AlternateContent>
        <mc:AlternateContent xmlns:mc="http://schemas.openxmlformats.org/markup-compatibility/2006">
          <mc:Choice Requires="x14">
            <control shapeId="4105" r:id="rId8" name="Check Box 9">
              <controlPr defaultSize="0" autoFill="0" autoLine="0" autoPict="0" altText="qsfqgsdx">
                <anchor moveWithCells="1">
                  <from>
                    <xdr:col>1</xdr:col>
                    <xdr:colOff>361950</xdr:colOff>
                    <xdr:row>37</xdr:row>
                    <xdr:rowOff>152400</xdr:rowOff>
                  </from>
                  <to>
                    <xdr:col>1</xdr:col>
                    <xdr:colOff>581025</xdr:colOff>
                    <xdr:row>37</xdr:row>
                    <xdr:rowOff>381000</xdr:rowOff>
                  </to>
                </anchor>
              </controlPr>
            </control>
          </mc:Choice>
        </mc:AlternateContent>
        <mc:AlternateContent xmlns:mc="http://schemas.openxmlformats.org/markup-compatibility/2006">
          <mc:Choice Requires="x14">
            <control shapeId="4107" r:id="rId9" name="Check Box 11">
              <controlPr defaultSize="0" autoFill="0" autoLine="0" autoPict="0" altText="qsfqgsdx">
                <anchor moveWithCells="1">
                  <from>
                    <xdr:col>1</xdr:col>
                    <xdr:colOff>409575</xdr:colOff>
                    <xdr:row>29</xdr:row>
                    <xdr:rowOff>457200</xdr:rowOff>
                  </from>
                  <to>
                    <xdr:col>1</xdr:col>
                    <xdr:colOff>638175</xdr:colOff>
                    <xdr:row>30</xdr:row>
                    <xdr:rowOff>95250</xdr:rowOff>
                  </to>
                </anchor>
              </controlPr>
            </control>
          </mc:Choice>
        </mc:AlternateContent>
      </controls>
    </mc:Choice>
  </mc:AlternateContent>
  <tableParts count="1">
    <tablePart r:id="rId10"/>
  </tableParts>
  <extLst>
    <ext xmlns:x14="http://schemas.microsoft.com/office/spreadsheetml/2009/9/main" uri="{78C0D931-6437-407d-A8EE-F0AAD7539E65}">
      <x14:conditionalFormattings>
        <x14:conditionalFormatting xmlns:xm="http://schemas.microsoft.com/office/excel/2006/main">
          <x14:cfRule type="expression" priority="1" id="{8D049EF4-749E-421D-B9F0-A149A7BBCD67}">
            <xm:f>'PR-tampon'!$F13=2</xm:f>
            <x14:dxf>
              <fill>
                <patternFill>
                  <bgColor rgb="FFCCCCFF"/>
                </patternFill>
              </fill>
            </x14:dxf>
          </x14:cfRule>
          <xm:sqref>A50:P603</xm:sqref>
        </x14:conditionalFormatting>
        <x14:conditionalFormatting xmlns:xm="http://schemas.microsoft.com/office/excel/2006/main">
          <x14:cfRule type="expression" priority="367" id="{008438A6-D5CB-4D09-BDEC-26BD146F09FA}">
            <xm:f>AND(OR($D$30=LISTE!$M$3,$D$30=LISTE!$M$5,$D$30=LISTE!#REF!),'PR-tampon'!$B$8=TRUE)</xm:f>
            <x14:dxf>
              <font>
                <color auto="1"/>
              </font>
              <fill>
                <patternFill patternType="none">
                  <bgColor auto="1"/>
                </patternFill>
              </fill>
            </x14:dxf>
          </x14:cfRule>
          <xm:sqref>C31</xm:sqref>
        </x14:conditionalFormatting>
        <x14:conditionalFormatting xmlns:xm="http://schemas.microsoft.com/office/excel/2006/main">
          <x14:cfRule type="expression" priority="41" id="{E7E51103-A8EF-46FC-B272-0A84857D5E78}">
            <xm:f>'PR-tampon'!$B$3=FALSE</xm:f>
            <x14:dxf>
              <font>
                <color theme="0"/>
              </font>
            </x14:dxf>
          </x14:cfRule>
          <xm:sqref>C33:C34 E33:E34 D32</xm:sqref>
        </x14:conditionalFormatting>
        <x14:conditionalFormatting xmlns:xm="http://schemas.microsoft.com/office/excel/2006/main">
          <x14:cfRule type="expression" priority="13" id="{6879B396-6DF0-4748-88F7-5B4D720DBC3F}">
            <xm:f>AND($D$32&lt;&gt;LISTE!$A$2,'PR-tampon'!$B$3=TRUE)</xm:f>
            <x14:dxf>
              <font>
                <color theme="0"/>
              </font>
              <fill>
                <patternFill>
                  <bgColor theme="0"/>
                </patternFill>
              </fill>
            </x14:dxf>
          </x14:cfRule>
          <xm:sqref>C33:D34</xm:sqref>
        </x14:conditionalFormatting>
        <x14:conditionalFormatting xmlns:xm="http://schemas.microsoft.com/office/excel/2006/main">
          <x14:cfRule type="expression" priority="14" id="{102F44AD-66DA-48A9-B755-C58BDF861AF3}">
            <xm:f>AND($D$32=LISTE!$A$2,'PR-tampon'!$B$3=TRUE)</xm:f>
            <x14:dxf>
              <font>
                <b/>
                <i val="0"/>
                <color auto="1"/>
              </font>
              <fill>
                <patternFill>
                  <bgColor theme="6" tint="0.59996337778862885"/>
                </patternFill>
              </fill>
            </x14:dxf>
          </x14:cfRule>
          <xm:sqref>C34:D34</xm:sqref>
        </x14:conditionalFormatting>
        <x14:conditionalFormatting xmlns:xm="http://schemas.microsoft.com/office/excel/2006/main">
          <x14:cfRule type="expression" priority="369" id="{35EC3726-1884-41D4-986A-7533D24FBDE3}">
            <xm:f>OR($D$30=LISTE!$M$12,$D$30=LISTE!$M$10,$D$30=LISTE!$M$11,$D$30=LISTE!$M$9,$D$30=LISTE!$M$13,$D$30=LISTE!$M$14,$D$30=LISTE!$M$6,$D$30=LISTE!$M$7,$D$30=LISTE!$M$8)</xm:f>
            <x14:dxf>
              <font>
                <color theme="0"/>
              </font>
              <fill>
                <patternFill patternType="none">
                  <bgColor auto="1"/>
                </patternFill>
              </fill>
            </x14:dxf>
          </x14:cfRule>
          <xm:sqref>C31:F31</xm:sqref>
        </x14:conditionalFormatting>
        <x14:conditionalFormatting xmlns:xm="http://schemas.microsoft.com/office/excel/2006/main">
          <x14:cfRule type="expression" priority="46" id="{8279C8EB-14EA-41CC-97FF-77F17646A40F}">
            <xm:f>'PR-tampon'!$B$3=TRUE</xm:f>
            <x14:dxf>
              <fill>
                <patternFill>
                  <bgColor theme="6" tint="0.59996337778862885"/>
                </patternFill>
              </fill>
            </x14:dxf>
          </x14:cfRule>
          <xm:sqref>D32</xm:sqref>
        </x14:conditionalFormatting>
        <x14:conditionalFormatting xmlns:xm="http://schemas.microsoft.com/office/excel/2006/main">
          <x14:cfRule type="expression" priority="45" id="{22011D6A-242A-48B1-9CD8-E1228265BF68}">
            <xm:f>'PR-tampon'!$B$4=TRUE</xm:f>
            <x14:dxf>
              <fill>
                <patternFill>
                  <bgColor theme="6" tint="0.59996337778862885"/>
                </patternFill>
              </fill>
            </x14:dxf>
          </x14:cfRule>
          <x14:cfRule type="expression" priority="40" id="{AD744502-387B-47C3-BABE-72CE3492F11F}">
            <xm:f>'PR-tampon'!$B$4=FALSE</xm:f>
            <x14:dxf>
              <font>
                <color theme="0"/>
              </font>
            </x14:dxf>
          </x14:cfRule>
          <xm:sqref>D35</xm:sqref>
        </x14:conditionalFormatting>
        <x14:conditionalFormatting xmlns:xm="http://schemas.microsoft.com/office/excel/2006/main">
          <x14:cfRule type="expression" priority="44" id="{A1665CCB-BE2A-4921-AB63-54A963CF2567}">
            <xm:f>'PR-tampon'!$B$5=TRUE</xm:f>
            <x14:dxf>
              <fill>
                <patternFill>
                  <bgColor theme="6" tint="0.59996337778862885"/>
                </patternFill>
              </fill>
            </x14:dxf>
          </x14:cfRule>
          <x14:cfRule type="expression" priority="39" id="{375D6C4B-ABCD-43E4-8957-EDE879B4E2E0}">
            <xm:f>'PR-tampon'!$B$5=FALSE</xm:f>
            <x14:dxf>
              <font>
                <color theme="0"/>
              </font>
            </x14:dxf>
          </x14:cfRule>
          <xm:sqref>D36</xm:sqref>
        </x14:conditionalFormatting>
        <x14:conditionalFormatting xmlns:xm="http://schemas.microsoft.com/office/excel/2006/main">
          <x14:cfRule type="expression" priority="38" id="{636A8EB2-CE9A-415C-AC86-0998B671D71E}">
            <xm:f>'PR-tampon'!$B$6=FALSE</xm:f>
            <x14:dxf>
              <font>
                <color theme="0"/>
              </font>
            </x14:dxf>
          </x14:cfRule>
          <x14:cfRule type="expression" priority="43" id="{7E2EA5AB-1195-43F4-BA63-A44581ED675E}">
            <xm:f>'PR-tampon'!$B$6=TRUE</xm:f>
            <x14:dxf>
              <fill>
                <patternFill>
                  <bgColor theme="6" tint="0.59996337778862885"/>
                </patternFill>
              </fill>
            </x14:dxf>
          </x14:cfRule>
          <xm:sqref>D37</xm:sqref>
        </x14:conditionalFormatting>
        <x14:conditionalFormatting xmlns:xm="http://schemas.microsoft.com/office/excel/2006/main">
          <x14:cfRule type="expression" priority="37" id="{4958340B-F220-4558-9E22-8F4FD18FE4FC}">
            <xm:f>'PR-tampon'!$B$7=FALSE</xm:f>
            <x14:dxf>
              <font>
                <color theme="0"/>
              </font>
            </x14:dxf>
          </x14:cfRule>
          <x14:cfRule type="expression" priority="42" id="{9E412902-9876-4966-999F-982CB4DB8344}">
            <xm:f>'PR-tampon'!$B$7=TRUE</xm:f>
            <x14:dxf>
              <fill>
                <patternFill>
                  <bgColor theme="6" tint="0.59996337778862885"/>
                </patternFill>
              </fill>
            </x14:dxf>
          </x14:cfRule>
          <xm:sqref>D38</xm:sqref>
        </x14:conditionalFormatting>
        <x14:conditionalFormatting xmlns:xm="http://schemas.microsoft.com/office/excel/2006/main">
          <x14:cfRule type="expression" priority="17" id="{FBC1D555-DAE0-4C4B-B47D-D5B3E03AA4C9}">
            <xm:f>'PR-tampon'!$B$8=FALSE</xm:f>
            <x14:dxf>
              <font>
                <color theme="0"/>
              </font>
              <fill>
                <patternFill patternType="none">
                  <bgColor auto="1"/>
                </patternFill>
              </fill>
            </x14:dxf>
          </x14:cfRule>
          <xm:sqref>D30:F30 C31:F31</xm:sqref>
        </x14:conditionalFormatting>
        <x14:conditionalFormatting xmlns:xm="http://schemas.microsoft.com/office/excel/2006/main">
          <x14:cfRule type="expression" priority="18" id="{83A767D2-5029-4A86-8012-EDB39A84F444}">
            <xm:f>'PR-tampon'!$B$8=TRUE</xm:f>
            <x14:dxf>
              <fill>
                <patternFill>
                  <bgColor theme="6" tint="0.59996337778862885"/>
                </patternFill>
              </fill>
            </x14:dxf>
          </x14:cfRule>
          <xm:sqref>D30:F30</xm:sqref>
        </x14:conditionalFormatting>
        <x14:conditionalFormatting xmlns:xm="http://schemas.microsoft.com/office/excel/2006/main">
          <x14:cfRule type="expression" priority="366" id="{E7380A10-B0F8-4326-914F-109F578C849F}">
            <xm:f>AND(OR($D$30=LISTE!$M$3,$D$30=LISTE!$M$5,$D$30=LISTE!#REF!),'PR-tampon'!$B$8=TRUE)</xm:f>
            <x14:dxf>
              <font>
                <b/>
                <i val="0"/>
                <color auto="1"/>
              </font>
              <fill>
                <patternFill>
                  <bgColor theme="6" tint="0.59996337778862885"/>
                </patternFill>
              </fill>
            </x14:dxf>
          </x14:cfRule>
          <xm:sqref>D31:F31</xm:sqref>
        </x14:conditionalFormatting>
        <x14:conditionalFormatting xmlns:xm="http://schemas.microsoft.com/office/excel/2006/main">
          <x14:cfRule type="expression" priority="12" id="{0B353A35-BABF-46DA-9412-A002A1F5CD71}">
            <xm:f>AND($D$32=LISTE!$A$2,'PR-tampon'!$B$3=TRUE)</xm:f>
            <x14:dxf>
              <font>
                <color theme="0"/>
              </font>
              <fill>
                <patternFill>
                  <bgColor theme="0"/>
                </patternFill>
              </fill>
            </x14:dxf>
          </x14:cfRule>
          <xm:sqref>E33:F34</xm:sqref>
        </x14:conditionalFormatting>
        <x14:conditionalFormatting xmlns:xm="http://schemas.microsoft.com/office/excel/2006/main">
          <x14:cfRule type="expression" priority="11" id="{DA0D3164-CC78-4E36-8BC4-9DD1E6515263}">
            <xm:f>AND($D$32&lt;&gt;LISTE!$A$2,'PR-tampon'!$B$3=TRUE)</xm:f>
            <x14:dxf>
              <font>
                <b/>
                <i val="0"/>
                <color auto="1"/>
              </font>
              <fill>
                <patternFill>
                  <bgColor theme="6" tint="0.59996337778862885"/>
                </patternFill>
              </fill>
            </x14:dxf>
          </x14:cfRule>
          <xm:sqref>E34:F34</xm:sqref>
        </x14:conditionalFormatting>
        <x14:conditionalFormatting xmlns:xm="http://schemas.microsoft.com/office/excel/2006/main">
          <x14:cfRule type="expression" priority="5" id="{4E019819-DFC0-492C-A72D-6A875CA1A5EF}">
            <xm:f>OR('PR-tampon'!$B$9=FALSE,$D$31&lt;&gt;"")</xm:f>
            <x14:dxf>
              <font>
                <color theme="0"/>
              </font>
            </x14:dxf>
          </x14:cfRule>
          <xm:sqref>G31</xm:sqref>
        </x14:conditionalFormatting>
        <x14:conditionalFormatting xmlns:xm="http://schemas.microsoft.com/office/excel/2006/main">
          <x14:cfRule type="expression" priority="51" id="{99C2146F-606C-48BB-8506-9BF69D47265F}">
            <xm:f>'PR-tampon'!$B$3=TRUE</xm:f>
            <x14:dxf>
              <font>
                <color theme="0"/>
              </font>
            </x14:dxf>
          </x14:cfRule>
          <xm:sqref>G32</xm:sqref>
        </x14:conditionalFormatting>
        <x14:conditionalFormatting xmlns:xm="http://schemas.microsoft.com/office/excel/2006/main">
          <x14:cfRule type="expression" priority="2" id="{67C9C100-964F-428A-B56E-07D927C527CD}">
            <xm:f>'PR-tampon'!$B$3=FALSE</xm:f>
            <x14:dxf>
              <font>
                <color theme="0"/>
              </font>
            </x14:dxf>
          </x14:cfRule>
          <x14:cfRule type="expression" priority="3" id="{751231DA-7EA3-4CE2-8408-6AD267BF041A}">
            <xm:f>AND($D$32=LISTE!$A$2,'PR-tampon'!$B$3=TRUE,$C$34&lt;&gt;"")</xm:f>
            <x14:dxf>
              <font>
                <color theme="0"/>
              </font>
            </x14:dxf>
          </x14:cfRule>
          <x14:cfRule type="expression" priority="4" id="{38FBCD3A-774F-4B53-BF0D-8FD341A8494C}">
            <xm:f>AND(OR($D$32=LISTE!$C$2,$D$32=LISTE!$B$2),'PR-tampon'!$B$3=TRUE,$E$34&lt;&gt;"")</xm:f>
            <x14:dxf>
              <font>
                <color theme="0"/>
              </font>
            </x14:dxf>
          </x14:cfRule>
          <xm:sqref>G34</xm:sqref>
        </x14:conditionalFormatting>
        <x14:conditionalFormatting xmlns:xm="http://schemas.microsoft.com/office/excel/2006/main">
          <x14:cfRule type="expression" priority="50" id="{ABDBA02B-172F-410F-84B3-BC2F0E875734}">
            <xm:f>'PR-tampon'!$B$4=TRUE</xm:f>
            <x14:dxf>
              <font>
                <color theme="0"/>
              </font>
            </x14:dxf>
          </x14:cfRule>
          <xm:sqref>G35</xm:sqref>
        </x14:conditionalFormatting>
        <x14:conditionalFormatting xmlns:xm="http://schemas.microsoft.com/office/excel/2006/main">
          <x14:cfRule type="expression" priority="49" id="{F17E105E-3FE5-46E9-886A-3C1ACB1CBB33}">
            <xm:f>'PR-tampon'!$B$5=TRUE</xm:f>
            <x14:dxf>
              <font>
                <color theme="0"/>
              </font>
            </x14:dxf>
          </x14:cfRule>
          <xm:sqref>G36</xm:sqref>
        </x14:conditionalFormatting>
        <x14:conditionalFormatting xmlns:xm="http://schemas.microsoft.com/office/excel/2006/main">
          <x14:cfRule type="expression" priority="48" id="{9D004542-1EC6-476F-9BE4-9B84E5F74523}">
            <xm:f>'PR-tampon'!$B$6=TRUE</xm:f>
            <x14:dxf>
              <font>
                <color theme="0"/>
              </font>
            </x14:dxf>
          </x14:cfRule>
          <xm:sqref>G37</xm:sqref>
        </x14:conditionalFormatting>
        <x14:conditionalFormatting xmlns:xm="http://schemas.microsoft.com/office/excel/2006/main">
          <x14:cfRule type="expression" priority="47" id="{7AA3BB9D-15B0-4411-84AA-BD604648207D}">
            <xm:f>'PR-tampon'!$B$7=TRUE</xm:f>
            <x14:dxf>
              <font>
                <color theme="0"/>
              </font>
            </x14:dxf>
          </x14:cfRule>
          <xm:sqref>G38</xm:sqref>
        </x14:conditionalFormatting>
        <x14:conditionalFormatting xmlns:xm="http://schemas.microsoft.com/office/excel/2006/main">
          <x14:cfRule type="dataBar" id="{EAD7DC23-A50D-414F-B18E-F9B238A98CE8}">
            <x14:dataBar minLength="0" maxLength="100" gradient="0">
              <x14:cfvo type="num">
                <xm:f>0</xm:f>
              </x14:cfvo>
              <x14:cfvo type="num">
                <xm:f>50</xm:f>
              </x14:cfvo>
              <x14:negativeFillColor rgb="FFFF0000"/>
              <x14:axisColor rgb="FF000000"/>
            </x14:dataBar>
          </x14:cfRule>
          <xm:sqref>N50:N603</xm:sqref>
        </x14:conditionalFormatting>
      </x14:conditionalFormattings>
    </ext>
    <ext xmlns:x14="http://schemas.microsoft.com/office/spreadsheetml/2009/9/main" uri="{CCE6A557-97BC-4b89-ADB6-D9C93CAAB3DF}">
      <x14:dataValidations xmlns:xm="http://schemas.microsoft.com/office/excel/2006/main" xWindow="430" yWindow="399" count="3">
        <x14: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si le local est climatisé ou rafrachis parmi les propositions de la liste déroulante._x000a_Pour cela, cliquer sur la petite flèche en bas à droite de la cellule." xr:uid="{687638DB-B983-4F3D-960A-96BFEE0F51E7}">
          <x14:formula1>
            <xm:f>LISTE!$K$4:$K$5</xm:f>
          </x14:formula1>
          <xm:sqref>D38:F38</xm:sqref>
        </x14:dataValidation>
        <x14:dataValidation type="list" allowBlank="1" showInputMessage="1" showErrorMessage="1" error="L'information saisie n'est pas appropriée pour cette donnée._x000a_Veuillez saisir les informations en fonction des instructions de saisie de la case sélectionnée." promptTitle="INSTRUCTION DE SAISIE" prompt="Choisir le parement extérieur visé parmi les propositions de la liste déroulante, pour les applications en envelloppe verticale._x000a_Pour cela, cliquer sur la petite flèche en bas à droite de la cellule." xr:uid="{E2533345-1FFB-4F88-BC08-FD24FC5BA4DF}">
          <x14:formula1>
            <xm:f>LISTE!$O$3:$O$4</xm:f>
          </x14:formula1>
          <xm:sqref>D31:F31</xm:sqref>
        </x14:dataValidation>
        <x14:dataValidation type="list" allowBlank="1" showInputMessage="1" showErrorMessage="1" error="L'information saisie n'est pas appropriée pour cette donnée._x000a_Veuillez saisir les informations en fonction des instructions de saisie de la case sélectionnée." promptTitle="INSTRUCTIONS DE SAISIE" prompt="Choisir la famille d'habitation visée parmi les propositions de la liste déroulante._x000a_Pour cela, cliquer sur la petite flèche en bas à droite de la cellule." xr:uid="{32E5BE9B-6E77-4397-B4C6-12CD61539ADA}">
          <x14:formula1>
            <xm:f>LISTE!$A$3:$A$5</xm:f>
          </x14:formula1>
          <xm:sqref>C34:D34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1"/>
  </sheetPr>
  <dimension ref="A1:CQ95"/>
  <sheetViews>
    <sheetView workbookViewId="0">
      <selection sqref="A1:J8"/>
    </sheetView>
  </sheetViews>
  <sheetFormatPr baseColWidth="10" defaultColWidth="9.140625" defaultRowHeight="15" outlineLevelCol="1" x14ac:dyDescent="0.25"/>
  <cols>
    <col min="1" max="3" width="16.140625" style="1" customWidth="1"/>
    <col min="4" max="4" width="25.5703125" style="1" bestFit="1" customWidth="1"/>
    <col min="5" max="5" width="16.140625" style="1" customWidth="1"/>
    <col min="6" max="7" width="37" style="1" customWidth="1"/>
    <col min="8" max="8" width="21.7109375" style="1" customWidth="1"/>
    <col min="9" max="9" width="20.42578125" style="1" bestFit="1" customWidth="1"/>
    <col min="10" max="10" width="20.7109375" customWidth="1"/>
    <col min="11" max="17" width="25.7109375" customWidth="1" outlineLevel="1"/>
    <col min="18" max="18" width="25.7109375" style="129" customWidth="1" outlineLevel="1"/>
    <col min="19" max="19" width="25.7109375" style="141" customWidth="1" outlineLevel="1"/>
    <col min="20" max="20" width="25.7109375" style="1" customWidth="1" outlineLevel="1"/>
    <col min="21" max="21" width="33.7109375" style="1" customWidth="1" outlineLevel="1"/>
    <col min="22" max="22" width="23.5703125" style="1" customWidth="1" outlineLevel="1"/>
    <col min="23" max="23" width="24.5703125" style="1" customWidth="1" outlineLevel="1"/>
    <col min="24" max="24" width="25.28515625" style="1" customWidth="1" outlineLevel="1"/>
    <col min="25" max="25" width="57" style="1" customWidth="1" outlineLevel="1"/>
    <col min="26" max="26" width="32.85546875" style="1" customWidth="1" outlineLevel="1"/>
    <col min="27" max="28" width="21.28515625" style="1" customWidth="1" outlineLevel="1"/>
    <col min="29" max="30" width="30.85546875" style="1" customWidth="1" outlineLevel="1"/>
    <col min="31" max="32" width="30" style="1" customWidth="1" outlineLevel="1"/>
    <col min="33" max="33" width="62.7109375" style="1" customWidth="1" outlineLevel="1"/>
    <col min="34" max="38" width="31.28515625" style="127" customWidth="1" outlineLevel="1"/>
    <col min="39" max="42" width="10.7109375" style="1" customWidth="1" outlineLevel="1"/>
    <col min="43" max="43" width="26.85546875" style="1" customWidth="1" outlineLevel="1"/>
    <col min="44" max="44" width="18.5703125" style="1" customWidth="1" outlineLevel="1"/>
    <col min="45" max="45" width="18.28515625" style="3" customWidth="1" outlineLevel="1"/>
    <col min="46" max="48" width="21.42578125" style="5" customWidth="1" outlineLevel="1"/>
    <col min="49" max="51" width="18.5703125" style="4" customWidth="1" outlineLevel="1"/>
    <col min="52" max="52" width="17.42578125" style="1" customWidth="1" outlineLevel="1"/>
    <col min="53" max="53" width="18" style="1" customWidth="1" outlineLevel="1"/>
    <col min="54" max="54" width="18.5703125" style="1" customWidth="1" outlineLevel="1"/>
    <col min="55" max="55" width="88.5703125" style="1" customWidth="1" outlineLevel="1"/>
    <col min="56" max="56" width="16" style="1" customWidth="1" outlineLevel="1"/>
    <col min="57" max="57" width="17.140625" style="1" customWidth="1"/>
    <col min="58" max="58" width="19.5703125" style="1" customWidth="1"/>
    <col min="59" max="59" width="27.140625" style="1" customWidth="1"/>
    <col min="60" max="60" width="13.7109375" style="3" customWidth="1"/>
    <col min="61" max="61" width="26.5703125" style="1" customWidth="1"/>
    <col min="62" max="62" width="29.28515625" style="1" customWidth="1"/>
    <col min="63" max="63" width="42.42578125" style="1" customWidth="1"/>
    <col min="64" max="64" width="42.5703125" style="1" customWidth="1"/>
    <col min="65" max="66" width="45" style="1" customWidth="1"/>
    <col min="67" max="68" width="45.7109375" style="1" customWidth="1"/>
    <col min="69" max="69" width="15" style="1" customWidth="1"/>
    <col min="70" max="70" width="49.140625" customWidth="1"/>
    <col min="71" max="71" width="19.5703125" customWidth="1"/>
    <col min="72" max="74" width="19.140625" customWidth="1"/>
    <col min="75" max="76" width="14.42578125" style="1" customWidth="1"/>
    <col min="77" max="77" width="13.7109375" style="1" customWidth="1"/>
    <col min="78" max="78" width="20.5703125" style="1" customWidth="1"/>
    <col min="79" max="79" width="9.140625" style="1" customWidth="1"/>
    <col min="80" max="80" width="17.5703125" style="1" customWidth="1"/>
    <col min="81" max="81" width="58.28515625" style="1" customWidth="1"/>
    <col min="82" max="82" width="120.5703125" style="1" customWidth="1"/>
    <col min="83" max="83" width="154.42578125" style="1" customWidth="1"/>
    <col min="84" max="84" width="161.5703125" style="1" customWidth="1"/>
    <col min="85" max="85" width="24" style="1" customWidth="1"/>
    <col min="86" max="86" width="24.5703125" style="1" customWidth="1"/>
    <col min="87" max="87" width="17" style="1" customWidth="1"/>
    <col min="88" max="88" width="17.5703125" style="1" customWidth="1"/>
    <col min="89" max="89" width="22.28515625" style="1" customWidth="1"/>
    <col min="90" max="90" width="18.42578125" style="1" customWidth="1"/>
    <col min="91" max="91" width="15.5703125" style="1" customWidth="1"/>
    <col min="92" max="92" width="22.42578125" style="1" customWidth="1"/>
    <col min="93" max="93" width="20.7109375" style="1" customWidth="1"/>
    <col min="94" max="94" width="66.5703125" style="1" customWidth="1"/>
    <col min="95" max="95" width="107.28515625" style="1" customWidth="1"/>
    <col min="96" max="16384" width="9.140625" style="1"/>
  </cols>
  <sheetData>
    <row r="1" spans="1:95" x14ac:dyDescent="0.25">
      <c r="A1" s="238" t="s">
        <v>780</v>
      </c>
      <c r="B1" s="238"/>
      <c r="C1" s="238"/>
      <c r="D1" s="238"/>
      <c r="E1" s="238"/>
      <c r="F1" s="238"/>
      <c r="G1" s="238"/>
      <c r="H1" s="238"/>
      <c r="I1" s="238"/>
      <c r="J1" s="238"/>
    </row>
    <row r="2" spans="1:95" x14ac:dyDescent="0.25">
      <c r="A2" s="238"/>
      <c r="B2" s="238"/>
      <c r="C2" s="238"/>
      <c r="D2" s="238"/>
      <c r="E2" s="238"/>
      <c r="F2" s="238"/>
      <c r="G2" s="238"/>
      <c r="H2" s="238"/>
      <c r="I2" s="238"/>
      <c r="J2" s="238"/>
      <c r="Q2" s="129"/>
      <c r="R2" s="141"/>
      <c r="S2" s="1"/>
    </row>
    <row r="3" spans="1:95" x14ac:dyDescent="0.25">
      <c r="A3" s="238"/>
      <c r="B3" s="238"/>
      <c r="C3" s="238"/>
      <c r="D3" s="238"/>
      <c r="E3" s="238"/>
      <c r="F3" s="238"/>
      <c r="G3" s="238"/>
      <c r="H3" s="238"/>
      <c r="I3" s="238"/>
      <c r="J3" s="238"/>
      <c r="Q3" s="129"/>
      <c r="R3" s="141"/>
      <c r="S3" s="1"/>
    </row>
    <row r="4" spans="1:95" x14ac:dyDescent="0.25">
      <c r="A4" s="238"/>
      <c r="B4" s="238"/>
      <c r="C4" s="238"/>
      <c r="D4" s="238"/>
      <c r="E4" s="238"/>
      <c r="F4" s="238"/>
      <c r="G4" s="238"/>
      <c r="H4" s="238"/>
      <c r="I4" s="238"/>
      <c r="J4" s="238"/>
      <c r="Q4" s="129"/>
      <c r="R4" s="141"/>
      <c r="S4" s="1"/>
    </row>
    <row r="5" spans="1:95" x14ac:dyDescent="0.25">
      <c r="A5" s="238"/>
      <c r="B5" s="238"/>
      <c r="C5" s="238"/>
      <c r="D5" s="238"/>
      <c r="E5" s="238"/>
      <c r="F5" s="238"/>
      <c r="G5" s="238"/>
      <c r="H5" s="238"/>
      <c r="I5" s="238"/>
      <c r="J5" s="238"/>
      <c r="Q5" s="129"/>
      <c r="R5" s="141"/>
      <c r="S5" s="1"/>
    </row>
    <row r="6" spans="1:95" x14ac:dyDescent="0.25">
      <c r="A6" s="238"/>
      <c r="B6" s="238"/>
      <c r="C6" s="238"/>
      <c r="D6" s="238"/>
      <c r="E6" s="238"/>
      <c r="F6" s="238"/>
      <c r="G6" s="238"/>
      <c r="H6" s="238"/>
      <c r="I6" s="238"/>
      <c r="J6" s="238"/>
      <c r="Q6" s="129"/>
      <c r="R6" s="141"/>
      <c r="S6" s="1"/>
    </row>
    <row r="7" spans="1:95" x14ac:dyDescent="0.25">
      <c r="A7" s="238"/>
      <c r="B7" s="238"/>
      <c r="C7" s="238"/>
      <c r="D7" s="238"/>
      <c r="E7" s="238"/>
      <c r="F7" s="238"/>
      <c r="G7" s="238"/>
      <c r="H7" s="238"/>
      <c r="I7" s="238"/>
      <c r="J7" s="238"/>
    </row>
    <row r="8" spans="1:95" x14ac:dyDescent="0.25">
      <c r="A8" s="238"/>
      <c r="B8" s="238"/>
      <c r="C8" s="238"/>
      <c r="D8" s="238"/>
      <c r="E8" s="238"/>
      <c r="F8" s="238"/>
      <c r="G8" s="238"/>
      <c r="H8" s="238"/>
      <c r="I8" s="238"/>
      <c r="J8" s="238"/>
    </row>
    <row r="9" spans="1:95" ht="15.75" thickBot="1" x14ac:dyDescent="0.3"/>
    <row r="10" spans="1:95" ht="21.75" customHeight="1" x14ac:dyDescent="0.25">
      <c r="A10" s="178" t="s">
        <v>105</v>
      </c>
      <c r="B10" s="179"/>
      <c r="C10" s="179"/>
      <c r="D10" s="179"/>
      <c r="E10" s="179"/>
      <c r="F10" s="179"/>
      <c r="G10" s="179"/>
      <c r="H10" s="179"/>
      <c r="I10" s="179"/>
      <c r="J10" s="180"/>
      <c r="K10" s="179"/>
      <c r="L10" s="179"/>
      <c r="M10" s="179"/>
      <c r="N10" s="179"/>
      <c r="O10" s="179"/>
      <c r="P10" s="179"/>
      <c r="Q10" s="179"/>
      <c r="R10" s="179"/>
      <c r="S10" s="179"/>
      <c r="T10" s="242"/>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8" t="s">
        <v>107</v>
      </c>
      <c r="BF10" s="179"/>
      <c r="BG10" s="179"/>
      <c r="BH10" s="179"/>
      <c r="BI10" s="179"/>
      <c r="BJ10" s="179"/>
      <c r="BK10" s="179"/>
      <c r="BL10" s="179"/>
      <c r="BM10" s="179"/>
      <c r="BN10" s="179"/>
      <c r="BO10" s="179"/>
      <c r="BP10" s="9"/>
      <c r="BR10" s="1"/>
      <c r="BS10" s="1"/>
      <c r="BT10" s="1"/>
      <c r="BU10" s="1"/>
      <c r="BV10" s="1"/>
    </row>
    <row r="11" spans="1:95" ht="21.75" customHeight="1" thickBot="1" x14ac:dyDescent="0.3">
      <c r="A11" s="239"/>
      <c r="B11" s="240"/>
      <c r="C11" s="240"/>
      <c r="D11" s="240"/>
      <c r="E11" s="240"/>
      <c r="F11" s="240"/>
      <c r="G11" s="240"/>
      <c r="H11" s="240"/>
      <c r="I11" s="240"/>
      <c r="J11" s="241"/>
      <c r="K11" s="182"/>
      <c r="L11" s="182"/>
      <c r="M11" s="182"/>
      <c r="N11" s="182"/>
      <c r="O11" s="182"/>
      <c r="P11" s="182"/>
      <c r="Q11" s="182"/>
      <c r="R11" s="182"/>
      <c r="S11" s="182"/>
      <c r="T11" s="243"/>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239"/>
      <c r="BF11" s="240"/>
      <c r="BG11" s="240"/>
      <c r="BH11" s="240"/>
      <c r="BI11" s="240"/>
      <c r="BJ11" s="240"/>
      <c r="BK11" s="240"/>
      <c r="BL11" s="240"/>
      <c r="BM11" s="240"/>
      <c r="BN11" s="240"/>
      <c r="BO11" s="240"/>
      <c r="BP11" s="9"/>
      <c r="BR11" s="1"/>
      <c r="BS11" s="1"/>
      <c r="BT11" s="1"/>
      <c r="BU11" s="1"/>
      <c r="BV11" s="1"/>
    </row>
    <row r="12" spans="1:95" ht="21.75" customHeight="1" thickBot="1" x14ac:dyDescent="0.3">
      <c r="A12" s="239"/>
      <c r="B12" s="240"/>
      <c r="C12" s="240"/>
      <c r="D12" s="240"/>
      <c r="E12" s="240"/>
      <c r="F12" s="240"/>
      <c r="G12" s="240"/>
      <c r="H12" s="240"/>
      <c r="I12" s="240"/>
      <c r="J12" s="241"/>
      <c r="K12" s="269" t="s">
        <v>101</v>
      </c>
      <c r="L12" s="270"/>
      <c r="M12" s="270"/>
      <c r="N12" s="270"/>
      <c r="O12" s="270"/>
      <c r="P12" s="270"/>
      <c r="Q12" s="270"/>
      <c r="R12" s="270"/>
      <c r="S12" s="270"/>
      <c r="T12" s="271"/>
      <c r="U12" s="272"/>
      <c r="V12" s="263" t="s">
        <v>102</v>
      </c>
      <c r="W12" s="264"/>
      <c r="X12" s="264"/>
      <c r="Y12" s="265"/>
      <c r="Z12" s="257" t="s">
        <v>210</v>
      </c>
      <c r="AA12" s="258"/>
      <c r="AB12" s="259"/>
      <c r="AC12" s="253" t="s">
        <v>211</v>
      </c>
      <c r="AD12" s="254"/>
      <c r="AE12" s="254"/>
      <c r="AF12" s="254"/>
      <c r="AG12" s="9"/>
      <c r="AH12" s="130"/>
      <c r="AI12" s="130"/>
      <c r="AJ12" s="130"/>
      <c r="AK12" s="130"/>
      <c r="AL12" s="130"/>
      <c r="AM12" s="244" t="s">
        <v>123</v>
      </c>
      <c r="AN12" s="245"/>
      <c r="AO12" s="245"/>
      <c r="AP12" s="245"/>
      <c r="AQ12" s="246"/>
      <c r="AR12" s="9"/>
      <c r="AS12" s="9"/>
      <c r="AT12" s="9"/>
      <c r="AU12" s="9"/>
      <c r="AV12" s="9"/>
      <c r="AW12" s="9"/>
      <c r="AX12" s="9"/>
      <c r="AY12" s="9"/>
      <c r="AZ12" s="9"/>
      <c r="BA12" s="9"/>
      <c r="BB12" s="9"/>
      <c r="BC12" s="9"/>
      <c r="BD12" s="9"/>
      <c r="BE12" s="239"/>
      <c r="BF12" s="240"/>
      <c r="BG12" s="240"/>
      <c r="BH12" s="240"/>
      <c r="BI12" s="240"/>
      <c r="BJ12" s="240"/>
      <c r="BK12" s="240"/>
      <c r="BL12" s="240"/>
      <c r="BM12" s="240"/>
      <c r="BN12" s="240"/>
      <c r="BO12" s="240"/>
      <c r="BP12" s="9"/>
      <c r="BR12" s="1"/>
      <c r="BS12" s="1"/>
      <c r="BT12" s="1"/>
      <c r="BU12" s="1"/>
      <c r="BV12" s="1"/>
    </row>
    <row r="13" spans="1:95" ht="21.75" customHeight="1" thickBot="1" x14ac:dyDescent="0.3">
      <c r="A13" s="181"/>
      <c r="B13" s="182"/>
      <c r="C13" s="182"/>
      <c r="D13" s="182"/>
      <c r="E13" s="182"/>
      <c r="F13" s="182"/>
      <c r="G13" s="182"/>
      <c r="H13" s="182"/>
      <c r="I13" s="182"/>
      <c r="J13" s="183"/>
      <c r="K13" s="128" t="s">
        <v>523</v>
      </c>
      <c r="L13" s="250" t="s">
        <v>212</v>
      </c>
      <c r="M13" s="251"/>
      <c r="N13" s="128" t="s">
        <v>523</v>
      </c>
      <c r="O13" s="250" t="s">
        <v>212</v>
      </c>
      <c r="P13" s="251"/>
      <c r="Q13" s="128" t="s">
        <v>523</v>
      </c>
      <c r="R13" s="250" t="s">
        <v>212</v>
      </c>
      <c r="S13" s="251"/>
      <c r="T13" s="273"/>
      <c r="U13" s="274"/>
      <c r="V13" s="266"/>
      <c r="W13" s="267"/>
      <c r="X13" s="267"/>
      <c r="Y13" s="268"/>
      <c r="Z13" s="260"/>
      <c r="AA13" s="261"/>
      <c r="AB13" s="262"/>
      <c r="AC13" s="255"/>
      <c r="AD13" s="256"/>
      <c r="AE13" s="256"/>
      <c r="AF13" s="256"/>
      <c r="AG13" s="9"/>
      <c r="AH13" s="130"/>
      <c r="AI13" s="130"/>
      <c r="AJ13" s="130"/>
      <c r="AK13" s="130"/>
      <c r="AL13" s="130"/>
      <c r="AM13" s="247"/>
      <c r="AN13" s="248"/>
      <c r="AO13" s="248"/>
      <c r="AP13" s="248"/>
      <c r="AQ13" s="249"/>
      <c r="AR13" s="9"/>
      <c r="AS13" s="252" t="s">
        <v>267</v>
      </c>
      <c r="AT13" s="252"/>
      <c r="AU13" s="252"/>
      <c r="AV13" s="252"/>
      <c r="AW13" s="252"/>
      <c r="AX13" s="252"/>
      <c r="AY13" s="9"/>
      <c r="AZ13" s="9"/>
      <c r="BA13" s="9"/>
      <c r="BB13" s="9"/>
      <c r="BC13" s="9"/>
      <c r="BD13" s="9"/>
      <c r="BE13" s="181"/>
      <c r="BF13" s="182"/>
      <c r="BG13" s="182"/>
      <c r="BH13" s="182"/>
      <c r="BI13" s="182"/>
      <c r="BJ13" s="182"/>
      <c r="BK13" s="182"/>
      <c r="BL13" s="182"/>
      <c r="BM13" s="182"/>
      <c r="BN13" s="182"/>
      <c r="BO13" s="182"/>
      <c r="BP13" s="9"/>
      <c r="BR13" s="1"/>
      <c r="BS13" s="1"/>
      <c r="BT13" s="1"/>
      <c r="BU13" s="1"/>
      <c r="BV13" s="1"/>
      <c r="CC13" s="123" t="s">
        <v>388</v>
      </c>
      <c r="CD13" s="123" t="s">
        <v>389</v>
      </c>
    </row>
    <row r="14" spans="1:95" s="2" customFormat="1" ht="135.75" customHeight="1" thickBot="1" x14ac:dyDescent="0.3">
      <c r="A14" s="28" t="s">
        <v>146</v>
      </c>
      <c r="B14" s="76" t="s">
        <v>699</v>
      </c>
      <c r="C14" s="157" t="s">
        <v>700</v>
      </c>
      <c r="D14" s="157" t="s">
        <v>779</v>
      </c>
      <c r="E14" s="77" t="s">
        <v>328</v>
      </c>
      <c r="F14" s="77" t="s">
        <v>683</v>
      </c>
      <c r="G14" s="78" t="s">
        <v>741</v>
      </c>
      <c r="H14" s="78" t="s">
        <v>325</v>
      </c>
      <c r="I14" s="28" t="s">
        <v>104</v>
      </c>
      <c r="J14" s="78" t="s">
        <v>397</v>
      </c>
      <c r="K14" s="28" t="s">
        <v>386</v>
      </c>
      <c r="L14" s="28" t="s">
        <v>517</v>
      </c>
      <c r="M14" s="28" t="s">
        <v>518</v>
      </c>
      <c r="N14" s="28" t="s">
        <v>370</v>
      </c>
      <c r="O14" s="28" t="s">
        <v>519</v>
      </c>
      <c r="P14" s="28" t="s">
        <v>520</v>
      </c>
      <c r="Q14" s="28" t="s">
        <v>371</v>
      </c>
      <c r="R14" s="28" t="s">
        <v>521</v>
      </c>
      <c r="S14" s="28" t="s">
        <v>522</v>
      </c>
      <c r="T14" s="28" t="s">
        <v>372</v>
      </c>
      <c r="U14" s="28" t="s">
        <v>356</v>
      </c>
      <c r="V14" s="28" t="s">
        <v>373</v>
      </c>
      <c r="W14" s="28" t="s">
        <v>383</v>
      </c>
      <c r="X14" s="28" t="s">
        <v>375</v>
      </c>
      <c r="Y14" s="28" t="s">
        <v>357</v>
      </c>
      <c r="Z14" s="28" t="s">
        <v>380</v>
      </c>
      <c r="AA14" s="28" t="s">
        <v>381</v>
      </c>
      <c r="AB14" s="28" t="s">
        <v>358</v>
      </c>
      <c r="AC14" s="28" t="s">
        <v>376</v>
      </c>
      <c r="AD14" s="28" t="s">
        <v>379</v>
      </c>
      <c r="AE14" s="28" t="s">
        <v>378</v>
      </c>
      <c r="AF14" s="28" t="s">
        <v>359</v>
      </c>
      <c r="AG14" s="15" t="s">
        <v>360</v>
      </c>
      <c r="AH14" s="131" t="s">
        <v>583</v>
      </c>
      <c r="AI14" s="131" t="s">
        <v>584</v>
      </c>
      <c r="AJ14" s="131" t="s">
        <v>585</v>
      </c>
      <c r="AK14" s="131" t="s">
        <v>514</v>
      </c>
      <c r="AL14" s="131" t="s">
        <v>507</v>
      </c>
      <c r="AM14" s="28" t="s">
        <v>119</v>
      </c>
      <c r="AN14" s="28" t="s">
        <v>120</v>
      </c>
      <c r="AO14" s="28" t="s">
        <v>121</v>
      </c>
      <c r="AP14" s="28" t="s">
        <v>122</v>
      </c>
      <c r="AQ14" s="28" t="s">
        <v>149</v>
      </c>
      <c r="AR14" s="15" t="s">
        <v>53</v>
      </c>
      <c r="AS14" s="15" t="s">
        <v>38</v>
      </c>
      <c r="AT14" s="15" t="s">
        <v>43</v>
      </c>
      <c r="AU14" s="15" t="s">
        <v>39</v>
      </c>
      <c r="AV14" s="15" t="s">
        <v>253</v>
      </c>
      <c r="AW14" s="15" t="s">
        <v>40</v>
      </c>
      <c r="AX14" s="15" t="s">
        <v>150</v>
      </c>
      <c r="AY14" s="15" t="s">
        <v>41</v>
      </c>
      <c r="AZ14" s="15" t="s">
        <v>153</v>
      </c>
      <c r="BA14" s="15" t="s">
        <v>44</v>
      </c>
      <c r="BB14" s="15" t="s">
        <v>42</v>
      </c>
      <c r="BC14" s="15" t="s">
        <v>214</v>
      </c>
      <c r="BD14" s="15" t="s">
        <v>118</v>
      </c>
      <c r="BE14" s="28" t="s">
        <v>110</v>
      </c>
      <c r="BF14" s="77" t="s">
        <v>329</v>
      </c>
      <c r="BG14" s="28" t="s">
        <v>1</v>
      </c>
      <c r="BH14" s="28" t="s">
        <v>108</v>
      </c>
      <c r="BI14" s="28" t="s">
        <v>0</v>
      </c>
      <c r="BJ14" s="77" t="s">
        <v>147</v>
      </c>
      <c r="BK14" s="28" t="s">
        <v>109</v>
      </c>
      <c r="BL14" s="28" t="s">
        <v>111</v>
      </c>
      <c r="BM14" s="28" t="s">
        <v>58</v>
      </c>
      <c r="BN14" s="94" t="s">
        <v>313</v>
      </c>
      <c r="BO14" s="11" t="s">
        <v>112</v>
      </c>
      <c r="BP14" s="11" t="s">
        <v>704</v>
      </c>
      <c r="BQ14" s="29" t="s">
        <v>115</v>
      </c>
      <c r="BR14" s="29" t="s">
        <v>103</v>
      </c>
      <c r="BS14" s="27" t="s">
        <v>398</v>
      </c>
      <c r="BT14" s="27" t="s">
        <v>272</v>
      </c>
      <c r="BU14" s="27" t="s">
        <v>198</v>
      </c>
      <c r="BV14" s="27" t="s">
        <v>252</v>
      </c>
      <c r="BW14" s="27" t="s">
        <v>199</v>
      </c>
      <c r="BX14" s="27" t="s">
        <v>200</v>
      </c>
      <c r="BY14" s="27" t="s">
        <v>201</v>
      </c>
      <c r="BZ14" s="27" t="s">
        <v>202</v>
      </c>
      <c r="CA14" s="27" t="s">
        <v>203</v>
      </c>
      <c r="CB14" s="27" t="s">
        <v>204</v>
      </c>
      <c r="CC14" s="27" t="s">
        <v>361</v>
      </c>
      <c r="CD14" s="27" t="s">
        <v>355</v>
      </c>
      <c r="CE14" s="27" t="s">
        <v>254</v>
      </c>
      <c r="CF14" s="60" t="s">
        <v>255</v>
      </c>
      <c r="CG14" s="60" t="s">
        <v>433</v>
      </c>
      <c r="CH14" s="60" t="s">
        <v>434</v>
      </c>
      <c r="CI14" s="60" t="s">
        <v>435</v>
      </c>
      <c r="CJ14" s="60" t="s">
        <v>436</v>
      </c>
      <c r="CK14" s="60" t="s">
        <v>442</v>
      </c>
      <c r="CL14" s="60" t="s">
        <v>437</v>
      </c>
      <c r="CM14" s="60" t="s">
        <v>438</v>
      </c>
      <c r="CN14" s="60" t="s">
        <v>439</v>
      </c>
      <c r="CO14" s="60" t="s">
        <v>440</v>
      </c>
      <c r="CP14" s="60" t="s">
        <v>609</v>
      </c>
      <c r="CQ14" s="60" t="s">
        <v>693</v>
      </c>
    </row>
    <row r="15" spans="1:95" ht="165" x14ac:dyDescent="0.25">
      <c r="A15" s="159">
        <v>45789</v>
      </c>
      <c r="B15" s="33" t="s">
        <v>52</v>
      </c>
      <c r="C15" s="33" t="s">
        <v>52</v>
      </c>
      <c r="D15" s="33"/>
      <c r="E15" s="30" t="s">
        <v>6</v>
      </c>
      <c r="F15" s="30" t="s">
        <v>684</v>
      </c>
      <c r="G15" s="30" t="str">
        <f ca="1">IF(REFERENCEMENT_ISOLANT[[#This Row],[VALIDITE]]=1,REFERENCEMENT_ISOLANT[[#This Row],[TYPE DE PROCEDE CSTB]],0)</f>
        <v>Isolation thermique de comble en panneau ou rouleau des produits à base de fibres végétales ou animales</v>
      </c>
      <c r="H15" s="30" t="s">
        <v>775</v>
      </c>
      <c r="I15" s="30" t="s">
        <v>769</v>
      </c>
      <c r="J15" s="30" t="s">
        <v>770</v>
      </c>
      <c r="K15" s="12" t="s">
        <v>183</v>
      </c>
      <c r="L15" s="13" t="s">
        <v>183</v>
      </c>
      <c r="M15" s="13" t="s">
        <v>183</v>
      </c>
      <c r="N15" s="12" t="s">
        <v>183</v>
      </c>
      <c r="O15" s="13" t="s">
        <v>183</v>
      </c>
      <c r="P15" s="13" t="s">
        <v>183</v>
      </c>
      <c r="Q15" s="13" t="s">
        <v>183</v>
      </c>
      <c r="R15" s="13" t="s">
        <v>183</v>
      </c>
      <c r="S15" s="13" t="s">
        <v>183</v>
      </c>
      <c r="T15" s="136" t="s">
        <v>183</v>
      </c>
      <c r="U15" s="12"/>
      <c r="V15" s="12" t="s">
        <v>183</v>
      </c>
      <c r="W15" s="12" t="s">
        <v>52</v>
      </c>
      <c r="X15" s="12" t="s">
        <v>52</v>
      </c>
      <c r="Y15" s="138" t="s">
        <v>528</v>
      </c>
      <c r="Z15" s="12" t="s">
        <v>183</v>
      </c>
      <c r="AA15" s="12" t="s">
        <v>183</v>
      </c>
      <c r="AB15" s="12"/>
      <c r="AC15" s="12" t="s">
        <v>186</v>
      </c>
      <c r="AD15" s="12" t="s">
        <v>186</v>
      </c>
      <c r="AE15" s="12" t="s">
        <v>183</v>
      </c>
      <c r="AF15" s="140" t="s">
        <v>529</v>
      </c>
      <c r="AG15" s="119" t="s">
        <v>777</v>
      </c>
      <c r="AH15" s="146" t="s">
        <v>586</v>
      </c>
      <c r="AI15" s="146">
        <v>85</v>
      </c>
      <c r="AJ15" s="134" t="s">
        <v>590</v>
      </c>
      <c r="AK15" s="146" t="s">
        <v>52</v>
      </c>
      <c r="AL15" s="146" t="s">
        <v>52</v>
      </c>
      <c r="AM15" s="16">
        <v>4</v>
      </c>
      <c r="AN15" s="16">
        <v>4</v>
      </c>
      <c r="AO15" s="16">
        <v>4</v>
      </c>
      <c r="AP15" s="16">
        <v>4</v>
      </c>
      <c r="AQ15" s="13"/>
      <c r="AR15" s="31"/>
      <c r="AS15" s="16" t="s">
        <v>169</v>
      </c>
      <c r="AT15" s="16" t="s">
        <v>191</v>
      </c>
      <c r="AU15" s="13" t="s">
        <v>52</v>
      </c>
      <c r="AV15" s="13" t="s">
        <v>151</v>
      </c>
      <c r="AW15" s="16" t="s">
        <v>52</v>
      </c>
      <c r="AX15" s="13" t="s">
        <v>151</v>
      </c>
      <c r="AY15" s="16" t="s">
        <v>175</v>
      </c>
      <c r="AZ15" s="16" t="s">
        <v>155</v>
      </c>
      <c r="BA15" s="16" t="s">
        <v>343</v>
      </c>
      <c r="BB15" s="56" t="s">
        <v>164</v>
      </c>
      <c r="BC15" s="32" t="s">
        <v>776</v>
      </c>
      <c r="BD15" s="31" t="s">
        <v>80</v>
      </c>
      <c r="BE15" s="30" t="s">
        <v>770</v>
      </c>
      <c r="BF15" s="10" t="s">
        <v>294</v>
      </c>
      <c r="BG15" s="33" t="s">
        <v>774</v>
      </c>
      <c r="BH15" s="34">
        <v>45588</v>
      </c>
      <c r="BI15" s="34">
        <v>45663</v>
      </c>
      <c r="BJ15" s="34">
        <v>46691</v>
      </c>
      <c r="BK15" s="13">
        <f ca="1">+(REFERENCEMENT_ISOLANT[[#This Row],[AVIS LIMITE AU / VALIDITE]]&gt;=TODAY())*1</f>
        <v>1</v>
      </c>
      <c r="BL15" s="13" t="s">
        <v>418</v>
      </c>
      <c r="BM15"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15" s="95"/>
      <c r="BO15" s="30"/>
      <c r="BP15" s="30"/>
      <c r="BQ15" s="36"/>
      <c r="BR15"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15" s="35">
        <f ca="1">REFERENCEMENT_ISOLANT[[#This Row],[VALIDITE]]</f>
        <v>1</v>
      </c>
      <c r="BT15"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15"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15"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15" s="36" t="e">
        <f>IF(AND('PR-tampon'!RECH_HYGRO=TRUE,MATCH(REFERENCEMENT_ISOLANT[[#This Row],[Hygrométrie des locaux]],LISTE_HYGRO,0)&gt;=MATCH(ZONE_SIS_VISEE,LISTE_HYGRO,0)),1,0)</f>
        <v>#N/A</v>
      </c>
      <c r="BX15" s="36" t="e">
        <f>IF(AND('PR-tampon'!RECH_CLIMAT=TRUE,MATCH(REFERENCEMENT_ISOLANT[[#This Row],[Climat max]],LISTE_CLIMAT,0)&gt;=MATCH(HAUT_VISEE,LISTE_CLIMAT,0)),1,0)</f>
        <v>#N/A</v>
      </c>
      <c r="BY15" s="36" t="e">
        <f>IF(AND(RECH_CLASSEMENT=TRUE,MATCH(REFERENCEMENT_ISOLANT[[#This Row],[classement locaux au sens 20.1 P3]],LISTE_CLASSEMENT,0)&gt;=MATCH(SITUA_VISEE,LISTE_CLASSEMENT,0)),1,0)</f>
        <v>#N/A</v>
      </c>
      <c r="BZ15" s="36" t="e">
        <f>IF(AND(RECH_LOCAUX=TRUE,MATCH(REFERENCEMENT_ISOLANT[[#This Row],[Locaux climatisés ou raffraichis]],LISTE_LOCAUX_VISE,0)&gt;=MATCH(CATEG_VISEE,LISTE_LOCAUX_VISE,0)),1,0)</f>
        <v>#N/A</v>
      </c>
      <c r="CA15" s="36">
        <f ca="1">IF(REFERENCEMENT_ISOLANT[[#This Row],[Eligibilité procédé]]&lt;&gt;0,COUNTIF(REFERENCEMENT_ISOLANT[Eligibilité procédé],"&lt;="&amp;REFERENCEMENT_ISOLANT[[#This Row],[Eligibilité procédé]])-COUNTIF(REFERENCEMENT_ISOLANT[Eligibilité procédé],"=0"),ROWS(REFERENCEMENT_ISOLANT[Ordre]))</f>
        <v>1</v>
      </c>
      <c r="CB15" s="36">
        <f ca="1">IF(COUNTIF('PR-tampon'!$B$3:$B$9,TRUE)+1=COUNTIF(REFERENCEMENT_ISOLANT[[#This Row],[Validité]:[CRITERE CLIMATISATION VISE]],1),ROW(REFERENCEMENT_ISOLANT[[#This Row],[CRITERE CLIMATISATION VISE]]),"")</f>
        <v>15</v>
      </c>
      <c r="CC15"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de process industriel, agricoles, agroalimentaires, frigorifiques et à ossature porteuse métallique ne sont pas visés.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D15"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de process industriel, agricoles, agroalimentaires, frigorifiques et à ossature porteuse métallique ne sont pas visés.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E15"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15"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CG15" s="126"/>
      <c r="CH15" s="126"/>
      <c r="CI15" s="126"/>
      <c r="CJ15" s="126"/>
      <c r="CK15" s="126"/>
      <c r="CL15" s="126"/>
      <c r="CM15" s="126"/>
      <c r="CN15" s="126"/>
      <c r="CO15" s="126"/>
      <c r="CP15" s="126"/>
      <c r="CQ15"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Appréciation Technique d'Expérimentation (ATEx cas a) 3366_V1 du procédé Valosense – Application comble : pose en : toiture rampante sous couverture ; plancher de combles perdus ; plancher intermédiaire entre solives (plancher entre deux locaux chauffés simultanément) ; en plénum de plafond ; </v>
      </c>
    </row>
    <row r="16" spans="1:95" ht="156" x14ac:dyDescent="0.25">
      <c r="A16" s="159">
        <v>45789</v>
      </c>
      <c r="B16" s="33" t="s">
        <v>52</v>
      </c>
      <c r="C16" s="33" t="s">
        <v>52</v>
      </c>
      <c r="D16" s="33"/>
      <c r="E16" s="30" t="s">
        <v>6</v>
      </c>
      <c r="F16" s="30" t="s">
        <v>687</v>
      </c>
      <c r="G16" s="30" t="str">
        <f ca="1">IF(REFERENCEMENT_ISOLANT[[#This Row],[VALIDITE]]=1,REFERENCEMENT_ISOLANT[[#This Row],[TYPE DE PROCEDE CSTB]],0)</f>
        <v>Isolation thermique de mur en panneau ou rouleau des produits à base de fibres végétales ou animales</v>
      </c>
      <c r="H16" s="30" t="s">
        <v>768</v>
      </c>
      <c r="I16" s="30" t="s">
        <v>769</v>
      </c>
      <c r="J16" s="30" t="s">
        <v>770</v>
      </c>
      <c r="K16" s="12" t="s">
        <v>183</v>
      </c>
      <c r="L16" s="12" t="s">
        <v>183</v>
      </c>
      <c r="M16" s="12" t="s">
        <v>183</v>
      </c>
      <c r="N16" s="12" t="s">
        <v>52</v>
      </c>
      <c r="O16" s="13" t="s">
        <v>52</v>
      </c>
      <c r="P16" s="13" t="s">
        <v>183</v>
      </c>
      <c r="Q16" s="13" t="s">
        <v>183</v>
      </c>
      <c r="R16" s="13" t="s">
        <v>183</v>
      </c>
      <c r="S16" s="12" t="s">
        <v>183</v>
      </c>
      <c r="T16" s="136" t="s">
        <v>52</v>
      </c>
      <c r="U16" s="138" t="s">
        <v>527</v>
      </c>
      <c r="V16" s="12" t="s">
        <v>183</v>
      </c>
      <c r="W16" s="12" t="s">
        <v>183</v>
      </c>
      <c r="X16" s="12" t="s">
        <v>183</v>
      </c>
      <c r="Y16" s="138"/>
      <c r="Z16" s="12" t="s">
        <v>52</v>
      </c>
      <c r="AA16" s="12" t="s">
        <v>183</v>
      </c>
      <c r="AB16" s="132" t="s">
        <v>773</v>
      </c>
      <c r="AC16" s="12" t="s">
        <v>183</v>
      </c>
      <c r="AD16" s="12" t="s">
        <v>183</v>
      </c>
      <c r="AE16" s="12" t="s">
        <v>183</v>
      </c>
      <c r="AF16" s="140"/>
      <c r="AG16" s="119" t="s">
        <v>771</v>
      </c>
      <c r="AH16" s="146" t="s">
        <v>586</v>
      </c>
      <c r="AI16" s="146">
        <v>85</v>
      </c>
      <c r="AJ16" s="134" t="s">
        <v>590</v>
      </c>
      <c r="AK16" s="146" t="s">
        <v>52</v>
      </c>
      <c r="AL16" s="146" t="s">
        <v>52</v>
      </c>
      <c r="AM16" s="16">
        <v>4</v>
      </c>
      <c r="AN16" s="16">
        <v>4</v>
      </c>
      <c r="AO16" s="16">
        <v>4</v>
      </c>
      <c r="AP16" s="16">
        <v>4</v>
      </c>
      <c r="AQ16" s="13"/>
      <c r="AR16" s="31"/>
      <c r="AS16" s="16" t="s">
        <v>169</v>
      </c>
      <c r="AT16" s="16" t="s">
        <v>191</v>
      </c>
      <c r="AU16" s="13" t="s">
        <v>52</v>
      </c>
      <c r="AV16" s="13" t="s">
        <v>151</v>
      </c>
      <c r="AW16" s="16" t="s">
        <v>52</v>
      </c>
      <c r="AX16" s="13" t="s">
        <v>151</v>
      </c>
      <c r="AY16" s="16" t="s">
        <v>175</v>
      </c>
      <c r="AZ16" s="16" t="s">
        <v>155</v>
      </c>
      <c r="BA16" s="16" t="s">
        <v>343</v>
      </c>
      <c r="BB16" s="56" t="s">
        <v>164</v>
      </c>
      <c r="BC16" s="32" t="s">
        <v>776</v>
      </c>
      <c r="BD16" s="31" t="s">
        <v>80</v>
      </c>
      <c r="BE16" s="30" t="s">
        <v>770</v>
      </c>
      <c r="BF16" s="10" t="s">
        <v>294</v>
      </c>
      <c r="BG16" s="33" t="s">
        <v>772</v>
      </c>
      <c r="BH16" s="34">
        <v>45588</v>
      </c>
      <c r="BI16" s="34">
        <v>45663</v>
      </c>
      <c r="BJ16" s="34">
        <v>46691</v>
      </c>
      <c r="BK16" s="13">
        <f ca="1">+(REFERENCEMENT_ISOLANT[[#This Row],[AVIS LIMITE AU / VALIDITE]]&gt;=TODAY())*1</f>
        <v>1</v>
      </c>
      <c r="BL16" s="13" t="s">
        <v>418</v>
      </c>
      <c r="BM16"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16" s="95"/>
      <c r="BO16" s="30"/>
      <c r="BP16" s="30"/>
      <c r="BQ16" s="36"/>
      <c r="BR16"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16" s="35">
        <f ca="1">REFERENCEMENT_ISOLANT[[#This Row],[VALIDITE]]</f>
        <v>1</v>
      </c>
      <c r="BT16"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16"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16"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16" s="36" t="e">
        <f>IF(AND('PR-tampon'!RECH_HYGRO=TRUE,MATCH(REFERENCEMENT_ISOLANT[[#This Row],[Hygrométrie des locaux]],LISTE_HYGRO,0)&gt;=MATCH(ZONE_SIS_VISEE,LISTE_HYGRO,0)),1,0)</f>
        <v>#N/A</v>
      </c>
      <c r="BX16" s="36" t="e">
        <f>IF(AND('PR-tampon'!RECH_CLIMAT=TRUE,MATCH(REFERENCEMENT_ISOLANT[[#This Row],[Climat max]],LISTE_CLIMAT,0)&gt;=MATCH(HAUT_VISEE,LISTE_CLIMAT,0)),1,0)</f>
        <v>#N/A</v>
      </c>
      <c r="BY16" s="36" t="e">
        <f>IF(AND(RECH_CLASSEMENT=TRUE,MATCH(REFERENCEMENT_ISOLANT[[#This Row],[classement locaux au sens 20.1 P3]],LISTE_CLASSEMENT,0)&gt;=MATCH(SITUA_VISEE,LISTE_CLASSEMENT,0)),1,0)</f>
        <v>#N/A</v>
      </c>
      <c r="BZ16" s="36" t="e">
        <f>IF(AND(RECH_LOCAUX=TRUE,MATCH(REFERENCEMENT_ISOLANT[[#This Row],[Locaux climatisés ou raffraichis]],LISTE_LOCAUX_VISE,0)&gt;=MATCH(CATEG_VISEE,LISTE_LOCAUX_VISE,0)),1,0)</f>
        <v>#N/A</v>
      </c>
      <c r="CA16" s="36">
        <f ca="1">IF(REFERENCEMENT_ISOLANT[[#This Row],[Eligibilité procédé]]&lt;&gt;0,COUNTIF(REFERENCEMENT_ISOLANT[Eligibilité procédé],"&lt;="&amp;REFERENCEMENT_ISOLANT[[#This Row],[Eligibilité procédé]])-COUNTIF(REFERENCEMENT_ISOLANT[Eligibilité procédé],"=0"),ROWS(REFERENCEMENT_ISOLANT[Ordre]))</f>
        <v>2</v>
      </c>
      <c r="CB16" s="36">
        <f ca="1">IF(COUNTIF('PR-tampon'!$B$3:$B$9,TRUE)+1=COUNTIF(REFERENCEMENT_ISOLANT[[#This Row],[Validité]:[CRITERE CLIMATISATION VISE]],1),ROW(REFERENCEMENT_ISOLANT[[#This Row],[CRITERE CLIMATISATION VISE]]),"")</f>
        <v>16</v>
      </c>
      <c r="CC16"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de process industriel, agricoles, agroalimentaires, frigorifiques et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La mise en œuvre du produit ne peut s'effectuer qu'entre deux locaux chauffés </v>
      </c>
      <c r="CD16"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de process industriel, agricoles, agroalimentaires, frigorifiques et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La mise en œuvre du produit ne peut s'effectuer qu'entre deux locaux chauffés </v>
      </c>
      <c r="CE16"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16"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v>
      </c>
      <c r="CG16" s="126"/>
      <c r="CH16" s="126"/>
      <c r="CI16" s="126"/>
      <c r="CJ16" s="126"/>
      <c r="CK16" s="126"/>
      <c r="CL16" s="126"/>
      <c r="CM16" s="126"/>
      <c r="CN16" s="126"/>
      <c r="CO16" s="126"/>
      <c r="CP16" s="126"/>
      <c r="CQ16"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Appréciation Technique d'Expérimentation (ATEx cas a) 3385_V1 du procédé Valosense – Application murs : pose en : COB du NF DTU 31.2 avec parement extérieur ventilé ; contre-cloison du DTU 25.41 ; cloisons du DTU 25.41 ; </v>
      </c>
    </row>
    <row r="17" spans="1:95" ht="264" x14ac:dyDescent="0.25">
      <c r="A17" s="159">
        <v>45789</v>
      </c>
      <c r="B17" s="33" t="s">
        <v>718</v>
      </c>
      <c r="C17" s="33" t="s">
        <v>718</v>
      </c>
      <c r="D17" s="33"/>
      <c r="E17" s="30" t="s">
        <v>6</v>
      </c>
      <c r="F17" s="30" t="s">
        <v>687</v>
      </c>
      <c r="G17" s="30" t="str">
        <f ca="1">IF(REFERENCEMENT_ISOLANT[[#This Row],[VALIDITE]]=1,REFERENCEMENT_ISOLANT[[#This Row],[TYPE DE PROCEDE CSTB]],0)</f>
        <v>Isolation thermique de mur en panneau ou rouleau des produits à base de fibres végétales ou animales</v>
      </c>
      <c r="H17" s="30" t="s">
        <v>733</v>
      </c>
      <c r="I17" s="30" t="s">
        <v>734</v>
      </c>
      <c r="J17" s="30" t="s">
        <v>36</v>
      </c>
      <c r="K17" s="12" t="s">
        <v>183</v>
      </c>
      <c r="L17" s="12" t="s">
        <v>183</v>
      </c>
      <c r="M17" s="12" t="s">
        <v>183</v>
      </c>
      <c r="N17" s="12" t="s">
        <v>183</v>
      </c>
      <c r="O17" s="12" t="s">
        <v>183</v>
      </c>
      <c r="P17" s="12" t="s">
        <v>183</v>
      </c>
      <c r="Q17" s="12" t="s">
        <v>183</v>
      </c>
      <c r="R17" s="12" t="s">
        <v>183</v>
      </c>
      <c r="S17" s="12" t="s">
        <v>183</v>
      </c>
      <c r="T17" s="12" t="s">
        <v>183</v>
      </c>
      <c r="U17" s="12"/>
      <c r="V17" s="12" t="s">
        <v>183</v>
      </c>
      <c r="W17" s="12" t="s">
        <v>183</v>
      </c>
      <c r="X17" s="12" t="s">
        <v>183</v>
      </c>
      <c r="Y17" s="138"/>
      <c r="Z17" s="12" t="s">
        <v>52</v>
      </c>
      <c r="AA17" s="12" t="s">
        <v>183</v>
      </c>
      <c r="AB17" s="132" t="s">
        <v>767</v>
      </c>
      <c r="AC17" s="13" t="s">
        <v>183</v>
      </c>
      <c r="AD17" s="13" t="s">
        <v>183</v>
      </c>
      <c r="AE17" s="13" t="s">
        <v>183</v>
      </c>
      <c r="AF17" s="140"/>
      <c r="AG17" s="119" t="s">
        <v>766</v>
      </c>
      <c r="AH17" s="146" t="s">
        <v>739</v>
      </c>
      <c r="AI17" s="146" t="s">
        <v>739</v>
      </c>
      <c r="AJ17" s="146" t="s">
        <v>739</v>
      </c>
      <c r="AK17" s="146" t="s">
        <v>739</v>
      </c>
      <c r="AL17" s="146" t="s">
        <v>739</v>
      </c>
      <c r="AM17" s="16">
        <v>4</v>
      </c>
      <c r="AN17" s="16">
        <v>4</v>
      </c>
      <c r="AO17" s="16">
        <v>4</v>
      </c>
      <c r="AP17" s="16">
        <v>4</v>
      </c>
      <c r="AQ17" s="13"/>
      <c r="AR17" s="31">
        <v>4.8000000000000001E-2</v>
      </c>
      <c r="AS17" s="16" t="s">
        <v>45</v>
      </c>
      <c r="AT17" s="16" t="s">
        <v>191</v>
      </c>
      <c r="AU17" s="13" t="s">
        <v>52</v>
      </c>
      <c r="AV17" s="13" t="s">
        <v>151</v>
      </c>
      <c r="AW17" s="16" t="s">
        <v>52</v>
      </c>
      <c r="AX17" s="13" t="s">
        <v>151</v>
      </c>
      <c r="AY17" s="16" t="s">
        <v>175</v>
      </c>
      <c r="AZ17" s="16" t="s">
        <v>155</v>
      </c>
      <c r="BA17" s="16" t="s">
        <v>343</v>
      </c>
      <c r="BB17" s="56" t="s">
        <v>164</v>
      </c>
      <c r="BC17" s="32" t="s">
        <v>737</v>
      </c>
      <c r="BD17" s="31"/>
      <c r="BE17" s="30" t="s">
        <v>35</v>
      </c>
      <c r="BF17" s="10" t="s">
        <v>113</v>
      </c>
      <c r="BG17" s="33" t="s">
        <v>735</v>
      </c>
      <c r="BH17" s="34"/>
      <c r="BI17" s="34">
        <v>45565</v>
      </c>
      <c r="BJ17" s="34">
        <v>46932</v>
      </c>
      <c r="BK17" s="13">
        <f ca="1">+(REFERENCEMENT_ISOLANT[[#This Row],[AVIS LIMITE AU / VALIDITE]]&gt;=TODAY())*1</f>
        <v>1</v>
      </c>
      <c r="BL17" s="13" t="s">
        <v>52</v>
      </c>
      <c r="BM17"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17" s="95">
        <v>0</v>
      </c>
      <c r="BO17" s="30"/>
      <c r="BP17" s="30" t="s">
        <v>736</v>
      </c>
      <c r="BQ17" s="36"/>
      <c r="BR17"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Sur liste verte de la C2p à la date du référencement</v>
      </c>
      <c r="BS17" s="35">
        <f ca="1">REFERENCEMENT_ISOLANT[[#This Row],[VALIDITE]]</f>
        <v>1</v>
      </c>
      <c r="BT17"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17"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17"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17" s="36" t="e">
        <f>IF(AND('PR-tampon'!RECH_HYGRO=TRUE,MATCH(REFERENCEMENT_ISOLANT[[#This Row],[Hygrométrie des locaux]],LISTE_HYGRO,0)&gt;=MATCH(ZONE_SIS_VISEE,LISTE_HYGRO,0)),1,0)</f>
        <v>#N/A</v>
      </c>
      <c r="BX17" s="36" t="e">
        <f>IF(AND('PR-tampon'!RECH_CLIMAT=TRUE,MATCH(REFERENCEMENT_ISOLANT[[#This Row],[Climat max]],LISTE_CLIMAT,0)&gt;=MATCH(HAUT_VISEE,LISTE_CLIMAT,0)),1,0)</f>
        <v>#N/A</v>
      </c>
      <c r="BY17" s="36" t="e">
        <f>IF(AND(RECH_CLASSEMENT=TRUE,MATCH(REFERENCEMENT_ISOLANT[[#This Row],[classement locaux au sens 20.1 P3]],LISTE_CLASSEMENT,0)&gt;=MATCH(SITUA_VISEE,LISTE_CLASSEMENT,0)),1,0)</f>
        <v>#N/A</v>
      </c>
      <c r="BZ17" s="36" t="e">
        <f>IF(AND(RECH_LOCAUX=TRUE,MATCH(REFERENCEMENT_ISOLANT[[#This Row],[Locaux climatisés ou raffraichis]],LISTE_LOCAUX_VISE,0)&gt;=MATCH(CATEG_VISEE,LISTE_LOCAUX_VISE,0)),1,0)</f>
        <v>#N/A</v>
      </c>
      <c r="CA17" s="36">
        <f ca="1">IF(REFERENCEMENT_ISOLANT[[#This Row],[Eligibilité procédé]]&lt;&gt;0,COUNTIF(REFERENCEMENT_ISOLANT[Eligibilité procédé],"&lt;="&amp;REFERENCEMENT_ISOLANT[[#This Row],[Eligibilité procédé]])-COUNTIF(REFERENCEMENT_ISOLANT[Eligibilité procédé],"=0"),ROWS(REFERENCEMENT_ISOLANT[Ordre]))</f>
        <v>3</v>
      </c>
      <c r="CB17" s="36">
        <f ca="1">IF(COUNTIF('PR-tampon'!$B$3:$B$9,TRUE)+1=COUNTIF(REFERENCEMENT_ISOLANT[[#This Row],[Validité]:[CRITERE CLIMATISATION VISE]],1),ROW(REFERENCEMENT_ISOLANT[[#This Row],[CRITERE CLIMATISATION VISE]]),"")</f>
        <v>17</v>
      </c>
      <c r="CC17"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de process industriel, agricoles, agroalimentaires, frigorifiques, à ambiance corrosive et à ossature porteuse métallique ne sont pas visés
 - La mise en œuvre du produit ne peut s'effectuer qu'entre deux locaux chauffés 
 - L'emploi en paroi verticale entre l'intérieur et l'extérieur ou entre un local chauffé et un local non chauffé n'est pas couvert par cet avis technique. </v>
      </c>
      <c r="CD17"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de process industriel, agricoles, agroalimentaires, frigorifiques, à ambiance corrosive et à ossature porteuse métallique ne sont pas visés
 - La mise en œuvre du produit ne peut s'effectuer qu'entre deux locaux chauffés 
 - L'emploi en paroi verticale entre l'intérieur et l'extérieur ou entre un local chauffé et un local non chauffé n'est pas couvert par cet avis technique. </v>
      </c>
      <c r="CE17"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17"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DISTRIBUTION INTERIEURE : ISOLATION DE DISTRIBUTION INTERIEURE CONFORME AU NF DTU 25.41 DANS UNE STRUCTURE BOIS</v>
      </c>
      <c r="CG17" s="126">
        <v>4.8000000000000001E-2</v>
      </c>
      <c r="CH17" s="126">
        <v>4.8000000000000001E-2</v>
      </c>
      <c r="CI17" s="126">
        <v>45</v>
      </c>
      <c r="CJ17" s="126">
        <v>60</v>
      </c>
      <c r="CK17" s="126" t="s">
        <v>738</v>
      </c>
      <c r="CL17" s="126" t="s">
        <v>80</v>
      </c>
      <c r="CM17" s="126"/>
      <c r="CN17" s="126"/>
      <c r="CO17" s="126"/>
      <c r="CP17" s="126"/>
      <c r="CQ17"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20/24-530_V1 du procédé Biofib’ Cloison pour application en cloison de distribution d'intérieur : pose en : cloisons du DTU 25.41 ; </v>
      </c>
    </row>
    <row r="18" spans="1:95" ht="228" x14ac:dyDescent="0.25">
      <c r="A18" s="159">
        <v>45789</v>
      </c>
      <c r="B18" s="33" t="s">
        <v>52</v>
      </c>
      <c r="C18" s="33" t="s">
        <v>52</v>
      </c>
      <c r="D18" s="33"/>
      <c r="E18" s="30" t="s">
        <v>6</v>
      </c>
      <c r="F18" s="30" t="s">
        <v>687</v>
      </c>
      <c r="G18" s="30" t="str">
        <f ca="1">IF(REFERENCEMENT_ISOLANT[[#This Row],[VALIDITE]]=1,REFERENCEMENT_ISOLANT[[#This Row],[TYPE DE PROCEDE CSTB]],0)</f>
        <v>Isolation thermique de mur en panneau ou rouleau des produits à base de fibres végétales ou animales</v>
      </c>
      <c r="H18" s="30" t="s">
        <v>794</v>
      </c>
      <c r="I18" s="30" t="s">
        <v>496</v>
      </c>
      <c r="J18" s="30" t="s">
        <v>4</v>
      </c>
      <c r="K18" s="12" t="s">
        <v>183</v>
      </c>
      <c r="L18" s="12" t="s">
        <v>183</v>
      </c>
      <c r="M18" s="13" t="s">
        <v>183</v>
      </c>
      <c r="N18" s="12" t="s">
        <v>52</v>
      </c>
      <c r="O18" s="13" t="s">
        <v>52</v>
      </c>
      <c r="P18" s="13" t="s">
        <v>183</v>
      </c>
      <c r="Q18" s="13" t="s">
        <v>183</v>
      </c>
      <c r="R18" s="13" t="s">
        <v>183</v>
      </c>
      <c r="S18" s="13" t="s">
        <v>183</v>
      </c>
      <c r="T18" s="136" t="s">
        <v>52</v>
      </c>
      <c r="U18" s="138" t="s">
        <v>527</v>
      </c>
      <c r="V18" s="12" t="s">
        <v>183</v>
      </c>
      <c r="W18" s="12" t="s">
        <v>183</v>
      </c>
      <c r="X18" s="12" t="s">
        <v>183</v>
      </c>
      <c r="Y18" s="12"/>
      <c r="Z18" s="12" t="s">
        <v>52</v>
      </c>
      <c r="AA18" s="12" t="s">
        <v>52</v>
      </c>
      <c r="AB18" s="12"/>
      <c r="AC18" s="12" t="s">
        <v>183</v>
      </c>
      <c r="AD18" s="12" t="s">
        <v>183</v>
      </c>
      <c r="AE18" s="12" t="s">
        <v>183</v>
      </c>
      <c r="AF18" s="12"/>
      <c r="AG18" s="137" t="s">
        <v>539</v>
      </c>
      <c r="AH18" s="146" t="s">
        <v>586</v>
      </c>
      <c r="AI18" s="134">
        <v>95</v>
      </c>
      <c r="AJ18" s="134" t="s">
        <v>587</v>
      </c>
      <c r="AK18" s="146" t="s">
        <v>52</v>
      </c>
      <c r="AL18" s="146" t="s">
        <v>52</v>
      </c>
      <c r="AM18" s="13">
        <v>4</v>
      </c>
      <c r="AN18" s="13">
        <v>4</v>
      </c>
      <c r="AO18" s="13">
        <v>4</v>
      </c>
      <c r="AP18" s="13">
        <v>4</v>
      </c>
      <c r="AQ18" s="13"/>
      <c r="AR18" s="31">
        <v>3.5999999999999997E-2</v>
      </c>
      <c r="AS18" s="16" t="s">
        <v>45</v>
      </c>
      <c r="AT18" s="16" t="s">
        <v>191</v>
      </c>
      <c r="AU18" s="13" t="s">
        <v>52</v>
      </c>
      <c r="AV18" s="13" t="s">
        <v>151</v>
      </c>
      <c r="AW18" s="16" t="s">
        <v>52</v>
      </c>
      <c r="AX18" s="16">
        <v>8</v>
      </c>
      <c r="AY18" s="16" t="s">
        <v>175</v>
      </c>
      <c r="AZ18" s="16" t="s">
        <v>155</v>
      </c>
      <c r="BA18" s="16" t="s">
        <v>343</v>
      </c>
      <c r="BB18" s="16" t="s">
        <v>164</v>
      </c>
      <c r="BC18" s="47" t="s">
        <v>94</v>
      </c>
      <c r="BD18" s="31" t="s">
        <v>49</v>
      </c>
      <c r="BE18" s="30" t="s">
        <v>4</v>
      </c>
      <c r="BF18" s="30" t="s">
        <v>113</v>
      </c>
      <c r="BG18" s="33" t="s">
        <v>728</v>
      </c>
      <c r="BH18" s="34"/>
      <c r="BI18" s="33">
        <v>45572</v>
      </c>
      <c r="BJ18" s="34">
        <v>48053</v>
      </c>
      <c r="BK18" s="45">
        <f ca="1">+(REFERENCEMENT_ISOLANT[[#This Row],[AVIS LIMITE AU / VALIDITE]]&gt;=TODAY())*1</f>
        <v>1</v>
      </c>
      <c r="BL18" s="13" t="s">
        <v>52</v>
      </c>
      <c r="BM18"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18" s="95">
        <v>0</v>
      </c>
      <c r="BO18" s="57" t="s">
        <v>229</v>
      </c>
      <c r="BP18" s="57"/>
      <c r="BQ18" s="36" t="s">
        <v>134</v>
      </c>
      <c r="BR18"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n°20/19-439_V4 annule et remplace l' Avis technique n° 20/19-439_V2
Sur liste verte de la C2p à la date du référencement</v>
      </c>
      <c r="BS18" s="35">
        <f ca="1">REFERENCEMENT_ISOLANT[[#This Row],[VALIDITE]]</f>
        <v>1</v>
      </c>
      <c r="BT18"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18"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18"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18" s="36" t="e">
        <f>IF(AND('PR-tampon'!RECH_HYGRO=TRUE,MATCH(REFERENCEMENT_ISOLANT[[#This Row],[Hygrométrie des locaux]],LISTE_HYGRO,0)&gt;=MATCH(ZONE_SIS_VISEE,LISTE_HYGRO,0)),1,0)</f>
        <v>#N/A</v>
      </c>
      <c r="BX18" s="36" t="e">
        <f>IF(AND('PR-tampon'!RECH_CLIMAT=TRUE,MATCH(REFERENCEMENT_ISOLANT[[#This Row],[Climat max]],LISTE_CLIMAT,0)&gt;=MATCH(HAUT_VISEE,LISTE_CLIMAT,0)),1,0)</f>
        <v>#N/A</v>
      </c>
      <c r="BY18" s="36" t="e">
        <f>IF(AND(RECH_CLASSEMENT=TRUE,MATCH(REFERENCEMENT_ISOLANT[[#This Row],[classement locaux au sens 20.1 P3]],LISTE_CLASSEMENT,0)&gt;=MATCH(SITUA_VISEE,LISTE_CLASSEMENT,0)),1,0)</f>
        <v>#N/A</v>
      </c>
      <c r="BZ18" s="36" t="e">
        <f>IF(AND(RECH_LOCAUX=TRUE,MATCH(REFERENCEMENT_ISOLANT[[#This Row],[Locaux climatisés ou raffraichis]],LISTE_LOCAUX_VISE,0)&gt;=MATCH(CATEG_VISEE,LISTE_LOCAUX_VISE,0)),1,0)</f>
        <v>#N/A</v>
      </c>
      <c r="CA18" s="36">
        <f ca="1">IF(REFERENCEMENT_ISOLANT[[#This Row],[Eligibilité procédé]]&lt;&gt;0,COUNTIF(REFERENCEMENT_ISOLANT[Eligibilité procédé],"&lt;="&amp;REFERENCEMENT_ISOLANT[[#This Row],[Eligibilité procédé]])-COUNTIF(REFERENCEMENT_ISOLANT[Eligibilité procédé],"=0"),ROWS(REFERENCEMENT_ISOLANT[Ordre]))</f>
        <v>4</v>
      </c>
      <c r="CB18" s="36">
        <f ca="1">IF(COUNTIF('PR-tampon'!$B$3:$B$9,TRUE)+1=COUNTIF(REFERENCEMENT_ISOLANT[[#This Row],[Validité]:[CRITERE CLIMATISATION VISE]],1),ROW(REFERENCEMENT_ISOLANT[[#This Row],[CRITERE CLIMATISATION VISE]]),"")</f>
        <v>18</v>
      </c>
      <c r="CC18"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18"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18"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18"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CG18" s="126"/>
      <c r="CH18" s="126"/>
      <c r="CI18" s="126"/>
      <c r="CJ18" s="126"/>
      <c r="CK18" s="126"/>
      <c r="CL18" s="126"/>
      <c r="CM18" s="126"/>
      <c r="CN18" s="126"/>
      <c r="CO18" s="126"/>
      <c r="CP18" s="126"/>
      <c r="CQ18"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20/19-439_V4 du procédé COTONWOOL FLEX 25 - Application en mur : pose en : COB du NF DTU 31.2 avec parement extérieur ventilé ; contre-cloison du DTU 25.41 ; cloisons du DTU 25.41 ; cloison intérieure en COB du NF DTU 31.2 ; </v>
      </c>
    </row>
    <row r="19" spans="1:95" ht="180" x14ac:dyDescent="0.25">
      <c r="A19" s="159">
        <v>45789</v>
      </c>
      <c r="B19" s="33" t="s">
        <v>52</v>
      </c>
      <c r="C19" s="33" t="s">
        <v>52</v>
      </c>
      <c r="D19" s="33"/>
      <c r="E19" s="30" t="s">
        <v>6</v>
      </c>
      <c r="F19" s="30" t="s">
        <v>684</v>
      </c>
      <c r="G19" s="30" t="str">
        <f ca="1">IF(REFERENCEMENT_ISOLANT[[#This Row],[VALIDITE]]=1,REFERENCEMENT_ISOLANT[[#This Row],[TYPE DE PROCEDE CSTB]],0)</f>
        <v>Isolation thermique de comble en panneau ou rouleau des produits à base de fibres végétales ou animales</v>
      </c>
      <c r="H19" s="30" t="s">
        <v>758</v>
      </c>
      <c r="I19" s="30" t="s">
        <v>26</v>
      </c>
      <c r="J19" s="30" t="s">
        <v>5</v>
      </c>
      <c r="K19" s="12" t="s">
        <v>183</v>
      </c>
      <c r="L19" s="13" t="s">
        <v>183</v>
      </c>
      <c r="M19" s="13" t="s">
        <v>183</v>
      </c>
      <c r="N19" s="12" t="s">
        <v>183</v>
      </c>
      <c r="O19" s="13" t="s">
        <v>183</v>
      </c>
      <c r="P19" s="13" t="s">
        <v>183</v>
      </c>
      <c r="Q19" s="13" t="s">
        <v>183</v>
      </c>
      <c r="R19" s="13" t="s">
        <v>183</v>
      </c>
      <c r="S19" s="13" t="s">
        <v>183</v>
      </c>
      <c r="T19" s="136" t="s">
        <v>183</v>
      </c>
      <c r="U19" s="12"/>
      <c r="V19" s="12" t="s">
        <v>183</v>
      </c>
      <c r="W19" s="12" t="s">
        <v>52</v>
      </c>
      <c r="X19" s="12" t="s">
        <v>52</v>
      </c>
      <c r="Y19" s="138" t="s">
        <v>528</v>
      </c>
      <c r="Z19" s="12" t="s">
        <v>183</v>
      </c>
      <c r="AA19" s="12" t="s">
        <v>183</v>
      </c>
      <c r="AB19" s="12"/>
      <c r="AC19" s="12" t="s">
        <v>186</v>
      </c>
      <c r="AD19" s="12" t="s">
        <v>186</v>
      </c>
      <c r="AE19" s="12" t="s">
        <v>183</v>
      </c>
      <c r="AF19" s="140" t="s">
        <v>529</v>
      </c>
      <c r="AG19" s="119" t="s">
        <v>546</v>
      </c>
      <c r="AH19" s="146" t="s">
        <v>588</v>
      </c>
      <c r="AI19" s="146">
        <v>85</v>
      </c>
      <c r="AJ19" s="146" t="s">
        <v>589</v>
      </c>
      <c r="AK19" s="146" t="s">
        <v>52</v>
      </c>
      <c r="AL19" s="146" t="s">
        <v>52</v>
      </c>
      <c r="AM19" s="13">
        <v>4</v>
      </c>
      <c r="AN19" s="13">
        <v>4</v>
      </c>
      <c r="AO19" s="13">
        <v>4</v>
      </c>
      <c r="AP19" s="13">
        <v>4</v>
      </c>
      <c r="AQ19" s="13"/>
      <c r="AR19" s="31">
        <v>4.1000000000000002E-2</v>
      </c>
      <c r="AS19" s="16" t="s">
        <v>45</v>
      </c>
      <c r="AT19" s="16" t="s">
        <v>191</v>
      </c>
      <c r="AU19" s="13" t="s">
        <v>52</v>
      </c>
      <c r="AV19" s="13" t="s">
        <v>151</v>
      </c>
      <c r="AW19" s="16" t="s">
        <v>52</v>
      </c>
      <c r="AX19" s="13" t="s">
        <v>151</v>
      </c>
      <c r="AY19" s="16" t="s">
        <v>175</v>
      </c>
      <c r="AZ19" s="16" t="s">
        <v>155</v>
      </c>
      <c r="BA19" s="16" t="s">
        <v>343</v>
      </c>
      <c r="BB19" s="56" t="s">
        <v>164</v>
      </c>
      <c r="BC19" s="32" t="s">
        <v>96</v>
      </c>
      <c r="BD19" s="31" t="s">
        <v>49</v>
      </c>
      <c r="BE19" s="30" t="s">
        <v>5</v>
      </c>
      <c r="BF19" s="10" t="s">
        <v>114</v>
      </c>
      <c r="BG19" s="33" t="s">
        <v>715</v>
      </c>
      <c r="BH19" s="34">
        <v>44117</v>
      </c>
      <c r="BI19" s="34">
        <v>45666</v>
      </c>
      <c r="BJ19" s="34">
        <v>46053</v>
      </c>
      <c r="BK19" s="13">
        <f ca="1">+(REFERENCEMENT_ISOLANT[[#This Row],[AVIS LIMITE AU / VALIDITE]]&gt;=TODAY())*1</f>
        <v>1</v>
      </c>
      <c r="BL19" s="13" t="s">
        <v>185</v>
      </c>
      <c r="BM19"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BN19" s="95">
        <v>0</v>
      </c>
      <c r="BO19" s="30" t="s">
        <v>217</v>
      </c>
      <c r="BP19" s="30"/>
      <c r="BQ19" s="36"/>
      <c r="BR19"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19" s="35">
        <f ca="1">REFERENCEMENT_ISOLANT[[#This Row],[VALIDITE]]</f>
        <v>1</v>
      </c>
      <c r="BT19"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19"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19"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19" s="36" t="e">
        <f>IF(AND('PR-tampon'!RECH_HYGRO=TRUE,MATCH(REFERENCEMENT_ISOLANT[[#This Row],[Hygrométrie des locaux]],LISTE_HYGRO,0)&gt;=MATCH(ZONE_SIS_VISEE,LISTE_HYGRO,0)),1,0)</f>
        <v>#N/A</v>
      </c>
      <c r="BX19" s="36" t="e">
        <f>IF(AND('PR-tampon'!RECH_CLIMAT=TRUE,MATCH(REFERENCEMENT_ISOLANT[[#This Row],[Climat max]],LISTE_CLIMAT,0)&gt;=MATCH(HAUT_VISEE,LISTE_CLIMAT,0)),1,0)</f>
        <v>#N/A</v>
      </c>
      <c r="BY19" s="36" t="e">
        <f>IF(AND(RECH_CLASSEMENT=TRUE,MATCH(REFERENCEMENT_ISOLANT[[#This Row],[classement locaux au sens 20.1 P3]],LISTE_CLASSEMENT,0)&gt;=MATCH(SITUA_VISEE,LISTE_CLASSEMENT,0)),1,0)</f>
        <v>#N/A</v>
      </c>
      <c r="BZ19" s="36" t="e">
        <f>IF(AND(RECH_LOCAUX=TRUE,MATCH(REFERENCEMENT_ISOLANT[[#This Row],[Locaux climatisés ou raffraichis]],LISTE_LOCAUX_VISE,0)&gt;=MATCH(CATEG_VISEE,LISTE_LOCAUX_VISE,0)),1,0)</f>
        <v>#N/A</v>
      </c>
      <c r="CA19" s="36">
        <f ca="1">IF(REFERENCEMENT_ISOLANT[[#This Row],[Eligibilité procédé]]&lt;&gt;0,COUNTIF(REFERENCEMENT_ISOLANT[Eligibilité procédé],"&lt;="&amp;REFERENCEMENT_ISOLANT[[#This Row],[Eligibilité procédé]])-COUNTIF(REFERENCEMENT_ISOLANT[Eligibilité procédé],"=0"),ROWS(REFERENCEMENT_ISOLANT[Ordre]))</f>
        <v>5</v>
      </c>
      <c r="CB19" s="36">
        <f ca="1">IF(COUNTIF('PR-tampon'!$B$3:$B$9,TRUE)+1=COUNTIF(REFERENCEMENT_ISOLANT[[#This Row],[Validité]:[CRITERE CLIMATISATION VISE]],1),ROW(REFERENCEMENT_ISOLANT[[#This Row],[CRITERE CLIMATISATION VISE]]),"")</f>
        <v>19</v>
      </c>
      <c r="CC19"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 procédé PAVAFLEX inclue 2 isolants, « PAVAFLEX® CONFORT » et « PAVAFLEX® CONFORT 36 »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D19"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 procédé PAVAFLEX inclue 2 isolants, « PAVAFLEX® CONFORT » et « PAVAFLEX® CONFORT 36 »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E19"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19"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CG19" s="126"/>
      <c r="CH19" s="126"/>
      <c r="CI19" s="126"/>
      <c r="CJ19" s="126"/>
      <c r="CK19" s="126"/>
      <c r="CL19" s="126"/>
      <c r="CM19" s="126"/>
      <c r="CN19" s="126"/>
      <c r="CO19" s="126"/>
      <c r="CP19" s="126"/>
      <c r="CQ19"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20/20-466_V2 du procédé Pavaflex - Application en combles : pose en : toiture rampante sous couverture ; plancher de combles perdus ; plancher intermédiaire entre solives (plancher entre deux locaux chauffés simultanément) ; en plénum de plafond ; </v>
      </c>
    </row>
    <row r="20" spans="1:95" ht="409.5" x14ac:dyDescent="0.25">
      <c r="A20" s="159">
        <v>45789</v>
      </c>
      <c r="B20" s="33" t="s">
        <v>718</v>
      </c>
      <c r="C20" s="33" t="s">
        <v>718</v>
      </c>
      <c r="D20" s="33"/>
      <c r="E20" s="30" t="s">
        <v>6</v>
      </c>
      <c r="F20" s="30" t="s">
        <v>684</v>
      </c>
      <c r="G20" s="30" t="str">
        <f ca="1">IF(REFERENCEMENT_ISOLANT[[#This Row],[VALIDITE]]=1,REFERENCEMENT_ISOLANT[[#This Row],[TYPE DE PROCEDE CSTB]],0)</f>
        <v>Isolation thermique de comble en panneau ou rouleau des produits à base de fibres végétales ou animales</v>
      </c>
      <c r="H20" s="30" t="s">
        <v>759</v>
      </c>
      <c r="I20" s="30" t="s">
        <v>26</v>
      </c>
      <c r="J20" s="93" t="s">
        <v>719</v>
      </c>
      <c r="K20" s="12" t="s">
        <v>183</v>
      </c>
      <c r="L20" s="12" t="s">
        <v>183</v>
      </c>
      <c r="M20" s="12" t="s">
        <v>183</v>
      </c>
      <c r="N20" s="12" t="s">
        <v>183</v>
      </c>
      <c r="O20" s="12" t="s">
        <v>183</v>
      </c>
      <c r="P20" s="12" t="s">
        <v>183</v>
      </c>
      <c r="Q20" s="12" t="s">
        <v>183</v>
      </c>
      <c r="R20" s="12" t="s">
        <v>183</v>
      </c>
      <c r="S20" s="12" t="s">
        <v>183</v>
      </c>
      <c r="T20" s="12" t="s">
        <v>183</v>
      </c>
      <c r="U20" s="138"/>
      <c r="V20" s="12" t="s">
        <v>183</v>
      </c>
      <c r="W20" s="12" t="s">
        <v>52</v>
      </c>
      <c r="X20" s="12" t="s">
        <v>52</v>
      </c>
      <c r="Y20" s="138" t="s">
        <v>528</v>
      </c>
      <c r="Z20" s="12" t="s">
        <v>183</v>
      </c>
      <c r="AA20" s="12" t="s">
        <v>183</v>
      </c>
      <c r="AB20" s="12"/>
      <c r="AC20" s="12" t="s">
        <v>52</v>
      </c>
      <c r="AD20" s="12" t="s">
        <v>52</v>
      </c>
      <c r="AE20" s="12" t="s">
        <v>183</v>
      </c>
      <c r="AF20" s="140" t="s">
        <v>529</v>
      </c>
      <c r="AG20" s="137" t="s">
        <v>721</v>
      </c>
      <c r="AH20" s="152" t="s">
        <v>586</v>
      </c>
      <c r="AI20" s="152">
        <v>85</v>
      </c>
      <c r="AJ20" s="134" t="s">
        <v>590</v>
      </c>
      <c r="AK20" s="146" t="s">
        <v>52</v>
      </c>
      <c r="AL20" s="146" t="s">
        <v>52</v>
      </c>
      <c r="AM20" s="13">
        <v>4</v>
      </c>
      <c r="AN20" s="13">
        <v>4</v>
      </c>
      <c r="AO20" s="13">
        <v>4</v>
      </c>
      <c r="AP20" s="13">
        <v>4</v>
      </c>
      <c r="AQ20" s="16"/>
      <c r="AR20" s="31">
        <v>3.5999999999999997E-2</v>
      </c>
      <c r="AS20" s="16"/>
      <c r="AT20" s="16"/>
      <c r="AU20" s="13" t="s">
        <v>52</v>
      </c>
      <c r="AV20" s="13" t="s">
        <v>151</v>
      </c>
      <c r="AW20" s="16" t="s">
        <v>52</v>
      </c>
      <c r="AX20" s="13" t="s">
        <v>151</v>
      </c>
      <c r="AY20" s="16" t="s">
        <v>175</v>
      </c>
      <c r="AZ20" s="16" t="s">
        <v>155</v>
      </c>
      <c r="BA20" s="16" t="s">
        <v>343</v>
      </c>
      <c r="BB20" s="16" t="s">
        <v>164</v>
      </c>
      <c r="BC20" s="32" t="s">
        <v>722</v>
      </c>
      <c r="BD20" s="31" t="s">
        <v>49</v>
      </c>
      <c r="BE20" s="93" t="s">
        <v>719</v>
      </c>
      <c r="BF20" s="10" t="s">
        <v>114</v>
      </c>
      <c r="BG20" s="39" t="s">
        <v>720</v>
      </c>
      <c r="BH20" s="40">
        <v>45489</v>
      </c>
      <c r="BI20" s="41">
        <v>45589</v>
      </c>
      <c r="BJ20" s="41">
        <v>47057</v>
      </c>
      <c r="BK20" s="13">
        <f ca="1">+(REFERENCEMENT_ISOLANT[[#This Row],[AVIS LIMITE AU / VALIDITE]]&gt;=TODAY())*1</f>
        <v>1</v>
      </c>
      <c r="BL20" s="13" t="s">
        <v>185</v>
      </c>
      <c r="BM20"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BN20" s="156">
        <v>0</v>
      </c>
      <c r="BO20" s="16"/>
      <c r="BP20" s="158"/>
      <c r="BQ20" s="36"/>
      <c r="BR20"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20" s="35">
        <f ca="1">REFERENCEMENT_ISOLANT[[#This Row],[VALIDITE]]</f>
        <v>1</v>
      </c>
      <c r="BT20"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20"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20"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20" s="36" t="e">
        <f>IF(AND('PR-tampon'!RECH_HYGRO=TRUE,MATCH(REFERENCEMENT_ISOLANT[[#This Row],[Hygrométrie des locaux]],LISTE_HYGRO,0)&gt;=MATCH(ZONE_SIS_VISEE,LISTE_HYGRO,0)),1,0)</f>
        <v>#N/A</v>
      </c>
      <c r="BX20" s="36" t="e">
        <f>IF(AND('PR-tampon'!RECH_CLIMAT=TRUE,MATCH(REFERENCEMENT_ISOLANT[[#This Row],[Climat max]],LISTE_CLIMAT,0)&gt;=MATCH(HAUT_VISEE,LISTE_CLIMAT,0)),1,0)</f>
        <v>#N/A</v>
      </c>
      <c r="BY20" s="36" t="e">
        <f>IF(AND(RECH_CLASSEMENT=TRUE,MATCH(REFERENCEMENT_ISOLANT[[#This Row],[classement locaux au sens 20.1 P3]],LISTE_CLASSEMENT,0)&gt;=MATCH(SITUA_VISEE,LISTE_CLASSEMENT,0)),1,0)</f>
        <v>#N/A</v>
      </c>
      <c r="BZ20" s="36" t="e">
        <f>IF(AND(RECH_LOCAUX=TRUE,MATCH(REFERENCEMENT_ISOLANT[[#This Row],[Locaux climatisés ou raffraichis]],LISTE_LOCAUX_VISE,0)&gt;=MATCH(CATEG_VISEE,LISTE_LOCAUX_VISE,0)),1,0)</f>
        <v>#N/A</v>
      </c>
      <c r="CA20" s="36">
        <f ca="1">IF(REFERENCEMENT_ISOLANT[[#This Row],[Eligibilité procédé]]&lt;&gt;0,COUNTIF(REFERENCEMENT_ISOLANT[Eligibilité procédé],"&lt;="&amp;REFERENCEMENT_ISOLANT[[#This Row],[Eligibilité procédé]])-COUNTIF(REFERENCEMENT_ISOLANT[Eligibilité procédé],"=0"),ROWS(REFERENCEMENT_ISOLANT[Ordre]))</f>
        <v>6</v>
      </c>
      <c r="CB20" s="36">
        <f ca="1">IF(COUNTIF('PR-tampon'!$B$3:$B$9,TRUE)+1=COUNTIF(REFERENCEMENT_ISOLANT[[#This Row],[Validité]:[CRITERE CLIMATISATION VISE]],1),ROW(REFERENCEMENT_ISOLANT[[#This Row],[CRITERE CLIMATISATION VISE]]),"")</f>
        <v>20</v>
      </c>
      <c r="CC20"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Les bâtiments de process industriels, agricoles, agroalimentaires, frigorifiques, à ambiance corrosive ou à structure porteuse métallique ne sont pas couverts par le présent Document Technique d'Application.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D20"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Les bâtiments de process industriels, agricoles, agroalimentaires, frigorifiques, à ambiance corrosive ou à structure porteuse métallique ne sont pas couverts par le présent Document Technique d'Application.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E20"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20"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CG20" s="126">
        <v>3.5999999999999997E-2</v>
      </c>
      <c r="CH20" s="126">
        <v>3.5999999999999997E-2</v>
      </c>
      <c r="CI20" s="126">
        <v>40</v>
      </c>
      <c r="CJ20" s="126">
        <v>200</v>
      </c>
      <c r="CK20" s="126"/>
      <c r="CL20" s="126" t="s">
        <v>49</v>
      </c>
      <c r="CM20" s="126"/>
      <c r="CN20" s="126"/>
      <c r="CO20" s="126" t="s">
        <v>723</v>
      </c>
      <c r="CP20" s="117"/>
      <c r="CQ20"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20/24-536_V1 du procédé SEMIN FLEX PLUS - Application en combles : pose en : toiture rampante sous couverture ; plancher de combles perdus ; plancher intermédiaire entre solives (plancher entre deux locaux chauffés simultanément) ; en plénum de plafond ; </v>
      </c>
    </row>
    <row r="21" spans="1:95" ht="180" x14ac:dyDescent="0.25">
      <c r="A21" s="159">
        <v>45789</v>
      </c>
      <c r="B21" s="33" t="s">
        <v>52</v>
      </c>
      <c r="C21" s="33" t="s">
        <v>52</v>
      </c>
      <c r="D21" s="33"/>
      <c r="E21" s="30" t="s">
        <v>6</v>
      </c>
      <c r="F21" s="30" t="s">
        <v>684</v>
      </c>
      <c r="G21" s="30" t="str">
        <f ca="1">IF(REFERENCEMENT_ISOLANT[[#This Row],[VALIDITE]]=1,REFERENCEMENT_ISOLANT[[#This Row],[TYPE DE PROCEDE CSTB]],0)</f>
        <v>Isolation thermique de comble en panneau ou rouleau des produits à base de fibres végétales ou animales</v>
      </c>
      <c r="H21" s="30" t="s">
        <v>760</v>
      </c>
      <c r="I21" s="30" t="s">
        <v>26</v>
      </c>
      <c r="J21" s="30" t="s">
        <v>32</v>
      </c>
      <c r="K21" s="12" t="s">
        <v>183</v>
      </c>
      <c r="L21" s="13" t="s">
        <v>183</v>
      </c>
      <c r="M21" s="13" t="s">
        <v>183</v>
      </c>
      <c r="N21" s="12" t="s">
        <v>183</v>
      </c>
      <c r="O21" s="13" t="s">
        <v>183</v>
      </c>
      <c r="P21" s="13" t="s">
        <v>183</v>
      </c>
      <c r="Q21" s="13" t="s">
        <v>183</v>
      </c>
      <c r="R21" s="13" t="s">
        <v>183</v>
      </c>
      <c r="S21" s="13" t="s">
        <v>183</v>
      </c>
      <c r="T21" s="136" t="s">
        <v>183</v>
      </c>
      <c r="U21" s="12"/>
      <c r="V21" s="12" t="s">
        <v>183</v>
      </c>
      <c r="W21" s="12" t="s">
        <v>52</v>
      </c>
      <c r="X21" s="12" t="s">
        <v>52</v>
      </c>
      <c r="Y21" s="138" t="s">
        <v>528</v>
      </c>
      <c r="Z21" s="12" t="s">
        <v>183</v>
      </c>
      <c r="AA21" s="12" t="s">
        <v>183</v>
      </c>
      <c r="AB21" s="12"/>
      <c r="AC21" s="12" t="s">
        <v>186</v>
      </c>
      <c r="AD21" s="12" t="s">
        <v>186</v>
      </c>
      <c r="AE21" s="12" t="s">
        <v>183</v>
      </c>
      <c r="AF21" s="140" t="s">
        <v>529</v>
      </c>
      <c r="AG21" s="137" t="s">
        <v>538</v>
      </c>
      <c r="AH21" s="146" t="s">
        <v>588</v>
      </c>
      <c r="AI21" s="146">
        <v>85</v>
      </c>
      <c r="AJ21" s="146" t="s">
        <v>591</v>
      </c>
      <c r="AK21" s="146" t="s">
        <v>52</v>
      </c>
      <c r="AL21" s="146" t="s">
        <v>52</v>
      </c>
      <c r="AM21" s="13">
        <v>4</v>
      </c>
      <c r="AN21" s="13">
        <v>4</v>
      </c>
      <c r="AO21" s="13">
        <v>4</v>
      </c>
      <c r="AP21" s="13">
        <v>4</v>
      </c>
      <c r="AQ21" s="13"/>
      <c r="AR21" s="31" t="s">
        <v>54</v>
      </c>
      <c r="AS21" s="16" t="s">
        <v>45</v>
      </c>
      <c r="AT21" s="16" t="s">
        <v>191</v>
      </c>
      <c r="AU21" s="13" t="s">
        <v>52</v>
      </c>
      <c r="AV21" s="13" t="s">
        <v>151</v>
      </c>
      <c r="AW21" s="16" t="s">
        <v>52</v>
      </c>
      <c r="AX21" s="13" t="s">
        <v>151</v>
      </c>
      <c r="AY21" s="16" t="s">
        <v>175</v>
      </c>
      <c r="AZ21" s="16" t="s">
        <v>155</v>
      </c>
      <c r="BA21" s="16" t="s">
        <v>343</v>
      </c>
      <c r="BB21" s="56" t="s">
        <v>164</v>
      </c>
      <c r="BC21" s="32" t="s">
        <v>83</v>
      </c>
      <c r="BD21" s="31" t="s">
        <v>49</v>
      </c>
      <c r="BE21" s="30" t="s">
        <v>32</v>
      </c>
      <c r="BF21" s="10" t="s">
        <v>114</v>
      </c>
      <c r="BG21" s="33" t="s">
        <v>717</v>
      </c>
      <c r="BH21" s="44">
        <v>45489</v>
      </c>
      <c r="BI21" s="34">
        <v>45497</v>
      </c>
      <c r="BJ21" s="44">
        <v>45900</v>
      </c>
      <c r="BK21" s="45">
        <f ca="1">+(REFERENCEMENT_ISOLANT[[#This Row],[AVIS LIMITE AU / VALIDITE]]&gt;=TODAY())*1</f>
        <v>1</v>
      </c>
      <c r="BL21" s="13" t="s">
        <v>185</v>
      </c>
      <c r="BM21"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BN21" s="95">
        <v>0</v>
      </c>
      <c r="BO21" s="57" t="s">
        <v>217</v>
      </c>
      <c r="BP21" s="166"/>
      <c r="BQ21" s="36"/>
      <c r="BR21"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21" s="35">
        <f ca="1">REFERENCEMENT_ISOLANT[[#This Row],[VALIDITE]]</f>
        <v>1</v>
      </c>
      <c r="BT21"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21"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21"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21" s="36" t="e">
        <f>IF(AND('PR-tampon'!RECH_HYGRO=TRUE,MATCH(REFERENCEMENT_ISOLANT[[#This Row],[Hygrométrie des locaux]],LISTE_HYGRO,0)&gt;=MATCH(ZONE_SIS_VISEE,LISTE_HYGRO,0)),1,0)</f>
        <v>#N/A</v>
      </c>
      <c r="BX21" s="36" t="e">
        <f>IF(AND('PR-tampon'!RECH_CLIMAT=TRUE,MATCH(REFERENCEMENT_ISOLANT[[#This Row],[Climat max]],LISTE_CLIMAT,0)&gt;=MATCH(HAUT_VISEE,LISTE_CLIMAT,0)),1,0)</f>
        <v>#N/A</v>
      </c>
      <c r="BY21" s="36" t="e">
        <f>IF(AND(RECH_CLASSEMENT=TRUE,MATCH(REFERENCEMENT_ISOLANT[[#This Row],[classement locaux au sens 20.1 P3]],LISTE_CLASSEMENT,0)&gt;=MATCH(SITUA_VISEE,LISTE_CLASSEMENT,0)),1,0)</f>
        <v>#N/A</v>
      </c>
      <c r="BZ21" s="36" t="e">
        <f>IF(AND(RECH_LOCAUX=TRUE,MATCH(REFERENCEMENT_ISOLANT[[#This Row],[Locaux climatisés ou raffraichis]],LISTE_LOCAUX_VISE,0)&gt;=MATCH(CATEG_VISEE,LISTE_LOCAUX_VISE,0)),1,0)</f>
        <v>#N/A</v>
      </c>
      <c r="CA21" s="36">
        <f ca="1">IF(REFERENCEMENT_ISOLANT[[#This Row],[Eligibilité procédé]]&lt;&gt;0,COUNTIF(REFERENCEMENT_ISOLANT[Eligibilité procédé],"&lt;="&amp;REFERENCEMENT_ISOLANT[[#This Row],[Eligibilité procédé]])-COUNTIF(REFERENCEMENT_ISOLANT[Eligibilité procédé],"=0"),ROWS(REFERENCEMENT_ISOLANT[Ordre]))</f>
        <v>7</v>
      </c>
      <c r="CB21" s="36">
        <f ca="1">IF(COUNTIF('PR-tampon'!$B$3:$B$9,TRUE)+1=COUNTIF(REFERENCEMENT_ISOLANT[[#This Row],[Validité]:[CRITERE CLIMATISATION VISE]],1),ROW(REFERENCEMENT_ISOLANT[[#This Row],[CRITERE CLIMATISATION VISE]]),"")</f>
        <v>21</v>
      </c>
      <c r="CC21"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D21"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E21"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21"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CG21" s="126"/>
      <c r="CH21" s="126"/>
      <c r="CI21" s="126"/>
      <c r="CJ21" s="126"/>
      <c r="CK21" s="126"/>
      <c r="CL21" s="126"/>
      <c r="CM21" s="126"/>
      <c r="CN21" s="126"/>
      <c r="CO21" s="126"/>
      <c r="CP21" s="126" t="s">
        <v>611</v>
      </c>
      <c r="CQ21"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20/20-469_V2 du procédé STEICOflex F - Application en combles : pose en : toiture rampante sous couverture ; plancher de combles perdus ; plancher intermédiaire entre solives (plancher entre deux locaux chauffés simultanément) ; en plénum de plafond ; </v>
      </c>
    </row>
    <row r="22" spans="1:95" ht="180" x14ac:dyDescent="0.25">
      <c r="A22" s="159">
        <v>45789</v>
      </c>
      <c r="B22" s="33" t="s">
        <v>52</v>
      </c>
      <c r="C22" s="33" t="s">
        <v>52</v>
      </c>
      <c r="D22" s="33"/>
      <c r="E22" s="30" t="s">
        <v>6</v>
      </c>
      <c r="F22" s="30" t="s">
        <v>684</v>
      </c>
      <c r="G22" s="30" t="str">
        <f ca="1">IF(REFERENCEMENT_ISOLANT[[#This Row],[VALIDITE]]=1,REFERENCEMENT_ISOLANT[[#This Row],[TYPE DE PROCEDE CSTB]],0)</f>
        <v>Isolation thermique de comble en panneau ou rouleau des produits à base de fibres végétales ou animales</v>
      </c>
      <c r="H22" s="30" t="s">
        <v>761</v>
      </c>
      <c r="I22" s="30" t="s">
        <v>26</v>
      </c>
      <c r="J22" s="30" t="s">
        <v>32</v>
      </c>
      <c r="K22" s="12" t="s">
        <v>183</v>
      </c>
      <c r="L22" s="13" t="s">
        <v>183</v>
      </c>
      <c r="M22" s="13" t="s">
        <v>183</v>
      </c>
      <c r="N22" s="12" t="s">
        <v>183</v>
      </c>
      <c r="O22" s="13" t="s">
        <v>183</v>
      </c>
      <c r="P22" s="13" t="s">
        <v>183</v>
      </c>
      <c r="Q22" s="13" t="s">
        <v>183</v>
      </c>
      <c r="R22" s="13" t="s">
        <v>183</v>
      </c>
      <c r="S22" s="13" t="s">
        <v>183</v>
      </c>
      <c r="T22" s="136" t="s">
        <v>183</v>
      </c>
      <c r="U22" s="12"/>
      <c r="V22" s="12" t="s">
        <v>183</v>
      </c>
      <c r="W22" s="12" t="s">
        <v>52</v>
      </c>
      <c r="X22" s="12" t="s">
        <v>52</v>
      </c>
      <c r="Y22" s="138" t="s">
        <v>528</v>
      </c>
      <c r="Z22" s="12" t="s">
        <v>183</v>
      </c>
      <c r="AA22" s="12" t="s">
        <v>183</v>
      </c>
      <c r="AB22" s="12"/>
      <c r="AC22" s="12" t="s">
        <v>186</v>
      </c>
      <c r="AD22" s="12" t="s">
        <v>186</v>
      </c>
      <c r="AE22" s="12" t="s">
        <v>183</v>
      </c>
      <c r="AF22" s="140" t="s">
        <v>529</v>
      </c>
      <c r="AG22" s="137" t="s">
        <v>538</v>
      </c>
      <c r="AH22" s="146" t="s">
        <v>586</v>
      </c>
      <c r="AI22" s="146">
        <v>85</v>
      </c>
      <c r="AJ22" s="146" t="s">
        <v>591</v>
      </c>
      <c r="AK22" s="146" t="s">
        <v>52</v>
      </c>
      <c r="AL22" s="146" t="s">
        <v>52</v>
      </c>
      <c r="AM22" s="13">
        <v>4</v>
      </c>
      <c r="AN22" s="13">
        <v>4</v>
      </c>
      <c r="AO22" s="13">
        <v>4</v>
      </c>
      <c r="AP22" s="13">
        <v>4</v>
      </c>
      <c r="AQ22" s="13"/>
      <c r="AR22" s="31" t="s">
        <v>54</v>
      </c>
      <c r="AS22" s="16" t="s">
        <v>45</v>
      </c>
      <c r="AT22" s="16" t="s">
        <v>191</v>
      </c>
      <c r="AU22" s="13" t="s">
        <v>52</v>
      </c>
      <c r="AV22" s="13" t="s">
        <v>151</v>
      </c>
      <c r="AW22" s="16" t="s">
        <v>52</v>
      </c>
      <c r="AX22" s="13" t="s">
        <v>151</v>
      </c>
      <c r="AY22" s="16" t="s">
        <v>175</v>
      </c>
      <c r="AZ22" s="16" t="s">
        <v>155</v>
      </c>
      <c r="BA22" s="16" t="s">
        <v>343</v>
      </c>
      <c r="BB22" s="56" t="s">
        <v>164</v>
      </c>
      <c r="BC22" s="32" t="s">
        <v>83</v>
      </c>
      <c r="BD22" s="31" t="s">
        <v>49</v>
      </c>
      <c r="BE22" s="30" t="s">
        <v>32</v>
      </c>
      <c r="BF22" s="10" t="s">
        <v>114</v>
      </c>
      <c r="BG22" s="33" t="s">
        <v>740</v>
      </c>
      <c r="BH22" s="44">
        <v>45489</v>
      </c>
      <c r="BI22" s="34">
        <v>45637</v>
      </c>
      <c r="BJ22" s="44">
        <v>45900</v>
      </c>
      <c r="BK22" s="45">
        <f ca="1">+(REFERENCEMENT_ISOLANT[[#This Row],[AVIS LIMITE AU / VALIDITE]]&gt;=TODAY())*1</f>
        <v>1</v>
      </c>
      <c r="BL22" s="13" t="s">
        <v>185</v>
      </c>
      <c r="BM22"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BN22" s="95">
        <v>0</v>
      </c>
      <c r="BO22" s="57" t="s">
        <v>217</v>
      </c>
      <c r="BP22" s="166"/>
      <c r="BQ22" s="36"/>
      <c r="BR22"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22" s="35">
        <f ca="1">REFERENCEMENT_ISOLANT[[#This Row],[VALIDITE]]</f>
        <v>1</v>
      </c>
      <c r="BT22"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22"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22"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22" s="36" t="e">
        <f>IF(AND('PR-tampon'!RECH_HYGRO=TRUE,MATCH(REFERENCEMENT_ISOLANT[[#This Row],[Hygrométrie des locaux]],LISTE_HYGRO,0)&gt;=MATCH(ZONE_SIS_VISEE,LISTE_HYGRO,0)),1,0)</f>
        <v>#N/A</v>
      </c>
      <c r="BX22" s="36" t="e">
        <f>IF(AND('PR-tampon'!RECH_CLIMAT=TRUE,MATCH(REFERENCEMENT_ISOLANT[[#This Row],[Climat max]],LISTE_CLIMAT,0)&gt;=MATCH(HAUT_VISEE,LISTE_CLIMAT,0)),1,0)</f>
        <v>#N/A</v>
      </c>
      <c r="BY22" s="36" t="e">
        <f>IF(AND(RECH_CLASSEMENT=TRUE,MATCH(REFERENCEMENT_ISOLANT[[#This Row],[classement locaux au sens 20.1 P3]],LISTE_CLASSEMENT,0)&gt;=MATCH(SITUA_VISEE,LISTE_CLASSEMENT,0)),1,0)</f>
        <v>#N/A</v>
      </c>
      <c r="BZ22" s="36" t="e">
        <f>IF(AND(RECH_LOCAUX=TRUE,MATCH(REFERENCEMENT_ISOLANT[[#This Row],[Locaux climatisés ou raffraichis]],LISTE_LOCAUX_VISE,0)&gt;=MATCH(CATEG_VISEE,LISTE_LOCAUX_VISE,0)),1,0)</f>
        <v>#N/A</v>
      </c>
      <c r="CA22" s="36">
        <f ca="1">IF(REFERENCEMENT_ISOLANT[[#This Row],[Eligibilité procédé]]&lt;&gt;0,COUNTIF(REFERENCEMENT_ISOLANT[Eligibilité procédé],"&lt;="&amp;REFERENCEMENT_ISOLANT[[#This Row],[Eligibilité procédé]])-COUNTIF(REFERENCEMENT_ISOLANT[Eligibilité procédé],"=0"),ROWS(REFERENCEMENT_ISOLANT[Ordre]))</f>
        <v>8</v>
      </c>
      <c r="CB22" s="36">
        <f ca="1">IF(COUNTIF('PR-tampon'!$B$3:$B$9,TRUE)+1=COUNTIF(REFERENCEMENT_ISOLANT[[#This Row],[Validité]:[CRITERE CLIMATISATION VISE]],1),ROW(REFERENCEMENT_ISOLANT[[#This Row],[CRITERE CLIMATISATION VISE]]),"")</f>
        <v>22</v>
      </c>
      <c r="CC22"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D22"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E22"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22"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CG22" s="126"/>
      <c r="CH22" s="126"/>
      <c r="CI22" s="126"/>
      <c r="CJ22" s="126"/>
      <c r="CK22" s="126"/>
      <c r="CL22" s="126"/>
      <c r="CM22" s="126"/>
      <c r="CN22" s="126"/>
      <c r="CO22" s="126"/>
      <c r="CP22" s="126" t="s">
        <v>611</v>
      </c>
      <c r="CQ22"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20/20-469_V2-E1 du procédé URSA UPWOOD - Application en combles : pose en : toiture rampante sous couverture ; plancher de combles perdus ; plancher intermédiaire entre solives (plancher entre deux locaux chauffés simultanément) ; en plénum de plafond ; </v>
      </c>
    </row>
    <row r="23" spans="1:95" ht="156" x14ac:dyDescent="0.25">
      <c r="A23" s="159">
        <v>45789</v>
      </c>
      <c r="B23" s="33" t="s">
        <v>52</v>
      </c>
      <c r="C23" s="33" t="s">
        <v>726</v>
      </c>
      <c r="D23" s="33"/>
      <c r="E23" s="30" t="s">
        <v>6</v>
      </c>
      <c r="F23" s="30" t="s">
        <v>684</v>
      </c>
      <c r="G23" s="30" t="str">
        <f ca="1">IF(REFERENCEMENT_ISOLANT[[#This Row],[VALIDITE]]=1,REFERENCEMENT_ISOLANT[[#This Row],[TYPE DE PROCEDE CSTB]],0)</f>
        <v>Isolation thermique de comble en panneau ou rouleau des produits à base de fibres végétales ou animales</v>
      </c>
      <c r="H23" s="30" t="s">
        <v>702</v>
      </c>
      <c r="I23" s="30" t="s">
        <v>708</v>
      </c>
      <c r="J23" s="93" t="s">
        <v>4</v>
      </c>
      <c r="K23" s="13" t="s">
        <v>183</v>
      </c>
      <c r="L23" s="13" t="s">
        <v>183</v>
      </c>
      <c r="M23" s="13" t="s">
        <v>183</v>
      </c>
      <c r="N23" s="13" t="s">
        <v>183</v>
      </c>
      <c r="O23" s="13" t="s">
        <v>183</v>
      </c>
      <c r="P23" s="13" t="s">
        <v>183</v>
      </c>
      <c r="Q23" s="13" t="s">
        <v>183</v>
      </c>
      <c r="R23" s="13" t="s">
        <v>183</v>
      </c>
      <c r="S23" s="13" t="s">
        <v>183</v>
      </c>
      <c r="T23" s="13" t="s">
        <v>183</v>
      </c>
      <c r="U23" s="148"/>
      <c r="V23" s="13" t="s">
        <v>183</v>
      </c>
      <c r="W23" s="13" t="s">
        <v>52</v>
      </c>
      <c r="X23" s="13" t="s">
        <v>52</v>
      </c>
      <c r="Y23" s="148" t="s">
        <v>528</v>
      </c>
      <c r="Z23" s="13" t="s">
        <v>183</v>
      </c>
      <c r="AA23" s="13" t="s">
        <v>183</v>
      </c>
      <c r="AB23" s="13"/>
      <c r="AC23" s="13" t="s">
        <v>183</v>
      </c>
      <c r="AD23" s="13" t="s">
        <v>183</v>
      </c>
      <c r="AE23" s="13" t="s">
        <v>183</v>
      </c>
      <c r="AF23" s="13"/>
      <c r="AG23" s="137" t="s">
        <v>710</v>
      </c>
      <c r="AH23" s="146" t="s">
        <v>586</v>
      </c>
      <c r="AI23" s="146">
        <v>95</v>
      </c>
      <c r="AJ23" s="146" t="s">
        <v>590</v>
      </c>
      <c r="AK23" s="146" t="s">
        <v>52</v>
      </c>
      <c r="AL23" s="146" t="s">
        <v>52</v>
      </c>
      <c r="AM23" s="13">
        <v>4</v>
      </c>
      <c r="AN23" s="13">
        <v>4</v>
      </c>
      <c r="AO23" s="13">
        <v>4</v>
      </c>
      <c r="AP23" s="13">
        <v>4</v>
      </c>
      <c r="AQ23" s="16"/>
      <c r="AR23" s="31"/>
      <c r="AS23" s="16" t="s">
        <v>45</v>
      </c>
      <c r="AT23" s="16" t="s">
        <v>191</v>
      </c>
      <c r="AU23" s="13" t="s">
        <v>52</v>
      </c>
      <c r="AV23" s="13" t="s">
        <v>151</v>
      </c>
      <c r="AW23" s="16" t="s">
        <v>52</v>
      </c>
      <c r="AX23" s="13" t="s">
        <v>151</v>
      </c>
      <c r="AY23" s="16" t="s">
        <v>175</v>
      </c>
      <c r="AZ23" s="16" t="s">
        <v>155</v>
      </c>
      <c r="BA23" s="16" t="s">
        <v>343</v>
      </c>
      <c r="BB23" s="56" t="s">
        <v>164</v>
      </c>
      <c r="BC23" s="32" t="s">
        <v>707</v>
      </c>
      <c r="BD23" s="31" t="s">
        <v>80</v>
      </c>
      <c r="BE23" s="93" t="s">
        <v>4</v>
      </c>
      <c r="BF23" s="30" t="s">
        <v>113</v>
      </c>
      <c r="BG23" s="39" t="s">
        <v>706</v>
      </c>
      <c r="BH23" s="40"/>
      <c r="BI23" s="41">
        <v>45548</v>
      </c>
      <c r="BJ23" s="41">
        <v>46660</v>
      </c>
      <c r="BK23" s="13">
        <f ca="1">+(REFERENCEMENT_ISOLANT[[#This Row],[AVIS LIMITE AU / VALIDITE]]&gt;=TODAY())*1</f>
        <v>1</v>
      </c>
      <c r="BL23" s="13" t="s">
        <v>185</v>
      </c>
      <c r="BM23"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BN23" s="156">
        <v>0</v>
      </c>
      <c r="BO23" s="16"/>
      <c r="BP23" s="158"/>
      <c r="BQ23" s="36"/>
      <c r="BR23"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23" s="35">
        <f ca="1">REFERENCEMENT_ISOLANT[[#This Row],[VALIDITE]]</f>
        <v>1</v>
      </c>
      <c r="BT23"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23"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23"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23" s="36" t="e">
        <f>IF(AND('PR-tampon'!RECH_HYGRO=TRUE,MATCH(REFERENCEMENT_ISOLANT[[#This Row],[Hygrométrie des locaux]],LISTE_HYGRO,0)&gt;=MATCH(ZONE_SIS_VISEE,LISTE_HYGRO,0)),1,0)</f>
        <v>#N/A</v>
      </c>
      <c r="BX23" s="36" t="e">
        <f>IF(AND('PR-tampon'!RECH_CLIMAT=TRUE,MATCH(REFERENCEMENT_ISOLANT[[#This Row],[Climat max]],LISTE_CLIMAT,0)&gt;=MATCH(HAUT_VISEE,LISTE_CLIMAT,0)),1,0)</f>
        <v>#N/A</v>
      </c>
      <c r="BY23" s="36" t="e">
        <f>IF(AND(RECH_CLASSEMENT=TRUE,MATCH(REFERENCEMENT_ISOLANT[[#This Row],[classement locaux au sens 20.1 P3]],LISTE_CLASSEMENT,0)&gt;=MATCH(SITUA_VISEE,LISTE_CLASSEMENT,0)),1,0)</f>
        <v>#N/A</v>
      </c>
      <c r="BZ23" s="36" t="e">
        <f>IF(AND(RECH_LOCAUX=TRUE,MATCH(REFERENCEMENT_ISOLANT[[#This Row],[Locaux climatisés ou raffraichis]],LISTE_LOCAUX_VISE,0)&gt;=MATCH(CATEG_VISEE,LISTE_LOCAUX_VISE,0)),1,0)</f>
        <v>#N/A</v>
      </c>
      <c r="CA23" s="36">
        <f ca="1">IF(REFERENCEMENT_ISOLANT[[#This Row],[Eligibilité procédé]]&lt;&gt;0,COUNTIF(REFERENCEMENT_ISOLANT[Eligibilité procédé],"&lt;="&amp;REFERENCEMENT_ISOLANT[[#This Row],[Eligibilité procédé]])-COUNTIF(REFERENCEMENT_ISOLANT[Eligibilité procédé],"=0"),ROWS(REFERENCEMENT_ISOLANT[Ordre]))</f>
        <v>9</v>
      </c>
      <c r="CB23" s="36">
        <f ca="1">IF(COUNTIF('PR-tampon'!$B$3:$B$9,TRUE)+1=COUNTIF(REFERENCEMENT_ISOLANT[[#This Row],[Validité]:[CRITERE CLIMATISATION VISE]],1),ROW(REFERENCEMENT_ISOLANT[[#This Row],[CRITERE CLIMATISATION VISE]]),"")</f>
        <v>23</v>
      </c>
      <c r="CC23"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Les bâtiments de process industriel, agricole, agroalimentaire, frigorifique, à ambiance corrosiveet à oss atures porteuses métalliques sont exclus.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D23"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Les bâtiments de process industriel, agricole, agroalimentaire, frigorifique, à ambiance corrosiveet à oss atures porteuses métalliques sont exclus.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E23"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23"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v>
      </c>
      <c r="CG23" s="126"/>
      <c r="CH23" s="126"/>
      <c r="CI23" s="126"/>
      <c r="CJ23" s="126"/>
      <c r="CK23" s="126"/>
      <c r="CL23" s="126" t="s">
        <v>80</v>
      </c>
      <c r="CM23" s="126"/>
      <c r="CN23" s="126"/>
      <c r="CO23" s="126" t="s">
        <v>709</v>
      </c>
      <c r="CP23" s="117"/>
      <c r="CQ23"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20/24-532_V1 du procédé OPALE – Application en combles : pose en : toiture rampante sous couverture ; plancher de combles perdus ; </v>
      </c>
    </row>
    <row r="24" spans="1:95" ht="135" x14ac:dyDescent="0.25">
      <c r="A24" s="159">
        <v>45789</v>
      </c>
      <c r="B24" s="33" t="s">
        <v>52</v>
      </c>
      <c r="C24" s="33"/>
      <c r="D24" s="33"/>
      <c r="E24" s="30" t="s">
        <v>209</v>
      </c>
      <c r="F24" s="162" t="s">
        <v>502</v>
      </c>
      <c r="G24" s="30" t="str">
        <f ca="1">IF(REFERENCEMENT_ISOLANT[[#This Row],[VALIDITE]]=1,REFERENCEMENT_ISOLANT[[#This Row],[TYPE DE PROCEDE CSTB]],0)</f>
        <v>/</v>
      </c>
      <c r="H24" s="37" t="s">
        <v>809</v>
      </c>
      <c r="I24" s="30" t="s">
        <v>100</v>
      </c>
      <c r="J24" s="37" t="s">
        <v>117</v>
      </c>
      <c r="K24" s="12" t="s">
        <v>183</v>
      </c>
      <c r="L24" s="12" t="s">
        <v>183</v>
      </c>
      <c r="M24" s="13" t="s">
        <v>183</v>
      </c>
      <c r="N24" s="12" t="s">
        <v>52</v>
      </c>
      <c r="O24" s="13" t="s">
        <v>52</v>
      </c>
      <c r="P24" s="13" t="s">
        <v>183</v>
      </c>
      <c r="Q24" s="13" t="s">
        <v>52</v>
      </c>
      <c r="R24" s="12" t="s">
        <v>52</v>
      </c>
      <c r="S24" s="13" t="s">
        <v>183</v>
      </c>
      <c r="T24" s="136" t="s">
        <v>183</v>
      </c>
      <c r="U24" s="12"/>
      <c r="V24" s="12" t="s">
        <v>183</v>
      </c>
      <c r="W24" s="12" t="s">
        <v>183</v>
      </c>
      <c r="X24" s="12" t="s">
        <v>599</v>
      </c>
      <c r="Y24" s="12"/>
      <c r="Z24" s="12" t="s">
        <v>183</v>
      </c>
      <c r="AA24" s="12" t="s">
        <v>183</v>
      </c>
      <c r="AB24" s="12"/>
      <c r="AC24" s="12" t="s">
        <v>599</v>
      </c>
      <c r="AD24" s="12" t="s">
        <v>183</v>
      </c>
      <c r="AE24" s="12" t="s">
        <v>183</v>
      </c>
      <c r="AF24" s="12"/>
      <c r="AG24" s="93" t="s">
        <v>807</v>
      </c>
      <c r="AH24" s="147" t="s">
        <v>593</v>
      </c>
      <c r="AI24" s="147" t="s">
        <v>593</v>
      </c>
      <c r="AJ24" s="147" t="s">
        <v>593</v>
      </c>
      <c r="AK24" s="147" t="s">
        <v>593</v>
      </c>
      <c r="AL24" s="147" t="s">
        <v>593</v>
      </c>
      <c r="AM24" s="31">
        <v>4</v>
      </c>
      <c r="AN24" s="16">
        <v>2</v>
      </c>
      <c r="AO24" s="16">
        <v>1</v>
      </c>
      <c r="AP24" s="16">
        <v>1</v>
      </c>
      <c r="AQ24" s="16"/>
      <c r="AR24" s="31"/>
      <c r="AS24" s="93" t="s">
        <v>778</v>
      </c>
      <c r="AT24" s="56" t="s">
        <v>189</v>
      </c>
      <c r="AU24" s="13" t="s">
        <v>183</v>
      </c>
      <c r="AV24" s="38">
        <v>0</v>
      </c>
      <c r="AW24" s="16" t="s">
        <v>52</v>
      </c>
      <c r="AX24" s="56">
        <v>8</v>
      </c>
      <c r="AY24" s="56" t="s">
        <v>175</v>
      </c>
      <c r="AZ24" s="16" t="s">
        <v>155</v>
      </c>
      <c r="BA24" s="16" t="s">
        <v>340</v>
      </c>
      <c r="BB24" s="56" t="s">
        <v>164</v>
      </c>
      <c r="BC24" s="16"/>
      <c r="BD24" s="31"/>
      <c r="BE24" s="16" t="s">
        <v>184</v>
      </c>
      <c r="BF24" s="30" t="s">
        <v>178</v>
      </c>
      <c r="BG24" s="39" t="s">
        <v>805</v>
      </c>
      <c r="BH24" s="40" t="s">
        <v>117</v>
      </c>
      <c r="BI24" s="41">
        <v>45444</v>
      </c>
      <c r="BJ24" s="40" t="s">
        <v>117</v>
      </c>
      <c r="BK24" s="13">
        <f ca="1">+(REFERENCEMENT_ISOLANT[[#This Row],[AVIS LIMITE AU / VALIDITE]]&gt;=TODAY())*1</f>
        <v>1</v>
      </c>
      <c r="BL24" s="16" t="s">
        <v>213</v>
      </c>
      <c r="BM24"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 AVEC UN SUIVI DU RETOUR D'EXPERIENCE</v>
      </c>
      <c r="BN24" s="95">
        <v>0</v>
      </c>
      <c r="BO24" s="16" t="s">
        <v>234</v>
      </c>
      <c r="BP24" s="16"/>
      <c r="BQ24" s="36"/>
      <c r="BR24" s="35" t="s">
        <v>234</v>
      </c>
      <c r="BS24" s="35">
        <f ca="1">REFERENCEMENT_ISOLANT[[#This Row],[VALIDITE]]</f>
        <v>1</v>
      </c>
      <c r="BT24"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24"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24"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24" s="36" t="e">
        <f>IF(AND('PR-tampon'!RECH_HYGRO=TRUE,MATCH(REFERENCEMENT_ISOLANT[[#This Row],[Hygrométrie des locaux]],LISTE_HYGRO,0)&gt;=MATCH(ZONE_SIS_VISEE,LISTE_HYGRO,0)),1,0)</f>
        <v>#N/A</v>
      </c>
      <c r="BX24" s="36" t="e">
        <f>IF(AND('PR-tampon'!RECH_CLIMAT=TRUE,MATCH(REFERENCEMENT_ISOLANT[[#This Row],[Climat max]],LISTE_CLIMAT,0)&gt;=MATCH(HAUT_VISEE,LISTE_CLIMAT,0)),1,0)</f>
        <v>#N/A</v>
      </c>
      <c r="BY24" s="36" t="e">
        <f>IF(AND(RECH_CLASSEMENT=TRUE,MATCH(REFERENCEMENT_ISOLANT[[#This Row],[classement locaux au sens 20.1 P3]],LISTE_CLASSEMENT,0)&gt;=MATCH(SITUA_VISEE,LISTE_CLASSEMENT,0)),1,0)</f>
        <v>#N/A</v>
      </c>
      <c r="BZ24" s="36" t="e">
        <f>IF(AND(RECH_LOCAUX=TRUE,MATCH(REFERENCEMENT_ISOLANT[[#This Row],[Locaux climatisés ou raffraichis]],LISTE_LOCAUX_VISE,0)&gt;=MATCH(CATEG_VISEE,LISTE_LOCAUX_VISE,0)),1,0)</f>
        <v>#N/A</v>
      </c>
      <c r="CA24" s="36">
        <f ca="1">IF(REFERENCEMENT_ISOLANT[[#This Row],[Eligibilité procédé]]&lt;&gt;0,COUNTIF(REFERENCEMENT_ISOLANT[Eligibilité procédé],"&lt;="&amp;REFERENCEMENT_ISOLANT[[#This Row],[Eligibilité procédé]])-COUNTIF(REFERENCEMENT_ISOLANT[Eligibilité procédé],"=0"),ROWS(REFERENCEMENT_ISOLANT[Ordre]))</f>
        <v>10</v>
      </c>
      <c r="CB24" s="36">
        <f ca="1">IF(COUNTIF('PR-tampon'!$B$3:$B$9,TRUE)+1=COUNTIF(REFERENCEMENT_ISOLANT[[#This Row],[Validité]:[CRITERE CLIMATISATION VISE]],1),ROW(REFERENCEMENT_ISOLANT[[#This Row],[CRITERE CLIMATISATION VISE]]),"")</f>
        <v>24</v>
      </c>
      <c r="CC24"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Façade à ossatures bois relevant du NF DTU 31.4 n'excédant pas une hauteur maximale de façade de 33m
 - Construction à ossatures bois relavant du NF DTU 31.2 n'excédant pas R+1+Combles 
 - La limite d'emploi donnée en locaux rafraichis est induite par celle donnée dans le référentiel du support.
 - La limite d'emploi donnée en hygrométrie des locaux moyenne est induite par celle donnée dans le référentiel du support.</v>
      </c>
      <c r="CD24"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Façade à ossatures bois relevant du NF DTU 31.4 n'excédant pas une hauteur maximale de façade de 33m
 - Construction à ossatures bois relavant du NF DTU 31.2 n'excédant pas R+1+Combles 
 - La limite d'emploi donnée en locaux rafraichis est induite par celle donnée dans le référentiel du support.
 - La limite d'emploi donnée en hygrométrie des locaux moyenne est induite par celle donnée dans le référentiel du support.</v>
      </c>
      <c r="CE24"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FACADE :  ISOLATION ENTRE MONTANTS DE FACADE CONFORME AU NF DTU 31.4 AVEC PAREMENT EXTERIEUR VENTILE</v>
      </c>
      <c r="CF24"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FACADE :  ISOLATION ENTRE MONTANTS DE FACADE CONFORME AU NF DTU 31.4 AVEC PAREMENT EXTERIEUR VENTILE</v>
      </c>
      <c r="CG24" s="126"/>
      <c r="CH24" s="126"/>
      <c r="CI24" s="126"/>
      <c r="CJ24" s="126"/>
      <c r="CK24" s="126"/>
      <c r="CL24" s="126"/>
      <c r="CM24" s="126"/>
      <c r="CN24" s="126"/>
      <c r="CO24" s="126"/>
      <c r="CP24" s="126"/>
      <c r="CQ24"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Règles professionnelles Exécution de parois verticales (murs, cloisons et doublages) en bétons de chanvre. du procédé Isolation en béton de chanvre (hors application de l'enduit extérieur sur l'isolant) : pose en : COB du NF DTU 31.2 avec parement extérieur ventilé ; FOB du NF DTU 31.4 avec parement extérieur ventilé ; </v>
      </c>
    </row>
    <row r="25" spans="1:95" ht="75" x14ac:dyDescent="0.25">
      <c r="A25" s="159">
        <v>45789</v>
      </c>
      <c r="B25" s="33" t="s">
        <v>52</v>
      </c>
      <c r="C25" s="33"/>
      <c r="D25" s="33"/>
      <c r="E25" s="30" t="s">
        <v>209</v>
      </c>
      <c r="F25" s="162" t="s">
        <v>502</v>
      </c>
      <c r="G25" s="30" t="str">
        <f ca="1">IF(REFERENCEMENT_ISOLANT[[#This Row],[VALIDITE]]=1,REFERENCEMENT_ISOLANT[[#This Row],[TYPE DE PROCEDE CSTB]],0)</f>
        <v>/</v>
      </c>
      <c r="H25" s="37" t="s">
        <v>809</v>
      </c>
      <c r="I25" s="30" t="s">
        <v>100</v>
      </c>
      <c r="J25" s="37" t="s">
        <v>117</v>
      </c>
      <c r="K25" s="12" t="s">
        <v>183</v>
      </c>
      <c r="L25" s="12" t="s">
        <v>183</v>
      </c>
      <c r="M25" s="13" t="s">
        <v>183</v>
      </c>
      <c r="N25" s="13" t="s">
        <v>183</v>
      </c>
      <c r="O25" s="13" t="s">
        <v>183</v>
      </c>
      <c r="P25" s="13" t="s">
        <v>183</v>
      </c>
      <c r="Q25" s="13" t="s">
        <v>183</v>
      </c>
      <c r="R25" s="13" t="s">
        <v>183</v>
      </c>
      <c r="S25" s="13" t="s">
        <v>183</v>
      </c>
      <c r="T25" s="136" t="s">
        <v>183</v>
      </c>
      <c r="U25" s="12"/>
      <c r="V25" s="12" t="s">
        <v>183</v>
      </c>
      <c r="W25" s="12" t="s">
        <v>183</v>
      </c>
      <c r="X25" s="12" t="s">
        <v>599</v>
      </c>
      <c r="Y25" s="12"/>
      <c r="Z25" s="12" t="s">
        <v>183</v>
      </c>
      <c r="AA25" s="12" t="s">
        <v>52</v>
      </c>
      <c r="AB25" s="12"/>
      <c r="AC25" s="12" t="s">
        <v>599</v>
      </c>
      <c r="AD25" s="12" t="s">
        <v>183</v>
      </c>
      <c r="AE25" s="12" t="s">
        <v>183</v>
      </c>
      <c r="AF25" s="12"/>
      <c r="AG25" s="93" t="s">
        <v>806</v>
      </c>
      <c r="AH25" s="147" t="s">
        <v>593</v>
      </c>
      <c r="AI25" s="147" t="s">
        <v>593</v>
      </c>
      <c r="AJ25" s="147" t="s">
        <v>593</v>
      </c>
      <c r="AK25" s="147" t="s">
        <v>593</v>
      </c>
      <c r="AL25" s="147" t="s">
        <v>593</v>
      </c>
      <c r="AM25" s="31">
        <v>4</v>
      </c>
      <c r="AN25" s="16">
        <v>2</v>
      </c>
      <c r="AO25" s="16">
        <v>1</v>
      </c>
      <c r="AP25" s="16">
        <v>1</v>
      </c>
      <c r="AQ25" s="16"/>
      <c r="AR25" s="31"/>
      <c r="AS25" s="93" t="s">
        <v>778</v>
      </c>
      <c r="AT25" s="56" t="s">
        <v>189</v>
      </c>
      <c r="AU25" s="13" t="s">
        <v>183</v>
      </c>
      <c r="AV25" s="38">
        <v>0</v>
      </c>
      <c r="AW25" s="16" t="s">
        <v>52</v>
      </c>
      <c r="AX25" s="56">
        <v>8</v>
      </c>
      <c r="AY25" s="56" t="s">
        <v>175</v>
      </c>
      <c r="AZ25" s="16" t="s">
        <v>155</v>
      </c>
      <c r="BA25" s="16" t="s">
        <v>343</v>
      </c>
      <c r="BB25" s="56" t="s">
        <v>164</v>
      </c>
      <c r="BC25" s="16"/>
      <c r="BD25" s="31"/>
      <c r="BE25" s="16" t="s">
        <v>184</v>
      </c>
      <c r="BF25" s="30" t="s">
        <v>178</v>
      </c>
      <c r="BG25" s="39" t="s">
        <v>805</v>
      </c>
      <c r="BH25" s="40" t="s">
        <v>117</v>
      </c>
      <c r="BI25" s="41">
        <v>45444</v>
      </c>
      <c r="BJ25" s="40" t="s">
        <v>117</v>
      </c>
      <c r="BK25" s="13">
        <f ca="1">+(REFERENCEMENT_ISOLANT[[#This Row],[AVIS LIMITE AU / VALIDITE]]&gt;=TODAY())*1</f>
        <v>1</v>
      </c>
      <c r="BL25" s="16" t="s">
        <v>213</v>
      </c>
      <c r="BM25"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 AVEC UN SUIVI DU RETOUR D'EXPERIENCE</v>
      </c>
      <c r="BN25" s="95">
        <v>0</v>
      </c>
      <c r="BO25" s="16" t="s">
        <v>234</v>
      </c>
      <c r="BP25" s="16"/>
      <c r="BQ25" s="36"/>
      <c r="BR25" s="35" t="s">
        <v>234</v>
      </c>
      <c r="BS25" s="35">
        <f ca="1">REFERENCEMENT_ISOLANT[[#This Row],[VALIDITE]]</f>
        <v>1</v>
      </c>
      <c r="BT25"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25"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25"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25" s="36" t="e">
        <f>IF(AND('PR-tampon'!RECH_HYGRO=TRUE,MATCH(REFERENCEMENT_ISOLANT[[#This Row],[Hygrométrie des locaux]],LISTE_HYGRO,0)&gt;=MATCH(ZONE_SIS_VISEE,LISTE_HYGRO,0)),1,0)</f>
        <v>#N/A</v>
      </c>
      <c r="BX25" s="36" t="e">
        <f>IF(AND('PR-tampon'!RECH_CLIMAT=TRUE,MATCH(REFERENCEMENT_ISOLANT[[#This Row],[Climat max]],LISTE_CLIMAT,0)&gt;=MATCH(HAUT_VISEE,LISTE_CLIMAT,0)),1,0)</f>
        <v>#N/A</v>
      </c>
      <c r="BY25" s="36" t="e">
        <f>IF(AND(RECH_CLASSEMENT=TRUE,MATCH(REFERENCEMENT_ISOLANT[[#This Row],[classement locaux au sens 20.1 P3]],LISTE_CLASSEMENT,0)&gt;=MATCH(SITUA_VISEE,LISTE_CLASSEMENT,0)),1,0)</f>
        <v>#N/A</v>
      </c>
      <c r="BZ25" s="36" t="e">
        <f>IF(AND(RECH_LOCAUX=TRUE,MATCH(REFERENCEMENT_ISOLANT[[#This Row],[Locaux climatisés ou raffraichis]],LISTE_LOCAUX_VISE,0)&gt;=MATCH(CATEG_VISEE,LISTE_LOCAUX_VISE,0)),1,0)</f>
        <v>#N/A</v>
      </c>
      <c r="CA25" s="36">
        <f ca="1">IF(REFERENCEMENT_ISOLANT[[#This Row],[Eligibilité procédé]]&lt;&gt;0,COUNTIF(REFERENCEMENT_ISOLANT[Eligibilité procédé],"&lt;="&amp;REFERENCEMENT_ISOLANT[[#This Row],[Eligibilité procédé]])-COUNTIF(REFERENCEMENT_ISOLANT[Eligibilité procédé],"=0"),ROWS(REFERENCEMENT_ISOLANT[Ordre]))</f>
        <v>11</v>
      </c>
      <c r="CB25" s="36">
        <f ca="1">IF(COUNTIF('PR-tampon'!$B$3:$B$9,TRUE)+1=COUNTIF(REFERENCEMENT_ISOLANT[[#This Row],[Validité]:[CRITERE CLIMATISATION VISE]],1),ROW(REFERENCEMENT_ISOLANT[[#This Row],[CRITERE CLIMATISATION VISE]]),"")</f>
        <v>25</v>
      </c>
      <c r="CC25"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La limite d'emploi donnée en locaux rafraichis est induite par celle donnée dans le référentiel du support.
 - La limite d'emploi donnée en hygrométrie des locaux moyenne est induite par celle donnée dans le référentiel du support.</v>
      </c>
      <c r="CD25"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La limite d'emploi donnée en locaux rafraichis est induite par celle donnée dans le référentiel du support.
 - La limite d'emploi donnée en hygrométrie des locaux moyenne est induite par celle donnée dans le référentiel du support.</v>
      </c>
      <c r="CE25"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25"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DISTRIBUTION INTERIEURE : ISOLATION DE DISTRIBUTION INTERIEURE CONFORME AU NF DTU 31.2</v>
      </c>
      <c r="CG25" s="126"/>
      <c r="CH25" s="126"/>
      <c r="CI25" s="126"/>
      <c r="CJ25" s="126"/>
      <c r="CK25" s="126"/>
      <c r="CL25" s="126"/>
      <c r="CM25" s="126"/>
      <c r="CN25" s="126"/>
      <c r="CO25" s="126"/>
      <c r="CP25" s="126"/>
      <c r="CQ25"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Règles professionnelles Exécution de parois verticales (murs, cloisons et doublages) en bétons de chanvre. du procédé Isolation en béton de chanvre (hors application de l'enduit extérieur sur l'isolant) : pose en : cloison intérieure en COB du NF DTU 31.2 ; </v>
      </c>
    </row>
    <row r="26" spans="1:95" ht="156" x14ac:dyDescent="0.25">
      <c r="A26" s="159">
        <v>45789</v>
      </c>
      <c r="B26" s="33" t="s">
        <v>52</v>
      </c>
      <c r="C26" s="33" t="s">
        <v>52</v>
      </c>
      <c r="D26" s="33"/>
      <c r="E26" s="30" t="s">
        <v>6</v>
      </c>
      <c r="F26" s="30" t="s">
        <v>687</v>
      </c>
      <c r="G26" s="30" t="str">
        <f ca="1">IF(REFERENCEMENT_ISOLANT[[#This Row],[VALIDITE]]=1,REFERENCEMENT_ISOLANT[[#This Row],[TYPE DE PROCEDE CSTB]],0)</f>
        <v>Isolation thermique de mur en panneau ou rouleau des produits à base de fibres végétales ou animales</v>
      </c>
      <c r="H26" s="30" t="s">
        <v>787</v>
      </c>
      <c r="I26" s="30" t="s">
        <v>26</v>
      </c>
      <c r="J26" s="30" t="s">
        <v>5</v>
      </c>
      <c r="K26" s="12" t="s">
        <v>183</v>
      </c>
      <c r="L26" s="12" t="s">
        <v>183</v>
      </c>
      <c r="M26" s="13" t="s">
        <v>183</v>
      </c>
      <c r="N26" s="12" t="s">
        <v>52</v>
      </c>
      <c r="O26" s="13" t="s">
        <v>52</v>
      </c>
      <c r="P26" s="13" t="s">
        <v>183</v>
      </c>
      <c r="Q26" s="13" t="s">
        <v>52</v>
      </c>
      <c r="R26" s="13" t="s">
        <v>52</v>
      </c>
      <c r="S26" s="13" t="s">
        <v>183</v>
      </c>
      <c r="T26" s="136" t="s">
        <v>52</v>
      </c>
      <c r="U26" s="138" t="s">
        <v>527</v>
      </c>
      <c r="V26" s="12" t="s">
        <v>183</v>
      </c>
      <c r="W26" s="12" t="s">
        <v>183</v>
      </c>
      <c r="X26" s="12" t="s">
        <v>183</v>
      </c>
      <c r="Y26" s="12"/>
      <c r="Z26" s="12" t="s">
        <v>52</v>
      </c>
      <c r="AA26" s="12" t="s">
        <v>52</v>
      </c>
      <c r="AB26" s="12"/>
      <c r="AC26" s="12" t="s">
        <v>183</v>
      </c>
      <c r="AD26" s="12" t="s">
        <v>183</v>
      </c>
      <c r="AE26" s="12" t="s">
        <v>183</v>
      </c>
      <c r="AF26" s="12"/>
      <c r="AG26" s="119" t="s">
        <v>544</v>
      </c>
      <c r="AH26" s="146" t="s">
        <v>588</v>
      </c>
      <c r="AI26" s="134">
        <v>85</v>
      </c>
      <c r="AJ26" s="134" t="s">
        <v>589</v>
      </c>
      <c r="AK26" s="146" t="s">
        <v>52</v>
      </c>
      <c r="AL26" s="146" t="s">
        <v>52</v>
      </c>
      <c r="AM26" s="13">
        <v>4</v>
      </c>
      <c r="AN26" s="13">
        <v>4</v>
      </c>
      <c r="AO26" s="13">
        <v>4</v>
      </c>
      <c r="AP26" s="13">
        <v>4</v>
      </c>
      <c r="AQ26" s="13"/>
      <c r="AR26" s="31">
        <v>3.7999999999999999E-2</v>
      </c>
      <c r="AS26" s="16" t="s">
        <v>45</v>
      </c>
      <c r="AT26" s="16" t="s">
        <v>191</v>
      </c>
      <c r="AU26" s="13" t="s">
        <v>52</v>
      </c>
      <c r="AV26" s="13" t="s">
        <v>151</v>
      </c>
      <c r="AW26" s="16" t="s">
        <v>52</v>
      </c>
      <c r="AX26" s="13" t="s">
        <v>151</v>
      </c>
      <c r="AY26" s="16" t="s">
        <v>175</v>
      </c>
      <c r="AZ26" s="16" t="s">
        <v>155</v>
      </c>
      <c r="BA26" s="16" t="s">
        <v>343</v>
      </c>
      <c r="BB26" s="16" t="s">
        <v>164</v>
      </c>
      <c r="BC26" s="32" t="s">
        <v>429</v>
      </c>
      <c r="BD26" s="31" t="s">
        <v>49</v>
      </c>
      <c r="BE26" s="30" t="s">
        <v>5</v>
      </c>
      <c r="BF26" s="10" t="s">
        <v>114</v>
      </c>
      <c r="BG26" s="33" t="s">
        <v>713</v>
      </c>
      <c r="BH26" s="42">
        <v>44764</v>
      </c>
      <c r="BI26" s="34">
        <v>45666</v>
      </c>
      <c r="BJ26" s="34">
        <v>46053</v>
      </c>
      <c r="BK26" s="13">
        <f ca="1">+(REFERENCEMENT_ISOLANT[[#This Row],[AVIS LIMITE AU / VALIDITE]]&gt;=TODAY())*1</f>
        <v>1</v>
      </c>
      <c r="BL26" s="13" t="s">
        <v>185</v>
      </c>
      <c r="BM26"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BN26" s="95">
        <v>0</v>
      </c>
      <c r="BO26" s="30" t="s">
        <v>714</v>
      </c>
      <c r="BP26" s="30"/>
      <c r="BQ26" s="36" t="s">
        <v>31</v>
      </c>
      <c r="BR26"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Le Document d'Application Technique (DTA) n°20/20-467_V3 annule et remplace le Document d'Application Technique (DTA) n° 20/20-467_V1</v>
      </c>
      <c r="BS26" s="35">
        <f ca="1">REFERENCEMENT_ISOLANT[[#This Row],[VALIDITE]]</f>
        <v>1</v>
      </c>
      <c r="BT26"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26"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26"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26" s="36" t="e">
        <f>IF(AND('PR-tampon'!RECH_HYGRO=TRUE,MATCH(REFERENCEMENT_ISOLANT[[#This Row],[Hygrométrie des locaux]],LISTE_HYGRO,0)&gt;=MATCH(ZONE_SIS_VISEE,LISTE_HYGRO,0)),1,0)</f>
        <v>#N/A</v>
      </c>
      <c r="BX26" s="36" t="e">
        <f>IF(AND('PR-tampon'!RECH_CLIMAT=TRUE,MATCH(REFERENCEMENT_ISOLANT[[#This Row],[Climat max]],LISTE_CLIMAT,0)&gt;=MATCH(HAUT_VISEE,LISTE_CLIMAT,0)),1,0)</f>
        <v>#N/A</v>
      </c>
      <c r="BY26" s="36" t="e">
        <f>IF(AND(RECH_CLASSEMENT=TRUE,MATCH(REFERENCEMENT_ISOLANT[[#This Row],[classement locaux au sens 20.1 P3]],LISTE_CLASSEMENT,0)&gt;=MATCH(SITUA_VISEE,LISTE_CLASSEMENT,0)),1,0)</f>
        <v>#N/A</v>
      </c>
      <c r="BZ26" s="36" t="e">
        <f>IF(AND(RECH_LOCAUX=TRUE,MATCH(REFERENCEMENT_ISOLANT[[#This Row],[Locaux climatisés ou raffraichis]],LISTE_LOCAUX_VISE,0)&gt;=MATCH(CATEG_VISEE,LISTE_LOCAUX_VISE,0)),1,0)</f>
        <v>#N/A</v>
      </c>
      <c r="CA26" s="36">
        <f ca="1">IF(REFERENCEMENT_ISOLANT[[#This Row],[Eligibilité procédé]]&lt;&gt;0,COUNTIF(REFERENCEMENT_ISOLANT[Eligibilité procédé],"&lt;="&amp;REFERENCEMENT_ISOLANT[[#This Row],[Eligibilité procédé]])-COUNTIF(REFERENCEMENT_ISOLANT[Eligibilité procédé],"=0"),ROWS(REFERENCEMENT_ISOLANT[Ordre]))</f>
        <v>12</v>
      </c>
      <c r="CB26" s="36">
        <f ca="1">IF(COUNTIF('PR-tampon'!$B$3:$B$9,TRUE)+1=COUNTIF(REFERENCEMENT_ISOLANT[[#This Row],[Validité]:[CRITERE CLIMATISATION VISE]],1),ROW(REFERENCEMENT_ISOLANT[[#This Row],[CRITERE CLIMATISATION VISE]]),"")</f>
        <v>26</v>
      </c>
      <c r="CC26"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 procédé PAVAFLEX inclue 2 isolants, « PAVAFLEX® CONFORT » et « PAVAFLEX® CONFORT 36 »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26"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 procédé PAVAFLEX inclue 2 isolants, « PAVAFLEX® CONFORT » et « PAVAFLEX® CONFORT 36 »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26"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FACADE :  ISOLATION ENTRE MONTANTS DE FACADE CONFORME AU NF DTU 31.4 AVEC PAREMENT EXTERIEUR VENTILE</v>
      </c>
      <c r="CF26"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CG26" s="126">
        <v>3.5999999999999997E-2</v>
      </c>
      <c r="CH26" s="126">
        <v>3.7999999999999999E-2</v>
      </c>
      <c r="CI26" s="126">
        <v>40</v>
      </c>
      <c r="CJ26" s="126">
        <v>240</v>
      </c>
      <c r="CK26" s="126"/>
      <c r="CL26" s="126" t="s">
        <v>49</v>
      </c>
      <c r="CM26" s="126"/>
      <c r="CN26" s="126"/>
      <c r="CO26" s="126" t="s">
        <v>451</v>
      </c>
      <c r="CP26" s="126"/>
      <c r="CQ26"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20/20-467_V3 du procédé Pavaflex - Application en mur : pose en : COB du NF DTU 31.2 avec parement extérieur ventilé ; FOB du NF DTU 31.4 avec parement extérieur ventilé ; contre-cloison du DTU 25.41 ; cloisons du DTU 25.41 ; cloison intérieure en COB du NF DTU 31.2 ; </v>
      </c>
    </row>
    <row r="27" spans="1:95" ht="409.5" x14ac:dyDescent="0.25">
      <c r="A27" s="159">
        <v>45789</v>
      </c>
      <c r="B27" s="33" t="s">
        <v>718</v>
      </c>
      <c r="C27" s="33" t="s">
        <v>718</v>
      </c>
      <c r="D27" s="33"/>
      <c r="E27" s="30" t="s">
        <v>6</v>
      </c>
      <c r="F27" s="30" t="s">
        <v>687</v>
      </c>
      <c r="G27" s="30" t="str">
        <f ca="1">IF(REFERENCEMENT_ISOLANT[[#This Row],[VALIDITE]]=1,REFERENCEMENT_ISOLANT[[#This Row],[TYPE DE PROCEDE CSTB]],0)</f>
        <v>Isolation thermique de mur en panneau ou rouleau des produits à base de fibres végétales ou animales</v>
      </c>
      <c r="H27" s="30" t="s">
        <v>789</v>
      </c>
      <c r="I27" s="30" t="s">
        <v>26</v>
      </c>
      <c r="J27" s="93" t="s">
        <v>719</v>
      </c>
      <c r="K27" s="12" t="s">
        <v>183</v>
      </c>
      <c r="L27" s="12" t="s">
        <v>183</v>
      </c>
      <c r="M27" s="12" t="s">
        <v>183</v>
      </c>
      <c r="N27" s="12" t="s">
        <v>52</v>
      </c>
      <c r="O27" s="12" t="s">
        <v>52</v>
      </c>
      <c r="P27" s="12" t="s">
        <v>183</v>
      </c>
      <c r="Q27" s="12" t="s">
        <v>183</v>
      </c>
      <c r="R27" s="12" t="s">
        <v>183</v>
      </c>
      <c r="S27" s="13" t="s">
        <v>183</v>
      </c>
      <c r="T27" s="12" t="s">
        <v>183</v>
      </c>
      <c r="U27" s="138" t="s">
        <v>527</v>
      </c>
      <c r="V27" s="12" t="s">
        <v>183</v>
      </c>
      <c r="W27" s="12" t="s">
        <v>183</v>
      </c>
      <c r="X27" s="12" t="s">
        <v>183</v>
      </c>
      <c r="Y27" s="138"/>
      <c r="Z27" s="12" t="s">
        <v>52</v>
      </c>
      <c r="AA27" s="12" t="s">
        <v>183</v>
      </c>
      <c r="AB27" s="12"/>
      <c r="AC27" s="12" t="s">
        <v>183</v>
      </c>
      <c r="AD27" s="12" t="s">
        <v>183</v>
      </c>
      <c r="AE27" s="12" t="s">
        <v>183</v>
      </c>
      <c r="AF27" s="140"/>
      <c r="AG27" s="137" t="s">
        <v>721</v>
      </c>
      <c r="AH27" s="152" t="s">
        <v>586</v>
      </c>
      <c r="AI27" s="152">
        <v>85</v>
      </c>
      <c r="AJ27" s="134" t="s">
        <v>590</v>
      </c>
      <c r="AK27" s="146" t="s">
        <v>52</v>
      </c>
      <c r="AL27" s="146" t="s">
        <v>52</v>
      </c>
      <c r="AM27" s="13">
        <v>4</v>
      </c>
      <c r="AN27" s="13">
        <v>4</v>
      </c>
      <c r="AO27" s="13">
        <v>4</v>
      </c>
      <c r="AP27" s="13">
        <v>4</v>
      </c>
      <c r="AQ27" s="16"/>
      <c r="AR27" s="31">
        <v>3.5999999999999997E-2</v>
      </c>
      <c r="AS27" s="16" t="s">
        <v>169</v>
      </c>
      <c r="AT27" s="16" t="s">
        <v>191</v>
      </c>
      <c r="AU27" s="13" t="s">
        <v>52</v>
      </c>
      <c r="AV27" s="13" t="s">
        <v>151</v>
      </c>
      <c r="AW27" s="16" t="s">
        <v>52</v>
      </c>
      <c r="AX27" s="13" t="s">
        <v>151</v>
      </c>
      <c r="AY27" s="16" t="s">
        <v>175</v>
      </c>
      <c r="AZ27" s="16" t="s">
        <v>155</v>
      </c>
      <c r="BA27" s="16" t="s">
        <v>343</v>
      </c>
      <c r="BB27" s="16" t="s">
        <v>164</v>
      </c>
      <c r="BC27" s="32" t="s">
        <v>731</v>
      </c>
      <c r="BD27" s="31" t="s">
        <v>49</v>
      </c>
      <c r="BE27" s="93" t="s">
        <v>719</v>
      </c>
      <c r="BF27" s="10" t="s">
        <v>114</v>
      </c>
      <c r="BG27" s="39" t="s">
        <v>730</v>
      </c>
      <c r="BH27" s="40">
        <v>45489</v>
      </c>
      <c r="BI27" s="41">
        <v>45589</v>
      </c>
      <c r="BJ27" s="41">
        <v>47057</v>
      </c>
      <c r="BK27" s="13">
        <f ca="1">+(REFERENCEMENT_ISOLANT[[#This Row],[AVIS LIMITE AU / VALIDITE]]&gt;=TODAY())*1</f>
        <v>1</v>
      </c>
      <c r="BL27" s="13" t="s">
        <v>185</v>
      </c>
      <c r="BM27"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BN27" s="156">
        <v>0</v>
      </c>
      <c r="BO27" s="16"/>
      <c r="BP27" s="16"/>
      <c r="BQ27" s="36"/>
      <c r="BR27"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27" s="35">
        <f ca="1">REFERENCEMENT_ISOLANT[[#This Row],[VALIDITE]]</f>
        <v>1</v>
      </c>
      <c r="BT27"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27"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27"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27" s="36" t="e">
        <f>IF(AND('PR-tampon'!RECH_HYGRO=TRUE,MATCH(REFERENCEMENT_ISOLANT[[#This Row],[Hygrométrie des locaux]],LISTE_HYGRO,0)&gt;=MATCH(ZONE_SIS_VISEE,LISTE_HYGRO,0)),1,0)</f>
        <v>#N/A</v>
      </c>
      <c r="BX27" s="36" t="e">
        <f>IF(AND('PR-tampon'!RECH_CLIMAT=TRUE,MATCH(REFERENCEMENT_ISOLANT[[#This Row],[Climat max]],LISTE_CLIMAT,0)&gt;=MATCH(HAUT_VISEE,LISTE_CLIMAT,0)),1,0)</f>
        <v>#N/A</v>
      </c>
      <c r="BY27" s="36" t="e">
        <f>IF(AND(RECH_CLASSEMENT=TRUE,MATCH(REFERENCEMENT_ISOLANT[[#This Row],[classement locaux au sens 20.1 P3]],LISTE_CLASSEMENT,0)&gt;=MATCH(SITUA_VISEE,LISTE_CLASSEMENT,0)),1,0)</f>
        <v>#N/A</v>
      </c>
      <c r="BZ27" s="36" t="e">
        <f>IF(AND(RECH_LOCAUX=TRUE,MATCH(REFERENCEMENT_ISOLANT[[#This Row],[Locaux climatisés ou raffraichis]],LISTE_LOCAUX_VISE,0)&gt;=MATCH(CATEG_VISEE,LISTE_LOCAUX_VISE,0)),1,0)</f>
        <v>#N/A</v>
      </c>
      <c r="CA27" s="36">
        <f ca="1">IF(REFERENCEMENT_ISOLANT[[#This Row],[Eligibilité procédé]]&lt;&gt;0,COUNTIF(REFERENCEMENT_ISOLANT[Eligibilité procédé],"&lt;="&amp;REFERENCEMENT_ISOLANT[[#This Row],[Eligibilité procédé]])-COUNTIF(REFERENCEMENT_ISOLANT[Eligibilité procédé],"=0"),ROWS(REFERENCEMENT_ISOLANT[Ordre]))</f>
        <v>13</v>
      </c>
      <c r="CB27" s="36">
        <f ca="1">IF(COUNTIF('PR-tampon'!$B$3:$B$9,TRUE)+1=COUNTIF(REFERENCEMENT_ISOLANT[[#This Row],[Validité]:[CRITERE CLIMATISATION VISE]],1),ROW(REFERENCEMENT_ISOLANT[[#This Row],[CRITERE CLIMATISATION VISE]]),"")</f>
        <v>27</v>
      </c>
      <c r="CC27"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Les bâtiments de process industriels, agricoles, agroalimentaires, frigorifiques, à ambiance corrosive ou à structure porteuse métallique ne sont pas couverts par le présent Document Technique d'Application.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27"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Les bâtiments de process industriels, agricoles, agroalimentaires, frigorifiques, à ambiance corrosive ou à structure porteuse métallique ne sont pas couverts par le présent Document Technique d'Application.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27"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27"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DISTRIBUTION INTERIEURE : ISOLATION DE DISTRIBUTION INTERIEURE CONFORME AU NF DTU 25.41 DANS UNE STRUCTURE BOIS</v>
      </c>
      <c r="CG27" s="126">
        <v>3.5999999999999997E-2</v>
      </c>
      <c r="CH27" s="126">
        <v>3.5999999999999997E-2</v>
      </c>
      <c r="CI27" s="126">
        <v>40</v>
      </c>
      <c r="CJ27" s="126">
        <v>200</v>
      </c>
      <c r="CK27" s="126"/>
      <c r="CL27" s="126" t="s">
        <v>49</v>
      </c>
      <c r="CM27" s="126"/>
      <c r="CN27" s="126"/>
      <c r="CO27" s="126" t="s">
        <v>723</v>
      </c>
      <c r="CP27" s="117"/>
      <c r="CQ27"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20/24-538_V1 du procédé SEMIN FLEX PLUS - Application en mur : pose en : COB du NF DTU 31.2 avec parement extérieur ventilé ; cloisons du DTU 25.41 ; </v>
      </c>
    </row>
    <row r="28" spans="1:95" ht="192" x14ac:dyDescent="0.25">
      <c r="A28" s="159">
        <v>45789</v>
      </c>
      <c r="B28" s="33" t="s">
        <v>52</v>
      </c>
      <c r="C28" s="33" t="s">
        <v>52</v>
      </c>
      <c r="D28" s="33"/>
      <c r="E28" s="30" t="s">
        <v>6</v>
      </c>
      <c r="F28" s="30" t="s">
        <v>687</v>
      </c>
      <c r="G28" s="30" t="str">
        <f ca="1">IF(REFERENCEMENT_ISOLANT[[#This Row],[VALIDITE]]=1,REFERENCEMENT_ISOLANT[[#This Row],[TYPE DE PROCEDE CSTB]],0)</f>
        <v>Isolation thermique de mur en panneau ou rouleau des produits à base de fibres végétales ou animales</v>
      </c>
      <c r="H28" s="30" t="s">
        <v>791</v>
      </c>
      <c r="I28" s="30" t="s">
        <v>26</v>
      </c>
      <c r="J28" s="30" t="s">
        <v>32</v>
      </c>
      <c r="K28" s="12" t="s">
        <v>183</v>
      </c>
      <c r="L28" s="12" t="s">
        <v>183</v>
      </c>
      <c r="M28" s="13" t="s">
        <v>183</v>
      </c>
      <c r="N28" s="12" t="s">
        <v>52</v>
      </c>
      <c r="O28" s="13" t="s">
        <v>52</v>
      </c>
      <c r="P28" s="13" t="s">
        <v>183</v>
      </c>
      <c r="Q28" s="13" t="s">
        <v>52</v>
      </c>
      <c r="R28" s="13" t="s">
        <v>52</v>
      </c>
      <c r="S28" s="13" t="s">
        <v>183</v>
      </c>
      <c r="T28" s="136" t="s">
        <v>52</v>
      </c>
      <c r="U28" s="138" t="s">
        <v>527</v>
      </c>
      <c r="V28" s="12" t="s">
        <v>183</v>
      </c>
      <c r="W28" s="12" t="s">
        <v>183</v>
      </c>
      <c r="X28" s="12" t="s">
        <v>183</v>
      </c>
      <c r="Y28" s="12"/>
      <c r="Z28" s="12" t="s">
        <v>52</v>
      </c>
      <c r="AA28" s="12" t="s">
        <v>183</v>
      </c>
      <c r="AB28" s="12"/>
      <c r="AC28" s="12" t="s">
        <v>183</v>
      </c>
      <c r="AD28" s="12" t="s">
        <v>183</v>
      </c>
      <c r="AE28" s="12" t="s">
        <v>183</v>
      </c>
      <c r="AF28" s="12"/>
      <c r="AG28" s="137" t="s">
        <v>539</v>
      </c>
      <c r="AH28" s="146" t="s">
        <v>588</v>
      </c>
      <c r="AI28" s="134">
        <v>85</v>
      </c>
      <c r="AJ28" s="134" t="s">
        <v>589</v>
      </c>
      <c r="AK28" s="146" t="s">
        <v>52</v>
      </c>
      <c r="AL28" s="146" t="s">
        <v>183</v>
      </c>
      <c r="AM28" s="13">
        <v>4</v>
      </c>
      <c r="AN28" s="13">
        <v>4</v>
      </c>
      <c r="AO28" s="13">
        <v>4</v>
      </c>
      <c r="AP28" s="13">
        <v>4</v>
      </c>
      <c r="AQ28" s="13"/>
      <c r="AR28" s="31" t="s">
        <v>54</v>
      </c>
      <c r="AS28" s="16" t="s">
        <v>45</v>
      </c>
      <c r="AT28" s="16" t="s">
        <v>191</v>
      </c>
      <c r="AU28" s="13" t="s">
        <v>52</v>
      </c>
      <c r="AV28" s="13" t="s">
        <v>151</v>
      </c>
      <c r="AW28" s="16" t="s">
        <v>52</v>
      </c>
      <c r="AX28" s="13" t="s">
        <v>151</v>
      </c>
      <c r="AY28" s="16" t="s">
        <v>175</v>
      </c>
      <c r="AZ28" s="16" t="s">
        <v>155</v>
      </c>
      <c r="BA28" s="16" t="s">
        <v>343</v>
      </c>
      <c r="BB28" s="16" t="s">
        <v>164</v>
      </c>
      <c r="BC28" s="32" t="s">
        <v>430</v>
      </c>
      <c r="BD28" s="31" t="s">
        <v>49</v>
      </c>
      <c r="BE28" s="30" t="s">
        <v>32</v>
      </c>
      <c r="BF28" s="30" t="s">
        <v>113</v>
      </c>
      <c r="BG28" s="33" t="s">
        <v>732</v>
      </c>
      <c r="BH28" s="34">
        <v>45041</v>
      </c>
      <c r="BI28" s="34">
        <v>45637</v>
      </c>
      <c r="BJ28" s="34">
        <v>47238</v>
      </c>
      <c r="BK28" s="45">
        <f ca="1">+(REFERENCEMENT_ISOLANT[[#This Row],[AVIS LIMITE AU / VALIDITE]]&gt;=TODAY())*1</f>
        <v>1</v>
      </c>
      <c r="BL28" s="13" t="s">
        <v>185</v>
      </c>
      <c r="BM28"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BN28" s="95">
        <v>0</v>
      </c>
      <c r="BO28" s="57" t="s">
        <v>421</v>
      </c>
      <c r="BP28" s="57"/>
      <c r="BQ28" s="36" t="s">
        <v>70</v>
      </c>
      <c r="BR28"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n°20/20-468_V3-E1 annule et remplace l' Avis technique n° 20/20-468_V2</v>
      </c>
      <c r="BS28" s="35">
        <f ca="1">REFERENCEMENT_ISOLANT[[#This Row],[VALIDITE]]</f>
        <v>1</v>
      </c>
      <c r="BT28"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28"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28"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28" s="36" t="e">
        <f>IF(AND('PR-tampon'!RECH_HYGRO=TRUE,MATCH(REFERENCEMENT_ISOLANT[[#This Row],[Hygrométrie des locaux]],LISTE_HYGRO,0)&gt;=MATCH(ZONE_SIS_VISEE,LISTE_HYGRO,0)),1,0)</f>
        <v>#N/A</v>
      </c>
      <c r="BX28" s="36" t="e">
        <f>IF(AND('PR-tampon'!RECH_CLIMAT=TRUE,MATCH(REFERENCEMENT_ISOLANT[[#This Row],[Climat max]],LISTE_CLIMAT,0)&gt;=MATCH(HAUT_VISEE,LISTE_CLIMAT,0)),1,0)</f>
        <v>#N/A</v>
      </c>
      <c r="BY28" s="36" t="e">
        <f>IF(AND(RECH_CLASSEMENT=TRUE,MATCH(REFERENCEMENT_ISOLANT[[#This Row],[classement locaux au sens 20.1 P3]],LISTE_CLASSEMENT,0)&gt;=MATCH(SITUA_VISEE,LISTE_CLASSEMENT,0)),1,0)</f>
        <v>#N/A</v>
      </c>
      <c r="BZ28" s="36" t="e">
        <f>IF(AND(RECH_LOCAUX=TRUE,MATCH(REFERENCEMENT_ISOLANT[[#This Row],[Locaux climatisés ou raffraichis]],LISTE_LOCAUX_VISE,0)&gt;=MATCH(CATEG_VISEE,LISTE_LOCAUX_VISE,0)),1,0)</f>
        <v>#N/A</v>
      </c>
      <c r="CA28" s="36">
        <f ca="1">IF(REFERENCEMENT_ISOLANT[[#This Row],[Eligibilité procédé]]&lt;&gt;0,COUNTIF(REFERENCEMENT_ISOLANT[Eligibilité procédé],"&lt;="&amp;REFERENCEMENT_ISOLANT[[#This Row],[Eligibilité procédé]])-COUNTIF(REFERENCEMENT_ISOLANT[Eligibilité procédé],"=0"),ROWS(REFERENCEMENT_ISOLANT[Ordre]))</f>
        <v>14</v>
      </c>
      <c r="CB28" s="36">
        <f ca="1">IF(COUNTIF('PR-tampon'!$B$3:$B$9,TRUE)+1=COUNTIF(REFERENCEMENT_ISOLANT[[#This Row],[Validité]:[CRITERE CLIMATISATION VISE]],1),ROW(REFERENCEMENT_ISOLANT[[#This Row],[CRITERE CLIMATISATION VISE]]),"")</f>
        <v>28</v>
      </c>
      <c r="CC28"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28"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28"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FACADE :  ISOLATION ENTRE MONTANTS DE FACADE CONFORME AU NF DTU 31.4 AVEC PAREMENT EXTERIEUR VENTILE</v>
      </c>
      <c r="CF28"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v>
      </c>
      <c r="CG28" s="126">
        <v>3.5999999999999997E-2</v>
      </c>
      <c r="CH28" s="126">
        <v>3.9E-2</v>
      </c>
      <c r="CI28" s="126">
        <v>40</v>
      </c>
      <c r="CJ28" s="126">
        <v>240</v>
      </c>
      <c r="CK28" s="126" t="s">
        <v>448</v>
      </c>
      <c r="CL28" s="126" t="s">
        <v>49</v>
      </c>
      <c r="CM28" s="126"/>
      <c r="CN28" s="126"/>
      <c r="CO28" s="126" t="s">
        <v>447</v>
      </c>
      <c r="CP28" s="126" t="s">
        <v>611</v>
      </c>
      <c r="CQ28"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20/20-468_V3-E1 du procédé URSA UPWOOD - Application en mur : pose en : COB du NF DTU 31.2 avec parement extérieur ventilé ; FOB du NF DTU 31.4 avec parement extérieur ventilé ; contre-cloison du DTU 25.41 ; cloisons du DTU 25.41 ; </v>
      </c>
    </row>
    <row r="29" spans="1:95" ht="228" x14ac:dyDescent="0.25">
      <c r="A29" s="159">
        <v>45789</v>
      </c>
      <c r="B29" s="33" t="s">
        <v>52</v>
      </c>
      <c r="C29" s="33" t="s">
        <v>52</v>
      </c>
      <c r="D29" s="33"/>
      <c r="E29" s="30" t="s">
        <v>6</v>
      </c>
      <c r="F29" s="30" t="s">
        <v>687</v>
      </c>
      <c r="G29" s="30" t="str">
        <f ca="1">IF(REFERENCEMENT_ISOLANT[[#This Row],[VALIDITE]]=1,REFERENCEMENT_ISOLANT[[#This Row],[TYPE DE PROCEDE CSTB]],0)</f>
        <v>Isolation thermique de mur en panneau ou rouleau des produits à base de fibres végétales ou animales</v>
      </c>
      <c r="H29" s="30" t="s">
        <v>792</v>
      </c>
      <c r="I29" s="30" t="s">
        <v>496</v>
      </c>
      <c r="J29" s="30" t="s">
        <v>63</v>
      </c>
      <c r="K29" s="12" t="s">
        <v>183</v>
      </c>
      <c r="L29" s="12" t="s">
        <v>183</v>
      </c>
      <c r="M29" s="13" t="s">
        <v>183</v>
      </c>
      <c r="N29" s="12" t="s">
        <v>52</v>
      </c>
      <c r="O29" s="13" t="s">
        <v>52</v>
      </c>
      <c r="P29" s="13" t="s">
        <v>183</v>
      </c>
      <c r="Q29" s="13" t="s">
        <v>183</v>
      </c>
      <c r="R29" s="13" t="s">
        <v>183</v>
      </c>
      <c r="S29" s="13" t="s">
        <v>183</v>
      </c>
      <c r="T29" s="136" t="s">
        <v>52</v>
      </c>
      <c r="U29" s="138" t="s">
        <v>527</v>
      </c>
      <c r="V29" s="12" t="s">
        <v>183</v>
      </c>
      <c r="W29" s="12" t="s">
        <v>183</v>
      </c>
      <c r="X29" s="12" t="s">
        <v>183</v>
      </c>
      <c r="Y29" s="12"/>
      <c r="Z29" s="12" t="s">
        <v>52</v>
      </c>
      <c r="AA29" s="12" t="s">
        <v>52</v>
      </c>
      <c r="AB29" s="12"/>
      <c r="AC29" s="12" t="s">
        <v>183</v>
      </c>
      <c r="AD29" s="12" t="s">
        <v>183</v>
      </c>
      <c r="AE29" s="12" t="s">
        <v>183</v>
      </c>
      <c r="AF29" s="12"/>
      <c r="AG29" s="119" t="s">
        <v>542</v>
      </c>
      <c r="AH29" s="146" t="s">
        <v>586</v>
      </c>
      <c r="AI29" s="134">
        <v>95</v>
      </c>
      <c r="AJ29" s="134" t="s">
        <v>587</v>
      </c>
      <c r="AK29" s="146" t="s">
        <v>52</v>
      </c>
      <c r="AL29" s="146" t="s">
        <v>52</v>
      </c>
      <c r="AM29" s="13">
        <v>4</v>
      </c>
      <c r="AN29" s="13">
        <v>4</v>
      </c>
      <c r="AO29" s="13">
        <v>4</v>
      </c>
      <c r="AP29" s="13">
        <v>4</v>
      </c>
      <c r="AQ29" s="13"/>
      <c r="AR29" s="31">
        <v>3.5999999999999997E-2</v>
      </c>
      <c r="AS29" s="16" t="s">
        <v>45</v>
      </c>
      <c r="AT29" s="16" t="s">
        <v>191</v>
      </c>
      <c r="AU29" s="13" t="s">
        <v>52</v>
      </c>
      <c r="AV29" s="13" t="s">
        <v>151</v>
      </c>
      <c r="AW29" s="16" t="s">
        <v>52</v>
      </c>
      <c r="AX29" s="16">
        <v>8</v>
      </c>
      <c r="AY29" s="16" t="s">
        <v>175</v>
      </c>
      <c r="AZ29" s="16" t="s">
        <v>155</v>
      </c>
      <c r="BA29" s="16" t="s">
        <v>343</v>
      </c>
      <c r="BB29" s="16" t="s">
        <v>164</v>
      </c>
      <c r="BC29" s="47" t="s">
        <v>94</v>
      </c>
      <c r="BD29" s="31" t="s">
        <v>49</v>
      </c>
      <c r="BE29" s="30" t="s">
        <v>4</v>
      </c>
      <c r="BF29" s="30" t="s">
        <v>113</v>
      </c>
      <c r="BG29" s="33" t="s">
        <v>729</v>
      </c>
      <c r="BH29" s="44"/>
      <c r="BI29" s="33">
        <v>45572</v>
      </c>
      <c r="BJ29" s="34">
        <v>48053</v>
      </c>
      <c r="BK29" s="45">
        <f ca="1">+(REFERENCEMENT_ISOLANT[[#This Row],[AVIS LIMITE AU / VALIDITE]]&gt;=TODAY())*1</f>
        <v>1</v>
      </c>
      <c r="BL29" s="13" t="s">
        <v>185</v>
      </c>
      <c r="BM29"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BN29" s="95">
        <v>0</v>
      </c>
      <c r="BO29" s="57" t="s">
        <v>422</v>
      </c>
      <c r="BP29" s="57"/>
      <c r="BQ29" s="36" t="s">
        <v>235</v>
      </c>
      <c r="BR29"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n°20/19-439_V4-E1 annule et remplace l' Avis technique n° 20/19-439_V2_E1</v>
      </c>
      <c r="BS29" s="35">
        <f ca="1">REFERENCEMENT_ISOLANT[[#This Row],[VALIDITE]]</f>
        <v>1</v>
      </c>
      <c r="BT29"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29"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29"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29" s="36" t="e">
        <f>IF(AND('PR-tampon'!RECH_HYGRO=TRUE,MATCH(REFERENCEMENT_ISOLANT[[#This Row],[Hygrométrie des locaux]],LISTE_HYGRO,0)&gt;=MATCH(ZONE_SIS_VISEE,LISTE_HYGRO,0)),1,0)</f>
        <v>#N/A</v>
      </c>
      <c r="BX29" s="36" t="e">
        <f>IF(AND('PR-tampon'!RECH_CLIMAT=TRUE,MATCH(REFERENCEMENT_ISOLANT[[#This Row],[Climat max]],LISTE_CLIMAT,0)&gt;=MATCH(HAUT_VISEE,LISTE_CLIMAT,0)),1,0)</f>
        <v>#N/A</v>
      </c>
      <c r="BY29" s="36" t="e">
        <f>IF(AND(RECH_CLASSEMENT=TRUE,MATCH(REFERENCEMENT_ISOLANT[[#This Row],[classement locaux au sens 20.1 P3]],LISTE_CLASSEMENT,0)&gt;=MATCH(SITUA_VISEE,LISTE_CLASSEMENT,0)),1,0)</f>
        <v>#N/A</v>
      </c>
      <c r="BZ29" s="36" t="e">
        <f>IF(AND(RECH_LOCAUX=TRUE,MATCH(REFERENCEMENT_ISOLANT[[#This Row],[Locaux climatisés ou raffraichis]],LISTE_LOCAUX_VISE,0)&gt;=MATCH(CATEG_VISEE,LISTE_LOCAUX_VISE,0)),1,0)</f>
        <v>#N/A</v>
      </c>
      <c r="CA29" s="36">
        <f ca="1">IF(REFERENCEMENT_ISOLANT[[#This Row],[Eligibilité procédé]]&lt;&gt;0,COUNTIF(REFERENCEMENT_ISOLANT[Eligibilité procédé],"&lt;="&amp;REFERENCEMENT_ISOLANT[[#This Row],[Eligibilité procédé]])-COUNTIF(REFERENCEMENT_ISOLANT[Eligibilité procédé],"=0"),ROWS(REFERENCEMENT_ISOLANT[Ordre]))</f>
        <v>15</v>
      </c>
      <c r="CB29" s="36">
        <f ca="1">IF(COUNTIF('PR-tampon'!$B$3:$B$9,TRUE)+1=COUNTIF(REFERENCEMENT_ISOLANT[[#This Row],[Validité]:[CRITERE CLIMATISATION VISE]],1),ROW(REFERENCEMENT_ISOLANT[[#This Row],[CRITERE CLIMATISATION VISE]]),"")</f>
        <v>29</v>
      </c>
      <c r="CC29"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Extenstion de l'Avis Technique n°20/19-439_V3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29"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Extenstion de l'Avis Technique n°20/19-439_V3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29"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29"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CG29" s="126"/>
      <c r="CH29" s="126"/>
      <c r="CI29" s="126"/>
      <c r="CJ29" s="126"/>
      <c r="CK29" s="126"/>
      <c r="CL29" s="126"/>
      <c r="CM29" s="126"/>
      <c r="CN29" s="126"/>
      <c r="CO29" s="126"/>
      <c r="CP29" s="126"/>
      <c r="CQ29"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20/19-439_V4-E1 du procédé ISOCOTON - Application en mur : pose en : COB du NF DTU 31.2 avec parement extérieur ventilé ; contre-cloison du DTU 25.41 ; cloisons du DTU 25.41 ; cloison intérieure en COB du NF DTU 31.2 ; </v>
      </c>
    </row>
    <row r="30" spans="1:95" ht="105" customHeight="1" x14ac:dyDescent="0.25">
      <c r="A30" s="159">
        <v>45789</v>
      </c>
      <c r="B30" s="33" t="s">
        <v>52</v>
      </c>
      <c r="C30" s="33" t="s">
        <v>52</v>
      </c>
      <c r="D30" s="33"/>
      <c r="E30" s="30" t="s">
        <v>6</v>
      </c>
      <c r="F30" s="30" t="s">
        <v>687</v>
      </c>
      <c r="G30" s="30" t="str">
        <f ca="1">IF(REFERENCEMENT_ISOLANT[[#This Row],[VALIDITE]]=1,REFERENCEMENT_ISOLANT[[#This Row],[TYPE DE PROCEDE CSTB]],0)</f>
        <v>Isolation thermique de mur en panneau ou rouleau des produits à base de fibres végétales ou animales</v>
      </c>
      <c r="H30" s="30" t="s">
        <v>701</v>
      </c>
      <c r="I30" s="30" t="s">
        <v>708</v>
      </c>
      <c r="J30" s="93" t="s">
        <v>4</v>
      </c>
      <c r="K30" s="12" t="s">
        <v>183</v>
      </c>
      <c r="L30" s="12" t="s">
        <v>183</v>
      </c>
      <c r="M30" s="12" t="s">
        <v>183</v>
      </c>
      <c r="N30" s="13" t="s">
        <v>52</v>
      </c>
      <c r="O30" s="13" t="s">
        <v>52</v>
      </c>
      <c r="P30" s="12" t="s">
        <v>183</v>
      </c>
      <c r="Q30" s="12" t="s">
        <v>183</v>
      </c>
      <c r="R30" s="12" t="s">
        <v>183</v>
      </c>
      <c r="S30" s="12" t="s">
        <v>183</v>
      </c>
      <c r="T30" s="12" t="s">
        <v>183</v>
      </c>
      <c r="U30" s="138" t="s">
        <v>527</v>
      </c>
      <c r="V30" s="12" t="s">
        <v>183</v>
      </c>
      <c r="W30" s="12" t="s">
        <v>183</v>
      </c>
      <c r="X30" s="12" t="s">
        <v>183</v>
      </c>
      <c r="Y30" s="138"/>
      <c r="Z30" s="12" t="s">
        <v>52</v>
      </c>
      <c r="AA30" s="12" t="s">
        <v>183</v>
      </c>
      <c r="AB30" s="12"/>
      <c r="AC30" s="12" t="s">
        <v>183</v>
      </c>
      <c r="AD30" s="12" t="s">
        <v>183</v>
      </c>
      <c r="AE30" s="12" t="s">
        <v>183</v>
      </c>
      <c r="AF30" s="12"/>
      <c r="AG30" s="137" t="s">
        <v>711</v>
      </c>
      <c r="AH30" s="152" t="s">
        <v>586</v>
      </c>
      <c r="AI30" s="152">
        <v>95</v>
      </c>
      <c r="AJ30" s="134" t="s">
        <v>590</v>
      </c>
      <c r="AK30" s="146" t="s">
        <v>52</v>
      </c>
      <c r="AL30" s="146" t="s">
        <v>52</v>
      </c>
      <c r="AM30" s="13">
        <v>4</v>
      </c>
      <c r="AN30" s="13">
        <v>4</v>
      </c>
      <c r="AO30" s="13">
        <v>4</v>
      </c>
      <c r="AP30" s="13">
        <v>4</v>
      </c>
      <c r="AQ30" s="16"/>
      <c r="AR30" s="31"/>
      <c r="AS30" s="16" t="s">
        <v>45</v>
      </c>
      <c r="AT30" s="16" t="s">
        <v>191</v>
      </c>
      <c r="AU30" s="13" t="s">
        <v>52</v>
      </c>
      <c r="AV30" s="13" t="s">
        <v>151</v>
      </c>
      <c r="AW30" s="16" t="s">
        <v>52</v>
      </c>
      <c r="AX30" s="13">
        <v>8</v>
      </c>
      <c r="AY30" s="16" t="s">
        <v>175</v>
      </c>
      <c r="AZ30" s="16" t="s">
        <v>155</v>
      </c>
      <c r="BA30" s="16" t="s">
        <v>343</v>
      </c>
      <c r="BB30" s="16" t="s">
        <v>164</v>
      </c>
      <c r="BC30" s="32" t="s">
        <v>712</v>
      </c>
      <c r="BD30" s="31" t="s">
        <v>80</v>
      </c>
      <c r="BE30" s="93" t="s">
        <v>4</v>
      </c>
      <c r="BF30" s="30" t="s">
        <v>113</v>
      </c>
      <c r="BG30" s="39" t="s">
        <v>716</v>
      </c>
      <c r="BH30" s="40">
        <v>45587</v>
      </c>
      <c r="BI30" s="41">
        <v>45621</v>
      </c>
      <c r="BJ30" s="41">
        <v>46660</v>
      </c>
      <c r="BK30" s="13">
        <f ca="1">+(REFERENCEMENT_ISOLANT[[#This Row],[AVIS LIMITE AU / VALIDITE]]&gt;=TODAY())*1</f>
        <v>1</v>
      </c>
      <c r="BL30" s="13" t="s">
        <v>185</v>
      </c>
      <c r="BM30"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BN30" s="156">
        <v>0</v>
      </c>
      <c r="BO30" s="16"/>
      <c r="BP30" s="16"/>
      <c r="BQ30" s="36"/>
      <c r="BR30"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30" s="35">
        <f ca="1">REFERENCEMENT_ISOLANT[[#This Row],[VALIDITE]]</f>
        <v>1</v>
      </c>
      <c r="BT30"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30"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30"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30" s="36" t="e">
        <f>IF(AND('PR-tampon'!RECH_HYGRO=TRUE,MATCH(REFERENCEMENT_ISOLANT[[#This Row],[Hygrométrie des locaux]],LISTE_HYGRO,0)&gt;=MATCH(ZONE_SIS_VISEE,LISTE_HYGRO,0)),1,0)</f>
        <v>#N/A</v>
      </c>
      <c r="BX30" s="36" t="e">
        <f>IF(AND('PR-tampon'!RECH_CLIMAT=TRUE,MATCH(REFERENCEMENT_ISOLANT[[#This Row],[Climat max]],LISTE_CLIMAT,0)&gt;=MATCH(HAUT_VISEE,LISTE_CLIMAT,0)),1,0)</f>
        <v>#N/A</v>
      </c>
      <c r="BY30" s="36" t="e">
        <f>IF(AND(RECH_CLASSEMENT=TRUE,MATCH(REFERENCEMENT_ISOLANT[[#This Row],[classement locaux au sens 20.1 P3]],LISTE_CLASSEMENT,0)&gt;=MATCH(SITUA_VISEE,LISTE_CLASSEMENT,0)),1,0)</f>
        <v>#N/A</v>
      </c>
      <c r="BZ30" s="36" t="e">
        <f>IF(AND(RECH_LOCAUX=TRUE,MATCH(REFERENCEMENT_ISOLANT[[#This Row],[Locaux climatisés ou raffraichis]],LISTE_LOCAUX_VISE,0)&gt;=MATCH(CATEG_VISEE,LISTE_LOCAUX_VISE,0)),1,0)</f>
        <v>#N/A</v>
      </c>
      <c r="CA30" s="36">
        <f ca="1">IF(REFERENCEMENT_ISOLANT[[#This Row],[Eligibilité procédé]]&lt;&gt;0,COUNTIF(REFERENCEMENT_ISOLANT[Eligibilité procédé],"&lt;="&amp;REFERENCEMENT_ISOLANT[[#This Row],[Eligibilité procédé]])-COUNTIF(REFERENCEMENT_ISOLANT[Eligibilité procédé],"=0"),ROWS(REFERENCEMENT_ISOLANT[Ordre]))</f>
        <v>16</v>
      </c>
      <c r="CB30" s="36">
        <f ca="1">IF(COUNTIF('PR-tampon'!$B$3:$B$9,TRUE)+1=COUNTIF(REFERENCEMENT_ISOLANT[[#This Row],[Validité]:[CRITERE CLIMATISATION VISE]],1),ROW(REFERENCEMENT_ISOLANT[[#This Row],[CRITERE CLIMATISATION VISE]]),"")</f>
        <v>30</v>
      </c>
      <c r="CC30"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Les bâtiments de process industriel, agricoles, frigorifique, agroalimentaire, à ambiance corrosive et à ossatures porteuses métalliques sont exclus.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30"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Les bâtiments de process industriel, agricoles, frigorifique, agroalimentaire, à ambiance corrosive et à ossatures porteuses métalliques sont exclus.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30"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30"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DISTRIBUTION INTERIEURE : ISOLATION DE DISTRIBUTION INTERIEURE CONFORME AU NF DTU 25.41 DANS UNE STRUCTURE BOIS</v>
      </c>
      <c r="CG30" s="126"/>
      <c r="CH30" s="126"/>
      <c r="CI30" s="126"/>
      <c r="CJ30" s="126"/>
      <c r="CK30" s="126"/>
      <c r="CL30" s="126" t="s">
        <v>80</v>
      </c>
      <c r="CM30" s="126"/>
      <c r="CN30" s="126"/>
      <c r="CO30" s="126" t="s">
        <v>709</v>
      </c>
      <c r="CP30" s="117"/>
      <c r="CQ30"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20/24-534_V2 du procédé OPALE – Application en murs : pose en : COB du NF DTU 31.2 avec parement extérieur ventilé ; cloisons du DTU 25.41 ; </v>
      </c>
    </row>
    <row r="31" spans="1:95" ht="312" x14ac:dyDescent="0.25">
      <c r="A31" s="159">
        <v>45789</v>
      </c>
      <c r="B31" s="33" t="s">
        <v>52</v>
      </c>
      <c r="C31" s="33" t="s">
        <v>52</v>
      </c>
      <c r="D31" s="33"/>
      <c r="E31" s="30" t="s">
        <v>6</v>
      </c>
      <c r="F31" s="30" t="s">
        <v>687</v>
      </c>
      <c r="G31" s="30" t="str">
        <f ca="1">IF(REFERENCEMENT_ISOLANT[[#This Row],[VALIDITE]]=1,REFERENCEMENT_ISOLANT[[#This Row],[TYPE DE PROCEDE CSTB]],0)</f>
        <v>Isolation thermique de mur en panneau ou rouleau des produits à base de fibres végétales ou animales</v>
      </c>
      <c r="H31" s="30" t="s">
        <v>803</v>
      </c>
      <c r="I31" s="30" t="s">
        <v>708</v>
      </c>
      <c r="J31" s="93" t="s">
        <v>4</v>
      </c>
      <c r="K31" s="12" t="s">
        <v>183</v>
      </c>
      <c r="L31" s="12" t="s">
        <v>183</v>
      </c>
      <c r="M31" s="12" t="s">
        <v>183</v>
      </c>
      <c r="N31" s="13" t="s">
        <v>52</v>
      </c>
      <c r="O31" s="13" t="s">
        <v>52</v>
      </c>
      <c r="P31" s="12" t="s">
        <v>183</v>
      </c>
      <c r="Q31" s="12" t="s">
        <v>183</v>
      </c>
      <c r="R31" s="12" t="s">
        <v>183</v>
      </c>
      <c r="S31" s="12" t="s">
        <v>183</v>
      </c>
      <c r="T31" s="12" t="s">
        <v>183</v>
      </c>
      <c r="U31" s="138" t="s">
        <v>527</v>
      </c>
      <c r="V31" s="12" t="s">
        <v>183</v>
      </c>
      <c r="W31" s="12" t="s">
        <v>183</v>
      </c>
      <c r="X31" s="12" t="s">
        <v>183</v>
      </c>
      <c r="Y31" s="138"/>
      <c r="Z31" s="12" t="s">
        <v>52</v>
      </c>
      <c r="AA31" s="12" t="s">
        <v>183</v>
      </c>
      <c r="AB31" s="12"/>
      <c r="AC31" s="12" t="s">
        <v>183</v>
      </c>
      <c r="AD31" s="12" t="s">
        <v>183</v>
      </c>
      <c r="AE31" s="12" t="s">
        <v>183</v>
      </c>
      <c r="AF31" s="12"/>
      <c r="AG31" s="137" t="s">
        <v>711</v>
      </c>
      <c r="AH31" s="152" t="s">
        <v>586</v>
      </c>
      <c r="AI31" s="152">
        <v>95</v>
      </c>
      <c r="AJ31" s="134" t="s">
        <v>590</v>
      </c>
      <c r="AK31" s="146" t="s">
        <v>52</v>
      </c>
      <c r="AL31" s="146" t="s">
        <v>52</v>
      </c>
      <c r="AM31" s="13">
        <v>4</v>
      </c>
      <c r="AN31" s="13">
        <v>4</v>
      </c>
      <c r="AO31" s="13">
        <v>4</v>
      </c>
      <c r="AP31" s="13">
        <v>4</v>
      </c>
      <c r="AQ31" s="16"/>
      <c r="AR31" s="31"/>
      <c r="AS31" s="16" t="s">
        <v>45</v>
      </c>
      <c r="AT31" s="16" t="s">
        <v>191</v>
      </c>
      <c r="AU31" s="13" t="s">
        <v>52</v>
      </c>
      <c r="AV31" s="13" t="s">
        <v>151</v>
      </c>
      <c r="AW31" s="16" t="s">
        <v>52</v>
      </c>
      <c r="AX31" s="13">
        <v>8</v>
      </c>
      <c r="AY31" s="16" t="s">
        <v>175</v>
      </c>
      <c r="AZ31" s="16" t="s">
        <v>155</v>
      </c>
      <c r="BA31" s="16" t="s">
        <v>343</v>
      </c>
      <c r="BB31" s="16" t="s">
        <v>164</v>
      </c>
      <c r="BC31" s="32" t="s">
        <v>712</v>
      </c>
      <c r="BD31" s="31" t="s">
        <v>80</v>
      </c>
      <c r="BE31" s="93" t="s">
        <v>4</v>
      </c>
      <c r="BF31" s="30" t="s">
        <v>113</v>
      </c>
      <c r="BG31" s="39" t="s">
        <v>727</v>
      </c>
      <c r="BH31" s="40">
        <v>45587</v>
      </c>
      <c r="BI31" s="41">
        <v>45621</v>
      </c>
      <c r="BJ31" s="41">
        <v>46660</v>
      </c>
      <c r="BK31" s="13">
        <f ca="1">+(REFERENCEMENT_ISOLANT[[#This Row],[AVIS LIMITE AU / VALIDITE]]&gt;=TODAY())*1</f>
        <v>1</v>
      </c>
      <c r="BL31" s="13" t="s">
        <v>185</v>
      </c>
      <c r="BM31"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BN31" s="156">
        <v>0</v>
      </c>
      <c r="BO31" s="16"/>
      <c r="BP31" s="16"/>
      <c r="BQ31" s="36"/>
      <c r="BR31"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31" s="35">
        <f ca="1">REFERENCEMENT_ISOLANT[[#This Row],[VALIDITE]]</f>
        <v>1</v>
      </c>
      <c r="BT31"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31"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31"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31" s="36" t="e">
        <f>IF(AND('PR-tampon'!RECH_HYGRO=TRUE,MATCH(REFERENCEMENT_ISOLANT[[#This Row],[Hygrométrie des locaux]],LISTE_HYGRO,0)&gt;=MATCH(ZONE_SIS_VISEE,LISTE_HYGRO,0)),1,0)</f>
        <v>#N/A</v>
      </c>
      <c r="BX31" s="36" t="e">
        <f>IF(AND('PR-tampon'!RECH_CLIMAT=TRUE,MATCH(REFERENCEMENT_ISOLANT[[#This Row],[Climat max]],LISTE_CLIMAT,0)&gt;=MATCH(HAUT_VISEE,LISTE_CLIMAT,0)),1,0)</f>
        <v>#N/A</v>
      </c>
      <c r="BY31" s="36" t="e">
        <f>IF(AND(RECH_CLASSEMENT=TRUE,MATCH(REFERENCEMENT_ISOLANT[[#This Row],[classement locaux au sens 20.1 P3]],LISTE_CLASSEMENT,0)&gt;=MATCH(SITUA_VISEE,LISTE_CLASSEMENT,0)),1,0)</f>
        <v>#N/A</v>
      </c>
      <c r="BZ31" s="36" t="e">
        <f>IF(AND(RECH_LOCAUX=TRUE,MATCH(REFERENCEMENT_ISOLANT[[#This Row],[Locaux climatisés ou raffraichis]],LISTE_LOCAUX_VISE,0)&gt;=MATCH(CATEG_VISEE,LISTE_LOCAUX_VISE,0)),1,0)</f>
        <v>#N/A</v>
      </c>
      <c r="CA31" s="36">
        <f ca="1">IF(REFERENCEMENT_ISOLANT[[#This Row],[Eligibilité procédé]]&lt;&gt;0,COUNTIF(REFERENCEMENT_ISOLANT[Eligibilité procédé],"&lt;="&amp;REFERENCEMENT_ISOLANT[[#This Row],[Eligibilité procédé]])-COUNTIF(REFERENCEMENT_ISOLANT[Eligibilité procédé],"=0"),ROWS(REFERENCEMENT_ISOLANT[Ordre]))</f>
        <v>17</v>
      </c>
      <c r="CB31" s="36">
        <f ca="1">IF(COUNTIF('PR-tampon'!$B$3:$B$9,TRUE)+1=COUNTIF(REFERENCEMENT_ISOLANT[[#This Row],[Validité]:[CRITERE CLIMATISATION VISE]],1),ROW(REFERENCEMENT_ISOLANT[[#This Row],[CRITERE CLIMATISATION VISE]]),"")</f>
        <v>31</v>
      </c>
      <c r="CC31"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Les bâtiments de process industriel, agricoles, frigorifique, agroalimentaire, à ambiance corrosive et à ossatures porteuses métalliques sont exclus.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31"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Les bâtiments de process industriel, agricoles, frigorifique, agroalimentaire, à ambiance corrosive et à ossatures porteuses métalliques sont exclus.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31"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31"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DISTRIBUTION INTERIEURE : ISOLATION DE DISTRIBUTION INTERIEURE CONFORME AU NF DTU 25.41 DANS UNE STRUCTURE BOIS</v>
      </c>
      <c r="CG31" s="126"/>
      <c r="CH31" s="126"/>
      <c r="CI31" s="126"/>
      <c r="CJ31" s="126"/>
      <c r="CK31" s="126"/>
      <c r="CL31" s="126" t="s">
        <v>80</v>
      </c>
      <c r="CM31" s="126"/>
      <c r="CN31" s="126"/>
      <c r="CO31" s="126" t="s">
        <v>709</v>
      </c>
      <c r="CP31" s="117"/>
      <c r="CQ31"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20/24-534_V2-E1 du procédé URSA UpTex - URSA COCOON'R - URSA Textile  - Application en mur : pose en : COB du NF DTU 31.2 avec parement extérieur ventilé ; cloisons du DTU 25.41 ; </v>
      </c>
    </row>
    <row r="32" spans="1:95" ht="120" x14ac:dyDescent="0.25">
      <c r="A32" s="159">
        <v>45789</v>
      </c>
      <c r="B32" s="33" t="s">
        <v>52</v>
      </c>
      <c r="C32" s="33" t="s">
        <v>52</v>
      </c>
      <c r="D32" s="33"/>
      <c r="E32" s="30" t="s">
        <v>9</v>
      </c>
      <c r="F32" s="30" t="s">
        <v>686</v>
      </c>
      <c r="G32" s="30" t="str">
        <f ca="1">IF(REFERENCEMENT_ISOLANT[[#This Row],[VALIDITE]]=1,REFERENCEMENT_ISOLANT[[#This Row],[TYPE DE PROCEDE CSTB]],0)</f>
        <v>Isolation thermique de mur en vrac des produits à base de ouate de cellulose</v>
      </c>
      <c r="H32" s="30" t="s">
        <v>750</v>
      </c>
      <c r="I32" s="30" t="s">
        <v>8</v>
      </c>
      <c r="J32" s="30" t="s">
        <v>21</v>
      </c>
      <c r="K32" s="12" t="s">
        <v>183</v>
      </c>
      <c r="L32" s="12" t="s">
        <v>183</v>
      </c>
      <c r="M32" s="13" t="s">
        <v>183</v>
      </c>
      <c r="N32" s="12" t="s">
        <v>52</v>
      </c>
      <c r="O32" s="13" t="s">
        <v>52</v>
      </c>
      <c r="P32" s="13" t="s">
        <v>183</v>
      </c>
      <c r="Q32" s="13" t="s">
        <v>183</v>
      </c>
      <c r="R32" s="13" t="s">
        <v>183</v>
      </c>
      <c r="S32" s="13" t="s">
        <v>183</v>
      </c>
      <c r="T32" s="136" t="s">
        <v>183</v>
      </c>
      <c r="U32" s="138" t="s">
        <v>527</v>
      </c>
      <c r="V32" s="12" t="s">
        <v>183</v>
      </c>
      <c r="W32" s="12" t="s">
        <v>183</v>
      </c>
      <c r="X32" s="12" t="s">
        <v>183</v>
      </c>
      <c r="Y32" s="12"/>
      <c r="Z32" s="12" t="s">
        <v>183</v>
      </c>
      <c r="AA32" s="12" t="s">
        <v>183</v>
      </c>
      <c r="AB32" s="12"/>
      <c r="AC32" s="12" t="s">
        <v>183</v>
      </c>
      <c r="AD32" s="12" t="s">
        <v>183</v>
      </c>
      <c r="AE32" s="12" t="s">
        <v>183</v>
      </c>
      <c r="AF32" s="12"/>
      <c r="AG32" s="137" t="s">
        <v>539</v>
      </c>
      <c r="AH32" s="146" t="s">
        <v>588</v>
      </c>
      <c r="AI32" s="134" t="s">
        <v>594</v>
      </c>
      <c r="AJ32" s="134" t="s">
        <v>592</v>
      </c>
      <c r="AK32" s="146" t="s">
        <v>52</v>
      </c>
      <c r="AL32" s="146" t="s">
        <v>183</v>
      </c>
      <c r="AM32" s="13">
        <v>4</v>
      </c>
      <c r="AN32" s="13">
        <v>4</v>
      </c>
      <c r="AO32" s="13">
        <v>4</v>
      </c>
      <c r="AP32" s="13">
        <v>4</v>
      </c>
      <c r="AQ32" s="13"/>
      <c r="AR32" s="31" t="s">
        <v>57</v>
      </c>
      <c r="AS32" s="16" t="s">
        <v>45</v>
      </c>
      <c r="AT32" s="16" t="s">
        <v>191</v>
      </c>
      <c r="AU32" s="13" t="s">
        <v>52</v>
      </c>
      <c r="AV32" s="13" t="s">
        <v>151</v>
      </c>
      <c r="AW32" s="16" t="s">
        <v>52</v>
      </c>
      <c r="AX32" s="13" t="s">
        <v>151</v>
      </c>
      <c r="AY32" s="16" t="s">
        <v>175</v>
      </c>
      <c r="AZ32" s="16" t="s">
        <v>155</v>
      </c>
      <c r="BA32" s="16" t="s">
        <v>343</v>
      </c>
      <c r="BB32" s="16" t="s">
        <v>164</v>
      </c>
      <c r="BC32" s="32" t="s">
        <v>261</v>
      </c>
      <c r="BD32" s="31" t="s">
        <v>49</v>
      </c>
      <c r="BE32" s="30" t="s">
        <v>21</v>
      </c>
      <c r="BF32" s="30" t="s">
        <v>113</v>
      </c>
      <c r="BG32" s="33" t="s">
        <v>751</v>
      </c>
      <c r="BH32" s="44">
        <v>45440</v>
      </c>
      <c r="BI32" s="34">
        <v>45538</v>
      </c>
      <c r="BJ32" s="34">
        <v>46568</v>
      </c>
      <c r="BK32" s="13">
        <f ca="1">+(REFERENCEMENT_ISOLANT[[#This Row],[AVIS LIMITE AU / VALIDITE]]&gt;=TODAY())*1</f>
        <v>1</v>
      </c>
      <c r="BL32" s="13" t="s">
        <v>185</v>
      </c>
      <c r="BM32"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BN32" s="10">
        <v>0</v>
      </c>
      <c r="BO32" s="30" t="s">
        <v>227</v>
      </c>
      <c r="BP32" s="30"/>
      <c r="BQ32" s="36" t="s">
        <v>20</v>
      </c>
      <c r="BR32"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n°20/18-411_V4 annule et remplace l' Avis technique n° 20/18-411_V2</v>
      </c>
      <c r="BS32" s="35">
        <f ca="1">REFERENCEMENT_ISOLANT[[#This Row],[VALIDITE]]</f>
        <v>1</v>
      </c>
      <c r="BT32"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32"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32"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32" s="36" t="e">
        <f>IF(AND('PR-tampon'!RECH_HYGRO=TRUE,MATCH(REFERENCEMENT_ISOLANT[[#This Row],[Hygrométrie des locaux]],LISTE_HYGRO,0)&gt;=MATCH(ZONE_SIS_VISEE,LISTE_HYGRO,0)),1,0)</f>
        <v>#N/A</v>
      </c>
      <c r="BX32" s="36" t="e">
        <f>IF(AND('PR-tampon'!RECH_CLIMAT=TRUE,MATCH(REFERENCEMENT_ISOLANT[[#This Row],[Climat max]],LISTE_CLIMAT,0)&gt;=MATCH(HAUT_VISEE,LISTE_CLIMAT,0)),1,0)</f>
        <v>#N/A</v>
      </c>
      <c r="BY32" s="36" t="e">
        <f>IF(AND(RECH_CLASSEMENT=TRUE,MATCH(REFERENCEMENT_ISOLANT[[#This Row],[classement locaux au sens 20.1 P3]],LISTE_CLASSEMENT,0)&gt;=MATCH(SITUA_VISEE,LISTE_CLASSEMENT,0)),1,0)</f>
        <v>#N/A</v>
      </c>
      <c r="BZ32" s="36" t="e">
        <f>IF(AND(RECH_LOCAUX=TRUE,MATCH(REFERENCEMENT_ISOLANT[[#This Row],[Locaux climatisés ou raffraichis]],LISTE_LOCAUX_VISE,0)&gt;=MATCH(CATEG_VISEE,LISTE_LOCAUX_VISE,0)),1,0)</f>
        <v>#N/A</v>
      </c>
      <c r="CA32" s="36">
        <f ca="1">IF(REFERENCEMENT_ISOLANT[[#This Row],[Eligibilité procédé]]&lt;&gt;0,COUNTIF(REFERENCEMENT_ISOLANT[Eligibilité procédé],"&lt;="&amp;REFERENCEMENT_ISOLANT[[#This Row],[Eligibilité procédé]])-COUNTIF(REFERENCEMENT_ISOLANT[Eligibilité procédé],"=0"),ROWS(REFERENCEMENT_ISOLANT[Ordre]))</f>
        <v>18</v>
      </c>
      <c r="CB32" s="36">
        <f ca="1">IF(COUNTIF('PR-tampon'!$B$3:$B$9,TRUE)+1=COUNTIF(REFERENCEMENT_ISOLANT[[#This Row],[Validité]:[CRITERE CLIMATISATION VISE]],1),ROW(REFERENCEMENT_ISOLANT[[#This Row],[CRITERE CLIMATISATION VISE]]),"")</f>
        <v>32</v>
      </c>
      <c r="CC32"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32"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32"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32"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CG32" s="117" t="s">
        <v>468</v>
      </c>
      <c r="CH32" s="117" t="s">
        <v>468</v>
      </c>
      <c r="CI32" s="117" t="s">
        <v>475</v>
      </c>
      <c r="CJ32" s="117" t="s">
        <v>476</v>
      </c>
      <c r="CK32" s="117" t="s">
        <v>474</v>
      </c>
      <c r="CL32" s="126" t="s">
        <v>49</v>
      </c>
      <c r="CM32" s="126"/>
      <c r="CN32" s="126"/>
      <c r="CO32" s="126" t="s">
        <v>467</v>
      </c>
      <c r="CP32" s="126"/>
      <c r="CQ32"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20/18-411_V4 du procédé Cellaouate - Applications par insufflation ou projection humide en mur : pose en : COB du NF DTU 31.2 avec parement extérieur ventilé ; </v>
      </c>
    </row>
    <row r="33" spans="1:95" ht="120" x14ac:dyDescent="0.25">
      <c r="A33" s="159">
        <v>45789</v>
      </c>
      <c r="B33" s="33" t="s">
        <v>52</v>
      </c>
      <c r="C33" s="33" t="s">
        <v>52</v>
      </c>
      <c r="D33" s="33"/>
      <c r="E33" s="30" t="s">
        <v>9</v>
      </c>
      <c r="F33" s="30" t="s">
        <v>686</v>
      </c>
      <c r="G33" s="30" t="str">
        <f ca="1">IF(REFERENCEMENT_ISOLANT[[#This Row],[VALIDITE]]=1,REFERENCEMENT_ISOLANT[[#This Row],[TYPE DE PROCEDE CSTB]],0)</f>
        <v>Isolation thermique de mur en vrac des produits à base de ouate de cellulose</v>
      </c>
      <c r="H33" s="30" t="s">
        <v>752</v>
      </c>
      <c r="I33" s="30" t="s">
        <v>8</v>
      </c>
      <c r="J33" s="30" t="s">
        <v>753</v>
      </c>
      <c r="K33" s="12" t="s">
        <v>183</v>
      </c>
      <c r="L33" s="12" t="s">
        <v>183</v>
      </c>
      <c r="M33" s="13" t="s">
        <v>183</v>
      </c>
      <c r="N33" s="12" t="s">
        <v>52</v>
      </c>
      <c r="O33" s="13" t="s">
        <v>52</v>
      </c>
      <c r="P33" s="13" t="s">
        <v>183</v>
      </c>
      <c r="Q33" s="13" t="s">
        <v>183</v>
      </c>
      <c r="R33" s="13" t="s">
        <v>183</v>
      </c>
      <c r="S33" s="13" t="s">
        <v>183</v>
      </c>
      <c r="T33" s="136" t="s">
        <v>183</v>
      </c>
      <c r="U33" s="138" t="s">
        <v>527</v>
      </c>
      <c r="V33" s="12" t="s">
        <v>183</v>
      </c>
      <c r="W33" s="12" t="s">
        <v>183</v>
      </c>
      <c r="X33" s="12" t="s">
        <v>183</v>
      </c>
      <c r="Y33" s="12"/>
      <c r="Z33" s="12" t="s">
        <v>183</v>
      </c>
      <c r="AA33" s="12" t="s">
        <v>183</v>
      </c>
      <c r="AB33" s="12"/>
      <c r="AC33" s="12" t="s">
        <v>183</v>
      </c>
      <c r="AD33" s="12" t="s">
        <v>183</v>
      </c>
      <c r="AE33" s="12" t="s">
        <v>183</v>
      </c>
      <c r="AF33" s="12"/>
      <c r="AG33" s="137" t="s">
        <v>539</v>
      </c>
      <c r="AH33" s="146" t="s">
        <v>588</v>
      </c>
      <c r="AI33" s="134" t="s">
        <v>594</v>
      </c>
      <c r="AJ33" s="134" t="s">
        <v>592</v>
      </c>
      <c r="AK33" s="146" t="s">
        <v>52</v>
      </c>
      <c r="AL33" s="146" t="s">
        <v>183</v>
      </c>
      <c r="AM33" s="13">
        <v>4</v>
      </c>
      <c r="AN33" s="13">
        <v>4</v>
      </c>
      <c r="AO33" s="13">
        <v>4</v>
      </c>
      <c r="AP33" s="13">
        <v>4</v>
      </c>
      <c r="AQ33" s="13"/>
      <c r="AR33" s="31" t="s">
        <v>57</v>
      </c>
      <c r="AS33" s="16" t="s">
        <v>45</v>
      </c>
      <c r="AT33" s="16" t="s">
        <v>191</v>
      </c>
      <c r="AU33" s="13" t="s">
        <v>52</v>
      </c>
      <c r="AV33" s="13" t="s">
        <v>151</v>
      </c>
      <c r="AW33" s="16" t="s">
        <v>52</v>
      </c>
      <c r="AX33" s="13" t="s">
        <v>151</v>
      </c>
      <c r="AY33" s="16" t="s">
        <v>175</v>
      </c>
      <c r="AZ33" s="16" t="s">
        <v>155</v>
      </c>
      <c r="BA33" s="16" t="s">
        <v>343</v>
      </c>
      <c r="BB33" s="16" t="s">
        <v>164</v>
      </c>
      <c r="BC33" s="32" t="s">
        <v>261</v>
      </c>
      <c r="BD33" s="31" t="s">
        <v>49</v>
      </c>
      <c r="BE33" s="30" t="s">
        <v>753</v>
      </c>
      <c r="BF33" s="30" t="s">
        <v>113</v>
      </c>
      <c r="BG33" s="33" t="s">
        <v>754</v>
      </c>
      <c r="BH33" s="34" t="s">
        <v>117</v>
      </c>
      <c r="BI33" s="34">
        <v>45554</v>
      </c>
      <c r="BJ33" s="34">
        <v>46568</v>
      </c>
      <c r="BK33" s="13">
        <f ca="1">+(REFERENCEMENT_ISOLANT[[#This Row],[AVIS LIMITE AU / VALIDITE]]&gt;=TODAY())*1</f>
        <v>1</v>
      </c>
      <c r="BL33" s="13" t="s">
        <v>185</v>
      </c>
      <c r="BM33"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BN33" s="95">
        <v>0</v>
      </c>
      <c r="BO33" s="30" t="s">
        <v>227</v>
      </c>
      <c r="BP33" s="30"/>
      <c r="BQ33" s="36" t="s">
        <v>20</v>
      </c>
      <c r="BR33"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n°20/18-411_V4-E1 annule et remplace l' Avis technique n° 20/18-411_V2</v>
      </c>
      <c r="BS33" s="35">
        <f ca="1">REFERENCEMENT_ISOLANT[[#This Row],[VALIDITE]]</f>
        <v>1</v>
      </c>
      <c r="BT33"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33"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33"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33" s="36" t="e">
        <f>IF(AND('PR-tampon'!RECH_HYGRO=TRUE,MATCH(REFERENCEMENT_ISOLANT[[#This Row],[Hygrométrie des locaux]],LISTE_HYGRO,0)&gt;=MATCH(ZONE_SIS_VISEE,LISTE_HYGRO,0)),1,0)</f>
        <v>#N/A</v>
      </c>
      <c r="BX33" s="36" t="e">
        <f>IF(AND('PR-tampon'!RECH_CLIMAT=TRUE,MATCH(REFERENCEMENT_ISOLANT[[#This Row],[Climat max]],LISTE_CLIMAT,0)&gt;=MATCH(HAUT_VISEE,LISTE_CLIMAT,0)),1,0)</f>
        <v>#N/A</v>
      </c>
      <c r="BY33" s="36" t="e">
        <f>IF(AND(RECH_CLASSEMENT=TRUE,MATCH(REFERENCEMENT_ISOLANT[[#This Row],[classement locaux au sens 20.1 P3]],LISTE_CLASSEMENT,0)&gt;=MATCH(SITUA_VISEE,LISTE_CLASSEMENT,0)),1,0)</f>
        <v>#N/A</v>
      </c>
      <c r="BZ33" s="36" t="e">
        <f>IF(AND(RECH_LOCAUX=TRUE,MATCH(REFERENCEMENT_ISOLANT[[#This Row],[Locaux climatisés ou raffraichis]],LISTE_LOCAUX_VISE,0)&gt;=MATCH(CATEG_VISEE,LISTE_LOCAUX_VISE,0)),1,0)</f>
        <v>#N/A</v>
      </c>
      <c r="CA33" s="36">
        <f ca="1">IF(REFERENCEMENT_ISOLANT[[#This Row],[Eligibilité procédé]]&lt;&gt;0,COUNTIF(REFERENCEMENT_ISOLANT[Eligibilité procédé],"&lt;="&amp;REFERENCEMENT_ISOLANT[[#This Row],[Eligibilité procédé]])-COUNTIF(REFERENCEMENT_ISOLANT[Eligibilité procédé],"=0"),ROWS(REFERENCEMENT_ISOLANT[Ordre]))</f>
        <v>19</v>
      </c>
      <c r="CB33" s="36">
        <f ca="1">IF(COUNTIF('PR-tampon'!$B$3:$B$9,TRUE)+1=COUNTIF(REFERENCEMENT_ISOLANT[[#This Row],[Validité]:[CRITERE CLIMATISATION VISE]],1),ROW(REFERENCEMENT_ISOLANT[[#This Row],[CRITERE CLIMATISATION VISE]]),"")</f>
        <v>33</v>
      </c>
      <c r="CC33"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33"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33"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33"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CG33" s="117" t="s">
        <v>468</v>
      </c>
      <c r="CH33" s="117" t="s">
        <v>468</v>
      </c>
      <c r="CI33" s="117" t="s">
        <v>475</v>
      </c>
      <c r="CJ33" s="117" t="s">
        <v>476</v>
      </c>
      <c r="CK33" s="117" t="s">
        <v>474</v>
      </c>
      <c r="CL33" s="126" t="s">
        <v>49</v>
      </c>
      <c r="CM33" s="126"/>
      <c r="CN33" s="126"/>
      <c r="CO33" s="126" t="s">
        <v>467</v>
      </c>
      <c r="CP33" s="126"/>
      <c r="CQ33"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20/18-411_V4-E1 du procédé ISOFLOC EU02 - Applications par insufflation ou projection humide en mur : pose en : COB du NF DTU 31.2 avec parement extérieur ventilé ; </v>
      </c>
    </row>
    <row r="34" spans="1:95" ht="132" x14ac:dyDescent="0.25">
      <c r="A34" s="159">
        <v>45789</v>
      </c>
      <c r="B34" s="33" t="s">
        <v>52</v>
      </c>
      <c r="C34" s="33" t="s">
        <v>52</v>
      </c>
      <c r="D34" s="33"/>
      <c r="E34" s="30" t="s">
        <v>9</v>
      </c>
      <c r="F34" s="30" t="s">
        <v>686</v>
      </c>
      <c r="G34" s="30" t="str">
        <f ca="1">IF(REFERENCEMENT_ISOLANT[[#This Row],[VALIDITE]]=1,REFERENCEMENT_ISOLANT[[#This Row],[TYPE DE PROCEDE CSTB]],0)</f>
        <v>Isolation thermique de mur en vrac des produits à base de ouate de cellulose</v>
      </c>
      <c r="H34" s="30" t="s">
        <v>59</v>
      </c>
      <c r="I34" s="30" t="s">
        <v>97</v>
      </c>
      <c r="J34" s="30" t="s">
        <v>61</v>
      </c>
      <c r="K34" s="12" t="s">
        <v>183</v>
      </c>
      <c r="L34" s="12" t="s">
        <v>183</v>
      </c>
      <c r="M34" s="13" t="s">
        <v>183</v>
      </c>
      <c r="N34" s="12" t="s">
        <v>52</v>
      </c>
      <c r="O34" s="13" t="s">
        <v>52</v>
      </c>
      <c r="P34" s="13" t="s">
        <v>183</v>
      </c>
      <c r="Q34" s="13" t="s">
        <v>183</v>
      </c>
      <c r="R34" s="13" t="s">
        <v>183</v>
      </c>
      <c r="S34" s="13" t="s">
        <v>183</v>
      </c>
      <c r="T34" s="136" t="s">
        <v>183</v>
      </c>
      <c r="U34" s="138" t="s">
        <v>527</v>
      </c>
      <c r="V34" s="12" t="s">
        <v>183</v>
      </c>
      <c r="W34" s="12" t="s">
        <v>183</v>
      </c>
      <c r="X34" s="12" t="s">
        <v>183</v>
      </c>
      <c r="Y34" s="12"/>
      <c r="Z34" s="12" t="s">
        <v>183</v>
      </c>
      <c r="AA34" s="12" t="s">
        <v>183</v>
      </c>
      <c r="AB34" s="12"/>
      <c r="AC34" s="12" t="s">
        <v>183</v>
      </c>
      <c r="AD34" s="12" t="s">
        <v>183</v>
      </c>
      <c r="AE34" s="12" t="s">
        <v>183</v>
      </c>
      <c r="AF34" s="12"/>
      <c r="AG34" s="119" t="s">
        <v>526</v>
      </c>
      <c r="AH34" s="146" t="s">
        <v>588</v>
      </c>
      <c r="AI34" s="134" t="s">
        <v>594</v>
      </c>
      <c r="AJ34" s="134" t="s">
        <v>590</v>
      </c>
      <c r="AK34" s="146" t="s">
        <v>500</v>
      </c>
      <c r="AL34" s="146" t="s">
        <v>500</v>
      </c>
      <c r="AM34" s="13">
        <v>4</v>
      </c>
      <c r="AN34" s="13">
        <v>4</v>
      </c>
      <c r="AO34" s="13">
        <v>4</v>
      </c>
      <c r="AP34" s="13">
        <v>4</v>
      </c>
      <c r="AQ34" s="13"/>
      <c r="AR34" s="31" t="s">
        <v>127</v>
      </c>
      <c r="AS34" s="16" t="s">
        <v>45</v>
      </c>
      <c r="AT34" s="16" t="s">
        <v>189</v>
      </c>
      <c r="AU34" s="16" t="s">
        <v>52</v>
      </c>
      <c r="AV34" s="16">
        <v>28</v>
      </c>
      <c r="AW34" s="16" t="s">
        <v>52</v>
      </c>
      <c r="AX34" s="16">
        <v>8</v>
      </c>
      <c r="AY34" s="16" t="s">
        <v>175</v>
      </c>
      <c r="AZ34" s="16" t="s">
        <v>155</v>
      </c>
      <c r="BA34" s="16" t="s">
        <v>339</v>
      </c>
      <c r="BB34" s="56" t="s">
        <v>164</v>
      </c>
      <c r="BC34" s="32" t="s">
        <v>99</v>
      </c>
      <c r="BD34" s="84" t="s">
        <v>127</v>
      </c>
      <c r="BE34" s="43" t="s">
        <v>61</v>
      </c>
      <c r="BF34" s="30" t="s">
        <v>113</v>
      </c>
      <c r="BG34" s="33" t="s">
        <v>703</v>
      </c>
      <c r="BH34" s="42" t="s">
        <v>117</v>
      </c>
      <c r="BI34" s="44">
        <v>45503</v>
      </c>
      <c r="BJ34" s="44">
        <v>47238</v>
      </c>
      <c r="BK34" s="45">
        <f ca="1">+(REFERENCEMENT_ISOLANT[[#This Row],[AVIS LIMITE AU / VALIDITE]]&gt;=TODAY())*1</f>
        <v>1</v>
      </c>
      <c r="BL34" s="13" t="s">
        <v>185</v>
      </c>
      <c r="BM34"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BN34" s="95">
        <v>0</v>
      </c>
      <c r="BO34" s="16"/>
      <c r="BP34" s="16" t="s">
        <v>705</v>
      </c>
      <c r="BQ34" s="36" t="s">
        <v>60</v>
      </c>
      <c r="BR34" s="35"/>
      <c r="BS34" s="35">
        <f ca="1">REFERENCEMENT_ISOLANT[[#This Row],[VALIDITE]]</f>
        <v>1</v>
      </c>
      <c r="BT34"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34"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34"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34" s="36" t="e">
        <f>IF(AND('PR-tampon'!RECH_HYGRO=TRUE,MATCH(REFERENCEMENT_ISOLANT[[#This Row],[Hygrométrie des locaux]],LISTE_HYGRO,0)&gt;=MATCH(ZONE_SIS_VISEE,LISTE_HYGRO,0)),1,0)</f>
        <v>#N/A</v>
      </c>
      <c r="BX34" s="36" t="e">
        <f>IF(AND('PR-tampon'!RECH_CLIMAT=TRUE,MATCH(REFERENCEMENT_ISOLANT[[#This Row],[Climat max]],LISTE_CLIMAT,0)&gt;=MATCH(HAUT_VISEE,LISTE_CLIMAT,0)),1,0)</f>
        <v>#N/A</v>
      </c>
      <c r="BY34" s="36" t="e">
        <f>IF(AND(RECH_CLASSEMENT=TRUE,MATCH(REFERENCEMENT_ISOLANT[[#This Row],[classement locaux au sens 20.1 P3]],LISTE_CLASSEMENT,0)&gt;=MATCH(SITUA_VISEE,LISTE_CLASSEMENT,0)),1,0)</f>
        <v>#N/A</v>
      </c>
      <c r="BZ34" s="36" t="e">
        <f>IF(AND(RECH_LOCAUX=TRUE,MATCH(REFERENCEMENT_ISOLANT[[#This Row],[Locaux climatisés ou raffraichis]],LISTE_LOCAUX_VISE,0)&gt;=MATCH(CATEG_VISEE,LISTE_LOCAUX_VISE,0)),1,0)</f>
        <v>#N/A</v>
      </c>
      <c r="CA34" s="36">
        <f ca="1">IF(REFERENCEMENT_ISOLANT[[#This Row],[Eligibilité procédé]]&lt;&gt;0,COUNTIF(REFERENCEMENT_ISOLANT[Eligibilité procédé],"&lt;="&amp;REFERENCEMENT_ISOLANT[[#This Row],[Eligibilité procédé]])-COUNTIF(REFERENCEMENT_ISOLANT[Eligibilité procédé],"=0"),ROWS(REFERENCEMENT_ISOLANT[Ordre]))</f>
        <v>20</v>
      </c>
      <c r="CB34" s="36">
        <f ca="1">IF(COUNTIF('PR-tampon'!$B$3:$B$9,TRUE)+1=COUNTIF(REFERENCEMENT_ISOLANT[[#This Row],[Validité]:[CRITERE CLIMATISATION VISE]],1),ROW(REFERENCEMENT_ISOLANT[[#This Row],[CRITERE CLIMATISATION VISE]]),"")</f>
        <v>34</v>
      </c>
      <c r="CC34"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34"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34"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34"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CG34" s="126"/>
      <c r="CH34" s="126"/>
      <c r="CI34" s="126"/>
      <c r="CJ34" s="126"/>
      <c r="CK34" s="126"/>
      <c r="CL34" s="126"/>
      <c r="CM34" s="126"/>
      <c r="CN34" s="126"/>
      <c r="CO34" s="126"/>
      <c r="CP34" s="126"/>
      <c r="CQ34"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20/15-343_V3 du procédé SYBOIS MUR : pose en : COB du NF DTU 31.2 avec parement extérieur ventilé ; </v>
      </c>
    </row>
    <row r="35" spans="1:95" ht="156" x14ac:dyDescent="0.25">
      <c r="A35" s="33">
        <v>45469</v>
      </c>
      <c r="B35" s="33"/>
      <c r="C35" s="33"/>
      <c r="D35" s="33"/>
      <c r="E35" s="30" t="s">
        <v>9</v>
      </c>
      <c r="F35" s="30" t="s">
        <v>692</v>
      </c>
      <c r="G35" s="30" t="str">
        <f ca="1">IF(REFERENCEMENT_ISOLANT[[#This Row],[VALIDITE]]=1,REFERENCEMENT_ISOLANT[[#This Row],[TYPE DE PROCEDE CSTB]],0)</f>
        <v>Isolation thermique de mur en vrac des produits à base de paille hâchée</v>
      </c>
      <c r="H35" s="30" t="s">
        <v>659</v>
      </c>
      <c r="I35" s="30" t="s">
        <v>660</v>
      </c>
      <c r="J35" s="93" t="s">
        <v>661</v>
      </c>
      <c r="K35" s="12" t="s">
        <v>183</v>
      </c>
      <c r="L35" s="12" t="s">
        <v>183</v>
      </c>
      <c r="M35" s="12" t="s">
        <v>183</v>
      </c>
      <c r="N35" s="13" t="s">
        <v>52</v>
      </c>
      <c r="O35" s="13" t="s">
        <v>52</v>
      </c>
      <c r="P35" s="12" t="s">
        <v>183</v>
      </c>
      <c r="Q35" s="13" t="s">
        <v>52</v>
      </c>
      <c r="R35" s="13" t="s">
        <v>52</v>
      </c>
      <c r="S35" s="12" t="s">
        <v>183</v>
      </c>
      <c r="T35" s="12" t="s">
        <v>183</v>
      </c>
      <c r="U35" s="138"/>
      <c r="V35" s="12" t="s">
        <v>183</v>
      </c>
      <c r="W35" s="12" t="s">
        <v>183</v>
      </c>
      <c r="X35" s="12" t="s">
        <v>183</v>
      </c>
      <c r="Y35" s="138"/>
      <c r="Z35" s="12" t="s">
        <v>183</v>
      </c>
      <c r="AA35" s="12" t="s">
        <v>183</v>
      </c>
      <c r="AB35" s="12"/>
      <c r="AC35" s="12" t="s">
        <v>183</v>
      </c>
      <c r="AD35" s="12" t="s">
        <v>183</v>
      </c>
      <c r="AE35" s="12" t="s">
        <v>183</v>
      </c>
      <c r="AF35" s="12"/>
      <c r="AG35" s="137" t="s">
        <v>662</v>
      </c>
      <c r="AH35" s="152" t="s">
        <v>586</v>
      </c>
      <c r="AI35" s="152" t="s">
        <v>664</v>
      </c>
      <c r="AJ35" s="145" t="s">
        <v>665</v>
      </c>
      <c r="AK35" s="153" t="s">
        <v>52</v>
      </c>
      <c r="AL35" s="153" t="s">
        <v>183</v>
      </c>
      <c r="AM35" s="26">
        <v>4</v>
      </c>
      <c r="AN35" s="16">
        <v>4</v>
      </c>
      <c r="AO35" s="16">
        <v>4</v>
      </c>
      <c r="AP35" s="16">
        <v>4</v>
      </c>
      <c r="AQ35" s="16"/>
      <c r="AR35" s="31"/>
      <c r="AS35" s="16" t="s">
        <v>45</v>
      </c>
      <c r="AT35" s="16" t="s">
        <v>191</v>
      </c>
      <c r="AU35" s="13" t="s">
        <v>52</v>
      </c>
      <c r="AV35" s="13" t="s">
        <v>151</v>
      </c>
      <c r="AW35" s="16" t="s">
        <v>52</v>
      </c>
      <c r="AX35" s="13" t="s">
        <v>151</v>
      </c>
      <c r="AY35" s="16" t="s">
        <v>175</v>
      </c>
      <c r="AZ35" s="16" t="s">
        <v>155</v>
      </c>
      <c r="BA35" s="16" t="s">
        <v>343</v>
      </c>
      <c r="BB35" s="16" t="s">
        <v>164</v>
      </c>
      <c r="BC35" s="32" t="s">
        <v>663</v>
      </c>
      <c r="BD35" s="31" t="s">
        <v>49</v>
      </c>
      <c r="BE35" s="93" t="s">
        <v>661</v>
      </c>
      <c r="BF35" s="30" t="s">
        <v>294</v>
      </c>
      <c r="BG35" s="39" t="s">
        <v>682</v>
      </c>
      <c r="BH35" s="40" t="s">
        <v>502</v>
      </c>
      <c r="BI35" s="41">
        <v>45274</v>
      </c>
      <c r="BJ35" s="41">
        <v>46370</v>
      </c>
      <c r="BK35" s="13">
        <f ca="1">+(REFERENCEMENT_ISOLANT[[#This Row],[AVIS LIMITE AU / VALIDITE]]&gt;=TODAY())*1</f>
        <v>1</v>
      </c>
      <c r="BL35" s="13" t="s">
        <v>418</v>
      </c>
      <c r="BM35"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35" s="156">
        <v>0</v>
      </c>
      <c r="BO35" s="16"/>
      <c r="BP35" s="16"/>
      <c r="BQ35" s="36"/>
      <c r="BR35"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35" s="35">
        <f ca="1">REFERENCEMENT_ISOLANT[[#This Row],[VALIDITE]]</f>
        <v>1</v>
      </c>
      <c r="BT35"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35"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35"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35" s="36" t="e">
        <f>IF(AND('PR-tampon'!RECH_HYGRO=TRUE,MATCH(REFERENCEMENT_ISOLANT[[#This Row],[Hygrométrie des locaux]],LISTE_HYGRO,0)&gt;=MATCH(ZONE_SIS_VISEE,LISTE_HYGRO,0)),1,0)</f>
        <v>#N/A</v>
      </c>
      <c r="BX35" s="36" t="e">
        <f>IF(AND('PR-tampon'!RECH_CLIMAT=TRUE,MATCH(REFERENCEMENT_ISOLANT[[#This Row],[Climat max]],LISTE_CLIMAT,0)&gt;=MATCH(HAUT_VISEE,LISTE_CLIMAT,0)),1,0)</f>
        <v>#N/A</v>
      </c>
      <c r="BY35" s="36" t="e">
        <f>IF(AND(RECH_CLASSEMENT=TRUE,MATCH(REFERENCEMENT_ISOLANT[[#This Row],[classement locaux au sens 20.1 P3]],LISTE_CLASSEMENT,0)&gt;=MATCH(SITUA_VISEE,LISTE_CLASSEMENT,0)),1,0)</f>
        <v>#N/A</v>
      </c>
      <c r="BZ35" s="36" t="e">
        <f>IF(AND(RECH_LOCAUX=TRUE,MATCH(REFERENCEMENT_ISOLANT[[#This Row],[Locaux climatisés ou raffraichis]],LISTE_LOCAUX_VISE,0)&gt;=MATCH(CATEG_VISEE,LISTE_LOCAUX_VISE,0)),1,0)</f>
        <v>#N/A</v>
      </c>
      <c r="CA35" s="36">
        <f ca="1">IF(REFERENCEMENT_ISOLANT[[#This Row],[Eligibilité procédé]]&lt;&gt;0,COUNTIF(REFERENCEMENT_ISOLANT[Eligibilité procédé],"&lt;="&amp;REFERENCEMENT_ISOLANT[[#This Row],[Eligibilité procédé]])-COUNTIF(REFERENCEMENT_ISOLANT[Eligibilité procédé],"=0"),ROWS(REFERENCEMENT_ISOLANT[Ordre]))</f>
        <v>21</v>
      </c>
      <c r="CB35" s="36">
        <f ca="1">IF(COUNTIF('PR-tampon'!$B$3:$B$9,TRUE)+1=COUNTIF(REFERENCEMENT_ISOLANT[[#This Row],[Validité]:[CRITERE CLIMATISATION VISE]],1),ROW(REFERENCEMENT_ISOLANT[[#This Row],[CRITERE CLIMATISATION VISE]]),"")</f>
        <v>35</v>
      </c>
      <c r="CC35"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Les bâtiments agroalimentaires, de process industriel, frigorifiques, à ambiances corrosives ne sont pas visés.</v>
      </c>
      <c r="CD35"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Les bâtiments agroalimentaires, de process industriel, frigorifiques, à ambiances corrosives ne sont pas visés.</v>
      </c>
      <c r="CE35"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FACADE :  ISOLATION ENTRE MONTANTS DE FACADE CONFORME AU NF DTU 31.4 AVEC PAREMENT EXTERIEUR VENTILE</v>
      </c>
      <c r="CF35"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FACADE :  ISOLATION ENTRE MONTANTS DE FACADE CONFORME AU NF DTU 31.4 AVEC PAREMENT EXTERIEUR VENTILE</v>
      </c>
      <c r="CG35" s="126"/>
      <c r="CH35" s="126"/>
      <c r="CI35" s="126"/>
      <c r="CJ35" s="126"/>
      <c r="CK35" s="126"/>
      <c r="CL35" s="126"/>
      <c r="CM35" s="126"/>
      <c r="CN35" s="126"/>
      <c r="CO35" s="126"/>
      <c r="CP35" s="117"/>
      <c r="CQ35"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Appréciation Technique d'Expérimentation (ATEx cas a) 3219_v2 du procédé Isolant thermique de parois verticales à base de Paille Hachée ielo  : pose en : COB du NF DTU 31.2 avec parement extérieur ventilé ; FOB du NF DTU 31.4 avec parement extérieur ventilé ; </v>
      </c>
    </row>
    <row r="36" spans="1:95" ht="228" x14ac:dyDescent="0.25">
      <c r="A36" s="33">
        <v>45442</v>
      </c>
      <c r="B36" s="33" t="s">
        <v>183</v>
      </c>
      <c r="C36" s="33" t="s">
        <v>183</v>
      </c>
      <c r="D36" s="33"/>
      <c r="E36" s="30" t="s">
        <v>6</v>
      </c>
      <c r="F36" s="30" t="s">
        <v>687</v>
      </c>
      <c r="G36" s="30" t="str">
        <f ca="1">IF(REFERENCEMENT_ISOLANT[[#This Row],[VALIDITE]]=1,REFERENCEMENT_ISOLANT[[#This Row],[TYPE DE PROCEDE CSTB]],0)</f>
        <v>Isolation thermique de mur en panneau ou rouleau des produits à base de fibres végétales ou animales</v>
      </c>
      <c r="H36" s="30" t="s">
        <v>782</v>
      </c>
      <c r="I36" s="30" t="s">
        <v>653</v>
      </c>
      <c r="J36" s="93" t="s">
        <v>652</v>
      </c>
      <c r="K36" s="12" t="s">
        <v>183</v>
      </c>
      <c r="L36" s="12" t="s">
        <v>183</v>
      </c>
      <c r="M36" s="12" t="s">
        <v>183</v>
      </c>
      <c r="N36" s="13" t="s">
        <v>52</v>
      </c>
      <c r="O36" s="13" t="s">
        <v>52</v>
      </c>
      <c r="P36" s="13" t="s">
        <v>183</v>
      </c>
      <c r="Q36" s="13" t="s">
        <v>183</v>
      </c>
      <c r="R36" s="13" t="s">
        <v>183</v>
      </c>
      <c r="S36" s="13" t="s">
        <v>183</v>
      </c>
      <c r="T36" s="136" t="s">
        <v>52</v>
      </c>
      <c r="U36" s="138" t="s">
        <v>641</v>
      </c>
      <c r="V36" s="12" t="s">
        <v>183</v>
      </c>
      <c r="W36" s="12" t="s">
        <v>183</v>
      </c>
      <c r="X36" s="13" t="s">
        <v>183</v>
      </c>
      <c r="Y36" s="150"/>
      <c r="Z36" s="12" t="s">
        <v>183</v>
      </c>
      <c r="AA36" s="12" t="s">
        <v>183</v>
      </c>
      <c r="AB36" s="12"/>
      <c r="AC36" s="12" t="s">
        <v>183</v>
      </c>
      <c r="AD36" s="12" t="s">
        <v>183</v>
      </c>
      <c r="AE36" s="13" t="s">
        <v>183</v>
      </c>
      <c r="AF36" s="12"/>
      <c r="AG36" s="151" t="s">
        <v>656</v>
      </c>
      <c r="AH36" s="152" t="s">
        <v>586</v>
      </c>
      <c r="AI36" s="152">
        <v>85</v>
      </c>
      <c r="AJ36" s="145" t="s">
        <v>591</v>
      </c>
      <c r="AK36" s="153" t="s">
        <v>655</v>
      </c>
      <c r="AL36" s="153" t="s">
        <v>644</v>
      </c>
      <c r="AM36" s="26">
        <v>4</v>
      </c>
      <c r="AN36" s="16">
        <v>4</v>
      </c>
      <c r="AO36" s="16">
        <v>4</v>
      </c>
      <c r="AP36" s="16">
        <v>4</v>
      </c>
      <c r="AQ36" s="16"/>
      <c r="AR36" s="31">
        <v>4.1000000000000002E-2</v>
      </c>
      <c r="AS36" s="16" t="s">
        <v>45</v>
      </c>
      <c r="AT36" s="16" t="s">
        <v>191</v>
      </c>
      <c r="AU36" s="13" t="s">
        <v>52</v>
      </c>
      <c r="AV36" s="13" t="s">
        <v>151</v>
      </c>
      <c r="AW36" s="16" t="s">
        <v>52</v>
      </c>
      <c r="AX36" s="13" t="s">
        <v>151</v>
      </c>
      <c r="AY36" s="16" t="s">
        <v>175</v>
      </c>
      <c r="AZ36" s="16" t="s">
        <v>155</v>
      </c>
      <c r="BA36" s="16" t="s">
        <v>343</v>
      </c>
      <c r="BB36" s="16" t="s">
        <v>164</v>
      </c>
      <c r="BC36" s="32" t="s">
        <v>658</v>
      </c>
      <c r="BD36" s="31" t="s">
        <v>49</v>
      </c>
      <c r="BE36" s="16" t="s">
        <v>652</v>
      </c>
      <c r="BF36" s="39" t="s">
        <v>114</v>
      </c>
      <c r="BG36" s="39" t="s">
        <v>657</v>
      </c>
      <c r="BH36" s="41">
        <v>45279</v>
      </c>
      <c r="BI36" s="41">
        <v>45393</v>
      </c>
      <c r="BJ36" s="41">
        <v>46477</v>
      </c>
      <c r="BK36" s="13">
        <f ca="1">+(REFERENCEMENT_ISOLANT[[#This Row],[AVIS LIMITE AU / VALIDITE]]&gt;=TODAY())*1</f>
        <v>1</v>
      </c>
      <c r="BL36" s="13" t="s">
        <v>183</v>
      </c>
      <c r="BM36"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BN36" s="156">
        <v>0</v>
      </c>
      <c r="BO36" s="16"/>
      <c r="BP36" s="16"/>
      <c r="BQ36" s="36"/>
      <c r="BR36"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36" s="35">
        <f ca="1">REFERENCEMENT_ISOLANT[[#This Row],[VALIDITE]]</f>
        <v>1</v>
      </c>
      <c r="BT36"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36"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36"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36" s="36" t="e">
        <f>IF(AND('PR-tampon'!RECH_HYGRO=TRUE,MATCH(REFERENCEMENT_ISOLANT[[#This Row],[Hygrométrie des locaux]],LISTE_HYGRO,0)&gt;=MATCH(ZONE_SIS_VISEE,LISTE_HYGRO,0)),1,0)</f>
        <v>#N/A</v>
      </c>
      <c r="BX36" s="36" t="e">
        <f>IF(AND('PR-tampon'!RECH_CLIMAT=TRUE,MATCH(REFERENCEMENT_ISOLANT[[#This Row],[Climat max]],LISTE_CLIMAT,0)&gt;=MATCH(HAUT_VISEE,LISTE_CLIMAT,0)),1,0)</f>
        <v>#N/A</v>
      </c>
      <c r="BY36" s="36" t="e">
        <f>IF(AND(RECH_CLASSEMENT=TRUE,MATCH(REFERENCEMENT_ISOLANT[[#This Row],[classement locaux au sens 20.1 P3]],LISTE_CLASSEMENT,0)&gt;=MATCH(SITUA_VISEE,LISTE_CLASSEMENT,0)),1,0)</f>
        <v>#N/A</v>
      </c>
      <c r="BZ36" s="36" t="e">
        <f>IF(AND(RECH_LOCAUX=TRUE,MATCH(REFERENCEMENT_ISOLANT[[#This Row],[Locaux climatisés ou raffraichis]],LISTE_LOCAUX_VISE,0)&gt;=MATCH(CATEG_VISEE,LISTE_LOCAUX_VISE,0)),1,0)</f>
        <v>#N/A</v>
      </c>
      <c r="CA36" s="36">
        <f ca="1">IF(REFERENCEMENT_ISOLANT[[#This Row],[Eligibilité procédé]]&lt;&gt;0,COUNTIF(REFERENCEMENT_ISOLANT[Eligibilité procédé],"&lt;="&amp;REFERENCEMENT_ISOLANT[[#This Row],[Eligibilité procédé]])-COUNTIF(REFERENCEMENT_ISOLANT[Eligibilité procédé],"=0"),ROWS(REFERENCEMENT_ISOLANT[Ordre]))</f>
        <v>22</v>
      </c>
      <c r="CB36" s="36">
        <f ca="1">IF(COUNTIF('PR-tampon'!$B$3:$B$9,TRUE)+1=COUNTIF(REFERENCEMENT_ISOLANT[[#This Row],[Validité]:[CRITERE CLIMATISATION VISE]],1),ROW(REFERENCEMENT_ISOLANT[[#This Row],[CRITERE CLIMATISATION VISE]]),"")</f>
        <v>36</v>
      </c>
      <c r="CC36"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de process industriel, agricoles, agroalimentaires, frigorifiques et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v>
      </c>
      <c r="CD36"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de process industriel, agricoles, agroalimentaires, frigorifiques et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v>
      </c>
      <c r="CE36"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36"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CONTRE-CLOISON : ISOLATION DE CONTRE-CLOISON CONFORME AU NF DTU 25.41 DANS UNE STRUCTURE BOIS</v>
      </c>
      <c r="CG36" s="126"/>
      <c r="CH36" s="126"/>
      <c r="CI36" s="126"/>
      <c r="CJ36" s="126"/>
      <c r="CK36" s="126"/>
      <c r="CL36" s="126"/>
      <c r="CM36" s="126"/>
      <c r="CN36" s="126"/>
      <c r="CO36" s="126"/>
      <c r="CP36" s="117"/>
      <c r="CQ36"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20/22-508_V1 du procédé GRAMITHERM - Application en mur : pose en : COB du NF DTU 31.2 avec parement extérieur ventilé ; contre-cloison du DTU 25.41 ; </v>
      </c>
    </row>
    <row r="37" spans="1:95" ht="228" x14ac:dyDescent="0.25">
      <c r="A37" s="33">
        <v>45442</v>
      </c>
      <c r="B37" s="33" t="s">
        <v>183</v>
      </c>
      <c r="C37" s="33" t="s">
        <v>183</v>
      </c>
      <c r="D37" s="33"/>
      <c r="E37" s="30" t="s">
        <v>6</v>
      </c>
      <c r="F37" s="30" t="s">
        <v>684</v>
      </c>
      <c r="G37" s="30" t="str">
        <f ca="1">IF(REFERENCEMENT_ISOLANT[[#This Row],[VALIDITE]]=1,REFERENCEMENT_ISOLANT[[#This Row],[TYPE DE PROCEDE CSTB]],0)</f>
        <v>Isolation thermique de comble en panneau ou rouleau des produits à base de fibres végétales ou animales</v>
      </c>
      <c r="H37" s="30" t="s">
        <v>762</v>
      </c>
      <c r="I37" s="30" t="s">
        <v>653</v>
      </c>
      <c r="J37" s="93" t="s">
        <v>652</v>
      </c>
      <c r="K37" s="12" t="s">
        <v>183</v>
      </c>
      <c r="L37" s="12" t="s">
        <v>183</v>
      </c>
      <c r="M37" s="12" t="s">
        <v>183</v>
      </c>
      <c r="N37" s="12" t="s">
        <v>183</v>
      </c>
      <c r="O37" s="12" t="s">
        <v>183</v>
      </c>
      <c r="P37" s="12" t="s">
        <v>183</v>
      </c>
      <c r="Q37" s="12" t="s">
        <v>183</v>
      </c>
      <c r="R37" s="12" t="s">
        <v>183</v>
      </c>
      <c r="S37" s="12" t="s">
        <v>183</v>
      </c>
      <c r="T37" s="12" t="s">
        <v>183</v>
      </c>
      <c r="U37" s="138"/>
      <c r="V37" s="12" t="s">
        <v>183</v>
      </c>
      <c r="W37" s="12" t="s">
        <v>52</v>
      </c>
      <c r="X37" s="12" t="s">
        <v>52</v>
      </c>
      <c r="Y37" s="138" t="s">
        <v>528</v>
      </c>
      <c r="Z37" s="12" t="s">
        <v>183</v>
      </c>
      <c r="AA37" s="12" t="s">
        <v>183</v>
      </c>
      <c r="AB37" s="12"/>
      <c r="AC37" s="12" t="s">
        <v>186</v>
      </c>
      <c r="AD37" s="12" t="s">
        <v>186</v>
      </c>
      <c r="AE37" s="12" t="s">
        <v>183</v>
      </c>
      <c r="AF37" s="140" t="s">
        <v>694</v>
      </c>
      <c r="AG37" s="151" t="s">
        <v>656</v>
      </c>
      <c r="AH37" s="152" t="s">
        <v>586</v>
      </c>
      <c r="AI37" s="152">
        <v>85</v>
      </c>
      <c r="AJ37" s="145" t="s">
        <v>591</v>
      </c>
      <c r="AK37" s="153" t="s">
        <v>655</v>
      </c>
      <c r="AL37" s="153" t="s">
        <v>644</v>
      </c>
      <c r="AM37" s="26">
        <v>4</v>
      </c>
      <c r="AN37" s="16">
        <v>4</v>
      </c>
      <c r="AO37" s="16">
        <v>4</v>
      </c>
      <c r="AP37" s="16">
        <v>4</v>
      </c>
      <c r="AQ37" s="16"/>
      <c r="AR37" s="31">
        <v>4.1000000000000002E-2</v>
      </c>
      <c r="AS37" s="16" t="s">
        <v>45</v>
      </c>
      <c r="AT37" s="16" t="s">
        <v>191</v>
      </c>
      <c r="AU37" s="13" t="s">
        <v>52</v>
      </c>
      <c r="AV37" s="13" t="s">
        <v>151</v>
      </c>
      <c r="AW37" s="16" t="s">
        <v>52</v>
      </c>
      <c r="AX37" s="13" t="s">
        <v>151</v>
      </c>
      <c r="AY37" s="16" t="s">
        <v>175</v>
      </c>
      <c r="AZ37" s="16" t="s">
        <v>155</v>
      </c>
      <c r="BA37" s="16" t="s">
        <v>343</v>
      </c>
      <c r="BB37" s="16" t="s">
        <v>164</v>
      </c>
      <c r="BC37" s="32" t="s">
        <v>654</v>
      </c>
      <c r="BD37" s="31" t="s">
        <v>49</v>
      </c>
      <c r="BE37" s="16" t="s">
        <v>652</v>
      </c>
      <c r="BF37" s="39" t="s">
        <v>114</v>
      </c>
      <c r="BG37" s="39" t="s">
        <v>651</v>
      </c>
      <c r="BH37" s="41">
        <v>45279</v>
      </c>
      <c r="BI37" s="41">
        <v>45393</v>
      </c>
      <c r="BJ37" s="41">
        <v>46477</v>
      </c>
      <c r="BK37" s="13">
        <f ca="1">+(REFERENCEMENT_ISOLANT[[#This Row],[AVIS LIMITE AU / VALIDITE]]&gt;=TODAY())*1</f>
        <v>1</v>
      </c>
      <c r="BL37" s="13" t="s">
        <v>183</v>
      </c>
      <c r="BM37"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BN37" s="156">
        <v>0</v>
      </c>
      <c r="BO37" s="16"/>
      <c r="BP37" s="16"/>
      <c r="BQ37" s="36"/>
      <c r="BR37"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37" s="35">
        <f ca="1">REFERENCEMENT_ISOLANT[[#This Row],[VALIDITE]]</f>
        <v>1</v>
      </c>
      <c r="BT37"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37"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37"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37" s="36" t="e">
        <f>IF(AND('PR-tampon'!RECH_HYGRO=TRUE,MATCH(REFERENCEMENT_ISOLANT[[#This Row],[Hygrométrie des locaux]],LISTE_HYGRO,0)&gt;=MATCH(ZONE_SIS_VISEE,LISTE_HYGRO,0)),1,0)</f>
        <v>#N/A</v>
      </c>
      <c r="BX37" s="36" t="e">
        <f>IF(AND('PR-tampon'!RECH_CLIMAT=TRUE,MATCH(REFERENCEMENT_ISOLANT[[#This Row],[Climat max]],LISTE_CLIMAT,0)&gt;=MATCH(HAUT_VISEE,LISTE_CLIMAT,0)),1,0)</f>
        <v>#N/A</v>
      </c>
      <c r="BY37" s="36" t="e">
        <f>IF(AND(RECH_CLASSEMENT=TRUE,MATCH(REFERENCEMENT_ISOLANT[[#This Row],[classement locaux au sens 20.1 P3]],LISTE_CLASSEMENT,0)&gt;=MATCH(SITUA_VISEE,LISTE_CLASSEMENT,0)),1,0)</f>
        <v>#N/A</v>
      </c>
      <c r="BZ37" s="36" t="e">
        <f>IF(AND(RECH_LOCAUX=TRUE,MATCH(REFERENCEMENT_ISOLANT[[#This Row],[Locaux climatisés ou raffraichis]],LISTE_LOCAUX_VISE,0)&gt;=MATCH(CATEG_VISEE,LISTE_LOCAUX_VISE,0)),1,0)</f>
        <v>#N/A</v>
      </c>
      <c r="CA37" s="36">
        <f ca="1">IF(REFERENCEMENT_ISOLANT[[#This Row],[Eligibilité procédé]]&lt;&gt;0,COUNTIF(REFERENCEMENT_ISOLANT[Eligibilité procédé],"&lt;="&amp;REFERENCEMENT_ISOLANT[[#This Row],[Eligibilité procédé]])-COUNTIF(REFERENCEMENT_ISOLANT[Eligibilité procédé],"=0"),ROWS(REFERENCEMENT_ISOLANT[Ordre]))</f>
        <v>23</v>
      </c>
      <c r="CB37" s="36">
        <f ca="1">IF(COUNTIF('PR-tampon'!$B$3:$B$9,TRUE)+1=COUNTIF(REFERENCEMENT_ISOLANT[[#This Row],[Validité]:[CRITERE CLIMATISATION VISE]],1),ROW(REFERENCEMENT_ISOLANT[[#This Row],[CRITERE CLIMATISATION VISE]]),"")</f>
        <v>37</v>
      </c>
      <c r="CC37"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de process industriel, agricoles, agroalimentaires, frigorifiques et à ossature porteuse métallique ne sont pas visés
 - Pour un emploi en plancher intermédiaire, seuls les planchers intermédiaires entre deux locaux chauffés simultanément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D37"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de process industriel, agricoles, agroalimentaires, frigorifiques et à ossature porteuse métallique ne sont pas visés
 - Pour un emploi en plancher intermédiaire, seuls les planchers intermédiaires entre deux locaux chauffés simultanément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E37"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37"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CG37" s="126"/>
      <c r="CH37" s="126"/>
      <c r="CI37" s="126"/>
      <c r="CJ37" s="126"/>
      <c r="CK37" s="126"/>
      <c r="CL37" s="126"/>
      <c r="CM37" s="126"/>
      <c r="CN37" s="126"/>
      <c r="CO37" s="126"/>
      <c r="CP37" s="117"/>
      <c r="CQ37"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20/22-510_V1 du procédé GRAMITHERM - Application en combles : pose en : toiture rampante sous couverture ; plancher de combles perdus ; plancher intermédiaire entre solives (plancher entre deux locaux chauffés simultanément) ; en plénum de plafond ; </v>
      </c>
    </row>
    <row r="38" spans="1:95" ht="288" x14ac:dyDescent="0.25">
      <c r="A38" s="33">
        <v>45442</v>
      </c>
      <c r="B38" s="33"/>
      <c r="C38" s="33"/>
      <c r="D38" s="33"/>
      <c r="E38" s="30" t="s">
        <v>9</v>
      </c>
      <c r="F38" s="30" t="s">
        <v>685</v>
      </c>
      <c r="G38" s="30" t="str">
        <f ca="1">IF(REFERENCEMENT_ISOLANT[[#This Row],[VALIDITE]]=1,REFERENCEMENT_ISOLANT[[#This Row],[TYPE DE PROCEDE CSTB]],0)</f>
        <v>Isolation thermique de comble en vrac des produits à base de fibres végétales ou animales</v>
      </c>
      <c r="H38" s="30" t="s">
        <v>645</v>
      </c>
      <c r="I38" s="30" t="s">
        <v>33</v>
      </c>
      <c r="J38" s="16" t="s">
        <v>646</v>
      </c>
      <c r="K38" s="12" t="s">
        <v>183</v>
      </c>
      <c r="L38" s="12" t="s">
        <v>183</v>
      </c>
      <c r="M38" s="12" t="s">
        <v>183</v>
      </c>
      <c r="N38" s="12" t="s">
        <v>183</v>
      </c>
      <c r="O38" s="12" t="s">
        <v>183</v>
      </c>
      <c r="P38" s="12" t="s">
        <v>183</v>
      </c>
      <c r="Q38" s="12" t="s">
        <v>183</v>
      </c>
      <c r="R38" s="12" t="s">
        <v>183</v>
      </c>
      <c r="S38" s="12" t="s">
        <v>183</v>
      </c>
      <c r="T38" s="12" t="s">
        <v>183</v>
      </c>
      <c r="U38" s="138"/>
      <c r="V38" s="12" t="s">
        <v>183</v>
      </c>
      <c r="W38" s="12" t="s">
        <v>52</v>
      </c>
      <c r="X38" s="13" t="s">
        <v>183</v>
      </c>
      <c r="Y38" s="138" t="s">
        <v>647</v>
      </c>
      <c r="Z38" s="12" t="s">
        <v>183</v>
      </c>
      <c r="AA38" s="12" t="s">
        <v>183</v>
      </c>
      <c r="AB38" s="12"/>
      <c r="AC38" s="12" t="s">
        <v>183</v>
      </c>
      <c r="AD38" s="12" t="s">
        <v>183</v>
      </c>
      <c r="AE38" s="12" t="s">
        <v>183</v>
      </c>
      <c r="AF38" s="12"/>
      <c r="AG38" s="137" t="s">
        <v>648</v>
      </c>
      <c r="AH38" s="152" t="s">
        <v>588</v>
      </c>
      <c r="AI38" s="152">
        <v>95</v>
      </c>
      <c r="AJ38" s="145" t="s">
        <v>590</v>
      </c>
      <c r="AK38" s="153" t="s">
        <v>52</v>
      </c>
      <c r="AL38" s="153" t="s">
        <v>183</v>
      </c>
      <c r="AM38" s="26">
        <v>4</v>
      </c>
      <c r="AN38" s="16">
        <v>4</v>
      </c>
      <c r="AO38" s="16">
        <v>4</v>
      </c>
      <c r="AP38" s="16">
        <v>4</v>
      </c>
      <c r="AQ38" s="16"/>
      <c r="AR38" s="31"/>
      <c r="AS38" s="16" t="s">
        <v>169</v>
      </c>
      <c r="AT38" s="16" t="s">
        <v>191</v>
      </c>
      <c r="AU38" s="13" t="s">
        <v>52</v>
      </c>
      <c r="AV38" s="13">
        <v>8</v>
      </c>
      <c r="AW38" s="16" t="s">
        <v>52</v>
      </c>
      <c r="AX38" s="13" t="s">
        <v>151</v>
      </c>
      <c r="AY38" s="16" t="s">
        <v>175</v>
      </c>
      <c r="AZ38" s="16" t="s">
        <v>155</v>
      </c>
      <c r="BA38" s="16" t="s">
        <v>343</v>
      </c>
      <c r="BB38" s="56" t="s">
        <v>164</v>
      </c>
      <c r="BC38" s="32" t="s">
        <v>649</v>
      </c>
      <c r="BD38" s="31" t="s">
        <v>49</v>
      </c>
      <c r="BE38" s="16" t="s">
        <v>646</v>
      </c>
      <c r="BF38" s="39" t="s">
        <v>114</v>
      </c>
      <c r="BG38" s="39" t="s">
        <v>650</v>
      </c>
      <c r="BH38" s="41">
        <v>45013</v>
      </c>
      <c r="BI38" s="41">
        <v>45425</v>
      </c>
      <c r="BJ38" s="41">
        <v>46203</v>
      </c>
      <c r="BK38" s="13">
        <f ca="1">+(REFERENCEMENT_ISOLANT[[#This Row],[AVIS LIMITE AU / VALIDITE]]&gt;=TODAY())*1</f>
        <v>1</v>
      </c>
      <c r="BL38" s="13" t="s">
        <v>52</v>
      </c>
      <c r="BM38"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38" s="156">
        <v>0</v>
      </c>
      <c r="BO38" s="16"/>
      <c r="BP38" s="16"/>
      <c r="BQ38" s="36"/>
      <c r="BR38"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Sur liste verte de la C2p à la date du référencement</v>
      </c>
      <c r="BS38" s="35">
        <f ca="1">REFERENCEMENT_ISOLANT[[#This Row],[VALIDITE]]</f>
        <v>1</v>
      </c>
      <c r="BT38"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38"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38"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38" s="36" t="e">
        <f>IF(AND('PR-tampon'!RECH_HYGRO=TRUE,MATCH(REFERENCEMENT_ISOLANT[[#This Row],[Hygrométrie des locaux]],LISTE_HYGRO,0)&gt;=MATCH(ZONE_SIS_VISEE,LISTE_HYGRO,0)),1,0)</f>
        <v>#N/A</v>
      </c>
      <c r="BX38" s="36" t="e">
        <f>IF(AND('PR-tampon'!RECH_CLIMAT=TRUE,MATCH(REFERENCEMENT_ISOLANT[[#This Row],[Climat max]],LISTE_CLIMAT,0)&gt;=MATCH(HAUT_VISEE,LISTE_CLIMAT,0)),1,0)</f>
        <v>#N/A</v>
      </c>
      <c r="BY38" s="36" t="e">
        <f>IF(AND(RECH_CLASSEMENT=TRUE,MATCH(REFERENCEMENT_ISOLANT[[#This Row],[classement locaux au sens 20.1 P3]],LISTE_CLASSEMENT,0)&gt;=MATCH(SITUA_VISEE,LISTE_CLASSEMENT,0)),1,0)</f>
        <v>#N/A</v>
      </c>
      <c r="BZ38" s="36" t="e">
        <f>IF(AND(RECH_LOCAUX=TRUE,MATCH(REFERENCEMENT_ISOLANT[[#This Row],[Locaux climatisés ou raffraichis]],LISTE_LOCAUX_VISE,0)&gt;=MATCH(CATEG_VISEE,LISTE_LOCAUX_VISE,0)),1,0)</f>
        <v>#N/A</v>
      </c>
      <c r="CA38" s="36">
        <f ca="1">IF(REFERENCEMENT_ISOLANT[[#This Row],[Eligibilité procédé]]&lt;&gt;0,COUNTIF(REFERENCEMENT_ISOLANT[Eligibilité procédé],"&lt;="&amp;REFERENCEMENT_ISOLANT[[#This Row],[Eligibilité procédé]])-COUNTIF(REFERENCEMENT_ISOLANT[Eligibilité procédé],"=0"),ROWS(REFERENCEMENT_ISOLANT[Ordre]))</f>
        <v>24</v>
      </c>
      <c r="CB38" s="36">
        <f ca="1">IF(COUNTIF('PR-tampon'!$B$3:$B$9,TRUE)+1=COUNTIF(REFERENCEMENT_ISOLANT[[#This Row],[Validité]:[CRITERE CLIMATISATION VISE]],1),ROW(REFERENCEMENT_ISOLANT[[#This Row],[CRITERE CLIMATISATION VISE]]),"")</f>
        <v>38</v>
      </c>
      <c r="CC38"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de process industriel, agricole, agroalimentaire, frigorifique, à ambiance corrosive et à ossatures porteuses métalliques sont exclus.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D38"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de process industriel, agricole, agroalimentaire, frigorifique, à ambiance corrosive et à ossatures porteuses métalliques sont exclus.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E38"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38"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v>
      </c>
      <c r="CG38" s="126"/>
      <c r="CH38" s="126"/>
      <c r="CI38" s="126"/>
      <c r="CJ38" s="126"/>
      <c r="CK38" s="126"/>
      <c r="CL38" s="126"/>
      <c r="CM38" s="126"/>
      <c r="CN38" s="126"/>
      <c r="CO38" s="126"/>
      <c r="CP38" s="117"/>
      <c r="CQ38"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20/23-520_V1 du procédé CELLAOUATE en rampants de toitures : pose en : toiture rampante sous couverture ; </v>
      </c>
    </row>
    <row r="39" spans="1:95" s="127" customFormat="1" ht="132" x14ac:dyDescent="0.25">
      <c r="A39" s="33">
        <v>45442</v>
      </c>
      <c r="B39" s="33"/>
      <c r="C39" s="33"/>
      <c r="D39" s="33"/>
      <c r="E39" s="30" t="s">
        <v>9</v>
      </c>
      <c r="F39" s="30" t="s">
        <v>691</v>
      </c>
      <c r="G39" s="30" t="str">
        <f ca="1">IF(REFERENCEMENT_ISOLANT[[#This Row],[VALIDITE]]=1,REFERENCEMENT_ISOLANT[[#This Row],[TYPE DE PROCEDE CSTB]],0)</f>
        <v>Isolation thermique de comble en vrac des produits à base de ouate de cellulose</v>
      </c>
      <c r="H39" s="30" t="s">
        <v>666</v>
      </c>
      <c r="I39" s="30" t="s">
        <v>496</v>
      </c>
      <c r="J39" s="93" t="s">
        <v>667</v>
      </c>
      <c r="K39" s="12" t="s">
        <v>183</v>
      </c>
      <c r="L39" s="13" t="s">
        <v>183</v>
      </c>
      <c r="M39" s="13" t="s">
        <v>183</v>
      </c>
      <c r="N39" s="12" t="s">
        <v>183</v>
      </c>
      <c r="O39" s="13" t="s">
        <v>183</v>
      </c>
      <c r="P39" s="13" t="s">
        <v>183</v>
      </c>
      <c r="Q39" s="13" t="s">
        <v>183</v>
      </c>
      <c r="R39" s="13" t="s">
        <v>183</v>
      </c>
      <c r="S39" s="13" t="s">
        <v>183</v>
      </c>
      <c r="T39" s="136" t="s">
        <v>183</v>
      </c>
      <c r="U39" s="12"/>
      <c r="V39" s="12" t="s">
        <v>183</v>
      </c>
      <c r="W39" s="14" t="s">
        <v>183</v>
      </c>
      <c r="X39" s="12" t="s">
        <v>52</v>
      </c>
      <c r="Y39" s="138" t="s">
        <v>528</v>
      </c>
      <c r="Z39" s="12" t="s">
        <v>183</v>
      </c>
      <c r="AA39" s="12" t="s">
        <v>183</v>
      </c>
      <c r="AB39" s="12"/>
      <c r="AC39" s="12" t="s">
        <v>183</v>
      </c>
      <c r="AD39" s="12" t="s">
        <v>183</v>
      </c>
      <c r="AE39" s="12" t="s">
        <v>183</v>
      </c>
      <c r="AF39" s="12"/>
      <c r="AG39" s="137"/>
      <c r="AH39" s="152" t="s">
        <v>502</v>
      </c>
      <c r="AI39" s="152">
        <v>95</v>
      </c>
      <c r="AJ39" s="145" t="s">
        <v>591</v>
      </c>
      <c r="AK39" s="146" t="s">
        <v>52</v>
      </c>
      <c r="AL39" s="153" t="s">
        <v>668</v>
      </c>
      <c r="AM39" s="26">
        <v>4</v>
      </c>
      <c r="AN39" s="16">
        <v>4</v>
      </c>
      <c r="AO39" s="16">
        <v>4</v>
      </c>
      <c r="AP39" s="16">
        <v>4</v>
      </c>
      <c r="AQ39" s="16"/>
      <c r="AR39" s="31"/>
      <c r="AS39" s="16" t="s">
        <v>169</v>
      </c>
      <c r="AT39" s="16" t="s">
        <v>191</v>
      </c>
      <c r="AU39" s="13" t="s">
        <v>52</v>
      </c>
      <c r="AV39" s="13">
        <v>8</v>
      </c>
      <c r="AW39" s="16" t="s">
        <v>52</v>
      </c>
      <c r="AX39" s="13" t="s">
        <v>151</v>
      </c>
      <c r="AY39" s="16" t="s">
        <v>175</v>
      </c>
      <c r="AZ39" s="16" t="s">
        <v>155</v>
      </c>
      <c r="BA39" s="16" t="s">
        <v>343</v>
      </c>
      <c r="BB39" s="56" t="s">
        <v>164</v>
      </c>
      <c r="BC39" s="32" t="s">
        <v>669</v>
      </c>
      <c r="BD39" s="31" t="s">
        <v>49</v>
      </c>
      <c r="BE39" s="16" t="s">
        <v>667</v>
      </c>
      <c r="BF39" s="39" t="s">
        <v>294</v>
      </c>
      <c r="BG39" s="39" t="s">
        <v>688</v>
      </c>
      <c r="BH39" s="40" t="s">
        <v>502</v>
      </c>
      <c r="BI39" s="41">
        <v>45348</v>
      </c>
      <c r="BJ39" s="41">
        <v>46444</v>
      </c>
      <c r="BK39" s="13">
        <f ca="1">+(REFERENCEMENT_ISOLANT[[#This Row],[AVIS LIMITE AU / VALIDITE]]&gt;=TODAY())*1</f>
        <v>1</v>
      </c>
      <c r="BL39" s="13" t="s">
        <v>418</v>
      </c>
      <c r="BM39"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39" s="13">
        <v>0</v>
      </c>
      <c r="BO39" s="16"/>
      <c r="BP39" s="16"/>
      <c r="BQ39" s="36"/>
      <c r="BR39"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39" s="35">
        <f ca="1">REFERENCEMENT_ISOLANT[[#This Row],[VALIDITE]]</f>
        <v>1</v>
      </c>
      <c r="BT39"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39"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39"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39" s="36" t="e">
        <f>IF(AND('PR-tampon'!RECH_HYGRO=TRUE,MATCH(REFERENCEMENT_ISOLANT[[#This Row],[Hygrométrie des locaux]],LISTE_HYGRO,0)&gt;=MATCH(ZONE_SIS_VISEE,LISTE_HYGRO,0)),1,0)</f>
        <v>#N/A</v>
      </c>
      <c r="BX39" s="36" t="e">
        <f>IF(AND('PR-tampon'!RECH_CLIMAT=TRUE,MATCH(REFERENCEMENT_ISOLANT[[#This Row],[Climat max]],LISTE_CLIMAT,0)&gt;=MATCH(HAUT_VISEE,LISTE_CLIMAT,0)),1,0)</f>
        <v>#N/A</v>
      </c>
      <c r="BY39" s="36" t="e">
        <f>IF(AND(RECH_CLASSEMENT=TRUE,MATCH(REFERENCEMENT_ISOLANT[[#This Row],[classement locaux au sens 20.1 P3]],LISTE_CLASSEMENT,0)&gt;=MATCH(SITUA_VISEE,LISTE_CLASSEMENT,0)),1,0)</f>
        <v>#N/A</v>
      </c>
      <c r="BZ39" s="36" t="e">
        <f>IF(AND(RECH_LOCAUX=TRUE,MATCH(REFERENCEMENT_ISOLANT[[#This Row],[Locaux climatisés ou raffraichis]],LISTE_LOCAUX_VISE,0)&gt;=MATCH(CATEG_VISEE,LISTE_LOCAUX_VISE,0)),1,0)</f>
        <v>#N/A</v>
      </c>
      <c r="CA39" s="36">
        <f ca="1">IF(REFERENCEMENT_ISOLANT[[#This Row],[Eligibilité procédé]]&lt;&gt;0,COUNTIF(REFERENCEMENT_ISOLANT[Eligibilité procédé],"&lt;="&amp;REFERENCEMENT_ISOLANT[[#This Row],[Eligibilité procédé]])-COUNTIF(REFERENCEMENT_ISOLANT[Eligibilité procédé],"=0"),ROWS(REFERENCEMENT_ISOLANT[Ordre]))</f>
        <v>25</v>
      </c>
      <c r="CB39" s="36">
        <f ca="1">IF(COUNTIF('PR-tampon'!$B$3:$B$9,TRUE)+1=COUNTIF(REFERENCEMENT_ISOLANT[[#This Row],[Validité]:[CRITERE CLIMATISATION VISE]],1),ROW(REFERENCEMENT_ISOLANT[[#This Row],[CRITERE CLIMATISATION VISE]]),"")</f>
        <v>39</v>
      </c>
      <c r="CC39"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c>
      <c r="CD39"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c>
      <c r="CE39"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39"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COMBLES PERDUS : ISOLATION DE PLANCHER DE COMBLES PERDUS</v>
      </c>
      <c r="CG39" s="126"/>
      <c r="CH39" s="126"/>
      <c r="CI39" s="126"/>
      <c r="CJ39" s="126"/>
      <c r="CK39" s="126"/>
      <c r="CL39" s="126"/>
      <c r="CM39" s="126"/>
      <c r="CN39" s="126"/>
      <c r="CO39" s="126"/>
      <c r="CP39" s="117"/>
      <c r="CQ39"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Appréciation Technique d'Expérimentation (ATEx cas a) 3058_v1 du procédé DAGOVRAC : pose en : plancher de combles perdus ; </v>
      </c>
    </row>
    <row r="40" spans="1:95" ht="240" x14ac:dyDescent="0.25">
      <c r="A40" s="33">
        <v>45379</v>
      </c>
      <c r="B40" s="33" t="s">
        <v>183</v>
      </c>
      <c r="C40" s="33" t="s">
        <v>183</v>
      </c>
      <c r="D40" s="33"/>
      <c r="E40" s="30" t="s">
        <v>6</v>
      </c>
      <c r="F40" s="30" t="s">
        <v>687</v>
      </c>
      <c r="G40" s="30" t="str">
        <f ca="1">IF(REFERENCEMENT_ISOLANT[[#This Row],[VALIDITE]]=1,REFERENCEMENT_ISOLANT[[#This Row],[TYPE DE PROCEDE CSTB]],0)</f>
        <v>Isolation thermique de mur en panneau ou rouleau des produits à base de fibres végétales ou animales</v>
      </c>
      <c r="H40" s="30" t="s">
        <v>788</v>
      </c>
      <c r="I40" s="30" t="s">
        <v>637</v>
      </c>
      <c r="J40" s="16" t="s">
        <v>5</v>
      </c>
      <c r="K40" s="12" t="s">
        <v>183</v>
      </c>
      <c r="L40" s="12" t="s">
        <v>183</v>
      </c>
      <c r="M40" s="12" t="s">
        <v>183</v>
      </c>
      <c r="N40" s="13" t="s">
        <v>52</v>
      </c>
      <c r="O40" s="13" t="s">
        <v>52</v>
      </c>
      <c r="P40" s="13" t="s">
        <v>183</v>
      </c>
      <c r="Q40" s="13" t="s">
        <v>52</v>
      </c>
      <c r="R40" s="13" t="s">
        <v>52</v>
      </c>
      <c r="S40" s="13" t="s">
        <v>183</v>
      </c>
      <c r="T40" s="136" t="s">
        <v>52</v>
      </c>
      <c r="U40" s="138" t="s">
        <v>641</v>
      </c>
      <c r="V40" s="12" t="s">
        <v>183</v>
      </c>
      <c r="W40" s="12" t="s">
        <v>183</v>
      </c>
      <c r="X40" s="13" t="s">
        <v>183</v>
      </c>
      <c r="Y40" s="150"/>
      <c r="Z40" s="12" t="s">
        <v>52</v>
      </c>
      <c r="AA40" s="12" t="s">
        <v>52</v>
      </c>
      <c r="AB40" s="12"/>
      <c r="AC40" s="12" t="s">
        <v>183</v>
      </c>
      <c r="AD40" s="12" t="s">
        <v>183</v>
      </c>
      <c r="AE40" s="12" t="s">
        <v>183</v>
      </c>
      <c r="AF40" s="12"/>
      <c r="AG40" s="151" t="s">
        <v>640</v>
      </c>
      <c r="AH40" s="152" t="s">
        <v>586</v>
      </c>
      <c r="AI40" s="152">
        <v>85</v>
      </c>
      <c r="AJ40" s="145" t="s">
        <v>643</v>
      </c>
      <c r="AK40" s="153" t="s">
        <v>52</v>
      </c>
      <c r="AL40" s="153" t="s">
        <v>644</v>
      </c>
      <c r="AM40" s="26">
        <v>4</v>
      </c>
      <c r="AN40" s="16">
        <v>4</v>
      </c>
      <c r="AO40" s="16">
        <v>4</v>
      </c>
      <c r="AP40" s="16">
        <v>4</v>
      </c>
      <c r="AQ40" s="16"/>
      <c r="AR40" s="31">
        <v>3.9E-2</v>
      </c>
      <c r="AS40" s="16" t="s">
        <v>45</v>
      </c>
      <c r="AT40" s="16" t="s">
        <v>191</v>
      </c>
      <c r="AU40" s="13" t="s">
        <v>52</v>
      </c>
      <c r="AV40" s="13" t="s">
        <v>151</v>
      </c>
      <c r="AW40" s="16" t="s">
        <v>52</v>
      </c>
      <c r="AX40" s="13" t="s">
        <v>151</v>
      </c>
      <c r="AY40" s="16" t="s">
        <v>175</v>
      </c>
      <c r="AZ40" s="16" t="s">
        <v>155</v>
      </c>
      <c r="BA40" s="16" t="s">
        <v>343</v>
      </c>
      <c r="BB40" s="16" t="s">
        <v>164</v>
      </c>
      <c r="BC40" s="32" t="s">
        <v>642</v>
      </c>
      <c r="BD40" s="31" t="s">
        <v>47</v>
      </c>
      <c r="BE40" s="16" t="s">
        <v>5</v>
      </c>
      <c r="BF40" s="39" t="s">
        <v>113</v>
      </c>
      <c r="BG40" s="39" t="s">
        <v>636</v>
      </c>
      <c r="BH40" s="41">
        <v>45111</v>
      </c>
      <c r="BI40" s="41">
        <v>45376</v>
      </c>
      <c r="BJ40" s="41">
        <v>45961</v>
      </c>
      <c r="BK40" s="13">
        <f ca="1">+(REFERENCEMENT_ISOLANT[[#This Row],[AVIS LIMITE AU / VALIDITE]]&gt;=TODAY())*1</f>
        <v>1</v>
      </c>
      <c r="BL40" s="13" t="s">
        <v>183</v>
      </c>
      <c r="BM40"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BN40" s="156">
        <v>0</v>
      </c>
      <c r="BO40" s="16"/>
      <c r="BP40" s="16"/>
      <c r="BQ40" s="36"/>
      <c r="BR40"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40" s="35">
        <f ca="1">REFERENCEMENT_ISOLANT[[#This Row],[VALIDITE]]</f>
        <v>1</v>
      </c>
      <c r="BT40"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40"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40"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40" s="36" t="e">
        <f>IF(AND('PR-tampon'!RECH_HYGRO=TRUE,MATCH(REFERENCEMENT_ISOLANT[[#This Row],[Hygrométrie des locaux]],LISTE_HYGRO,0)&gt;=MATCH(ZONE_SIS_VISEE,LISTE_HYGRO,0)),1,0)</f>
        <v>#N/A</v>
      </c>
      <c r="BX40" s="36" t="e">
        <f>IF(AND('PR-tampon'!RECH_CLIMAT=TRUE,MATCH(REFERENCEMENT_ISOLANT[[#This Row],[Climat max]],LISTE_CLIMAT,0)&gt;=MATCH(HAUT_VISEE,LISTE_CLIMAT,0)),1,0)</f>
        <v>#N/A</v>
      </c>
      <c r="BY40" s="36" t="e">
        <f>IF(AND(RECH_CLASSEMENT=TRUE,MATCH(REFERENCEMENT_ISOLANT[[#This Row],[classement locaux au sens 20.1 P3]],LISTE_CLASSEMENT,0)&gt;=MATCH(SITUA_VISEE,LISTE_CLASSEMENT,0)),1,0)</f>
        <v>#N/A</v>
      </c>
      <c r="BZ40" s="36" t="e">
        <f>IF(AND(RECH_LOCAUX=TRUE,MATCH(REFERENCEMENT_ISOLANT[[#This Row],[Locaux climatisés ou raffraichis]],LISTE_LOCAUX_VISE,0)&gt;=MATCH(CATEG_VISEE,LISTE_LOCAUX_VISE,0)),1,0)</f>
        <v>#N/A</v>
      </c>
      <c r="CA40" s="36">
        <f ca="1">IF(REFERENCEMENT_ISOLANT[[#This Row],[Eligibilité procédé]]&lt;&gt;0,COUNTIF(REFERENCEMENT_ISOLANT[Eligibilité procédé],"&lt;="&amp;REFERENCEMENT_ISOLANT[[#This Row],[Eligibilité procédé]])-COUNTIF(REFERENCEMENT_ISOLANT[Eligibilité procédé],"=0"),ROWS(REFERENCEMENT_ISOLANT[Ordre]))</f>
        <v>26</v>
      </c>
      <c r="CB40" s="36">
        <f ca="1">IF(COUNTIF('PR-tampon'!$B$3:$B$9,TRUE)+1=COUNTIF(REFERENCEMENT_ISOLANT[[#This Row],[Validité]:[CRITERE CLIMATISATION VISE]],1),ROW(REFERENCEMENT_ISOLANT[[#This Row],[CRITERE CLIMATISATION VISE]]),"")</f>
        <v>40</v>
      </c>
      <c r="CC40"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 procédé PAVACELL inclue 2 isolants, « PAVACELL P » et « PAVACELL dB ».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v>
      </c>
      <c r="CD40"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 procédé PAVACELL inclue 2 isolants, « PAVACELL P » et « PAVACELL dB ».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v>
      </c>
      <c r="CE40"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FACADE :  ISOLATION ENTRE MONTANTS DE FACADE CONFORME AU NF DTU 31.4 AVEC PAREMENT EXTERIEUR VENTILE</v>
      </c>
      <c r="CF40"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CG40" s="126"/>
      <c r="CH40" s="126"/>
      <c r="CI40" s="126"/>
      <c r="CJ40" s="126"/>
      <c r="CK40" s="126"/>
      <c r="CL40" s="126"/>
      <c r="CM40" s="126"/>
      <c r="CN40" s="126"/>
      <c r="CO40" s="126"/>
      <c r="CP40" s="117"/>
      <c r="CQ40"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20/23-514_V1 du procédé Pavacell - Application en mur : pose en : COB du NF DTU 31.2 avec parement extérieur ventilé ; FOB du NF DTU 31.4 avec parement extérieur ventilé ; contre-cloison du DTU 25.41 ; cloisons du DTU 25.41 ; cloison intérieure en COB du NF DTU 31.2 ; </v>
      </c>
    </row>
    <row r="41" spans="1:95" ht="240" x14ac:dyDescent="0.25">
      <c r="A41" s="33">
        <v>45379</v>
      </c>
      <c r="B41" s="33"/>
      <c r="C41" s="33"/>
      <c r="D41" s="33"/>
      <c r="E41" s="30" t="s">
        <v>6</v>
      </c>
      <c r="F41" s="163" t="s">
        <v>687</v>
      </c>
      <c r="G41" s="30">
        <f ca="1">IF(REFERENCEMENT_ISOLANT[[#This Row],[VALIDITE]]=1,REFERENCEMENT_ISOLANT[[#This Row],[TYPE DE PROCEDE CSTB]],0)</f>
        <v>0</v>
      </c>
      <c r="H41" s="30" t="s">
        <v>801</v>
      </c>
      <c r="I41" s="30" t="s">
        <v>81</v>
      </c>
      <c r="J41" s="30" t="s">
        <v>4</v>
      </c>
      <c r="K41" s="12" t="s">
        <v>183</v>
      </c>
      <c r="L41" s="12" t="s">
        <v>183</v>
      </c>
      <c r="M41" s="13" t="s">
        <v>183</v>
      </c>
      <c r="N41" s="12" t="s">
        <v>52</v>
      </c>
      <c r="O41" s="13" t="s">
        <v>52</v>
      </c>
      <c r="P41" s="13" t="s">
        <v>183</v>
      </c>
      <c r="Q41" s="13" t="s">
        <v>183</v>
      </c>
      <c r="R41" s="13" t="s">
        <v>183</v>
      </c>
      <c r="S41" s="13" t="s">
        <v>183</v>
      </c>
      <c r="T41" s="136" t="s">
        <v>52</v>
      </c>
      <c r="U41" s="138" t="s">
        <v>527</v>
      </c>
      <c r="V41" s="12" t="s">
        <v>183</v>
      </c>
      <c r="W41" s="12" t="s">
        <v>183</v>
      </c>
      <c r="X41" s="12" t="s">
        <v>183</v>
      </c>
      <c r="Y41" s="12"/>
      <c r="Z41" s="12" t="s">
        <v>183</v>
      </c>
      <c r="AA41" s="12" t="s">
        <v>183</v>
      </c>
      <c r="AB41" s="12"/>
      <c r="AC41" s="12" t="s">
        <v>183</v>
      </c>
      <c r="AD41" s="12" t="s">
        <v>183</v>
      </c>
      <c r="AE41" s="12" t="s">
        <v>183</v>
      </c>
      <c r="AF41" s="12"/>
      <c r="AG41" s="137" t="s">
        <v>538</v>
      </c>
      <c r="AH41" s="146" t="s">
        <v>588</v>
      </c>
      <c r="AI41" s="134">
        <v>95</v>
      </c>
      <c r="AJ41" s="134" t="s">
        <v>590</v>
      </c>
      <c r="AK41" s="146" t="s">
        <v>52</v>
      </c>
      <c r="AL41" s="146" t="s">
        <v>183</v>
      </c>
      <c r="AM41" s="13">
        <v>4</v>
      </c>
      <c r="AN41" s="13">
        <v>4</v>
      </c>
      <c r="AO41" s="13">
        <v>4</v>
      </c>
      <c r="AP41" s="13">
        <v>4</v>
      </c>
      <c r="AQ41" s="13"/>
      <c r="AR41" s="31">
        <v>3.7999999999999999E-2</v>
      </c>
      <c r="AS41" s="16" t="s">
        <v>45</v>
      </c>
      <c r="AT41" s="16" t="s">
        <v>191</v>
      </c>
      <c r="AU41" s="13" t="s">
        <v>52</v>
      </c>
      <c r="AV41" s="13" t="s">
        <v>151</v>
      </c>
      <c r="AW41" s="16" t="s">
        <v>52</v>
      </c>
      <c r="AX41" s="13" t="s">
        <v>151</v>
      </c>
      <c r="AY41" s="16" t="s">
        <v>175</v>
      </c>
      <c r="AZ41" s="16" t="s">
        <v>155</v>
      </c>
      <c r="BA41" s="16" t="s">
        <v>343</v>
      </c>
      <c r="BB41" s="56" t="s">
        <v>164</v>
      </c>
      <c r="BC41" s="32" t="s">
        <v>82</v>
      </c>
      <c r="BD41" s="31" t="s">
        <v>80</v>
      </c>
      <c r="BE41" s="30" t="s">
        <v>4</v>
      </c>
      <c r="BF41" s="30" t="s">
        <v>113</v>
      </c>
      <c r="BG41" s="33" t="s">
        <v>630</v>
      </c>
      <c r="BH41" s="44">
        <v>45349</v>
      </c>
      <c r="BI41" s="44">
        <v>45370</v>
      </c>
      <c r="BJ41" s="44">
        <v>45596</v>
      </c>
      <c r="BK41" s="45">
        <f ca="1">+(REFERENCEMENT_ISOLANT[[#This Row],[AVIS LIMITE AU / VALIDITE]]&gt;=TODAY())*1</f>
        <v>0</v>
      </c>
      <c r="BL41" s="13" t="s">
        <v>52</v>
      </c>
      <c r="BM41"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(L'évaluation technique n'est plus valide)</v>
      </c>
      <c r="BN41" s="95">
        <v>0</v>
      </c>
      <c r="BO41" s="57" t="s">
        <v>635</v>
      </c>
      <c r="BP41" s="57"/>
      <c r="BQ41" s="36" t="s">
        <v>632</v>
      </c>
      <c r="BR41"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n°20/21-487_V3 annule et remplace l' Avis technique n° 20/21/487_V2
Sur liste verte de la C2p à la date du référencement</v>
      </c>
      <c r="BS41" s="35">
        <f ca="1">REFERENCEMENT_ISOLANT[[#This Row],[VALIDITE]]</f>
        <v>0</v>
      </c>
      <c r="BT41"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41"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41"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41" s="36" t="e">
        <f>IF(AND('PR-tampon'!RECH_HYGRO=TRUE,MATCH(REFERENCEMENT_ISOLANT[[#This Row],[Hygrométrie des locaux]],LISTE_HYGRO,0)&gt;=MATCH(ZONE_SIS_VISEE,LISTE_HYGRO,0)),1,0)</f>
        <v>#N/A</v>
      </c>
      <c r="BX41" s="36" t="e">
        <f>IF(AND('PR-tampon'!RECH_CLIMAT=TRUE,MATCH(REFERENCEMENT_ISOLANT[[#This Row],[Climat max]],LISTE_CLIMAT,0)&gt;=MATCH(HAUT_VISEE,LISTE_CLIMAT,0)),1,0)</f>
        <v>#N/A</v>
      </c>
      <c r="BY41" s="36" t="e">
        <f>IF(AND(RECH_CLASSEMENT=TRUE,MATCH(REFERENCEMENT_ISOLANT[[#This Row],[classement locaux au sens 20.1 P3]],LISTE_CLASSEMENT,0)&gt;=MATCH(SITUA_VISEE,LISTE_CLASSEMENT,0)),1,0)</f>
        <v>#N/A</v>
      </c>
      <c r="BZ41" s="36" t="e">
        <f>IF(AND(RECH_LOCAUX=TRUE,MATCH(REFERENCEMENT_ISOLANT[[#This Row],[Locaux climatisés ou raffraichis]],LISTE_LOCAUX_VISE,0)&gt;=MATCH(CATEG_VISEE,LISTE_LOCAUX_VISE,0)),1,0)</f>
        <v>#N/A</v>
      </c>
      <c r="CA41" s="36">
        <f ca="1">IF(REFERENCEMENT_ISOLANT[[#This Row],[Eligibilité procédé]]&lt;&gt;0,COUNTIF(REFERENCEMENT_ISOLANT[Eligibilité procédé],"&lt;="&amp;REFERENCEMENT_ISOLANT[[#This Row],[Eligibilité procédé]])-COUNTIF(REFERENCEMENT_ISOLANT[Eligibilité procédé],"=0"),ROWS(REFERENCEMENT_ISOLANT[Ordre]))</f>
        <v>0</v>
      </c>
      <c r="CB41" s="36" t="str">
        <f ca="1">IF(COUNTIF('PR-tampon'!$B$3:$B$9,TRUE)+1=COUNTIF(REFERENCEMENT_ISOLANT[[#This Row],[Validité]:[CRITERE CLIMATISATION VISE]],1),ROW(REFERENCEMENT_ISOLANT[[#This Row],[CRITERE CLIMATISATION VISE]]),"")</f>
        <v/>
      </c>
      <c r="CC41"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41"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41"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41"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CONTRE-CLOISON : ISOLATION DE CONTRE-CLOISON CONFORME AU NF DTU 25.41 DANS UNE STRUCTURE BOIS</v>
      </c>
      <c r="CG41" s="126"/>
      <c r="CH41" s="126"/>
      <c r="CI41" s="126"/>
      <c r="CJ41" s="126"/>
      <c r="CK41" s="126"/>
      <c r="CL41" s="126"/>
      <c r="CM41" s="126"/>
      <c r="CN41" s="126"/>
      <c r="CO41" s="126"/>
      <c r="CP41" s="126" t="s">
        <v>623</v>
      </c>
      <c r="CQ41"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20/21-487_V3 du procédé Végétal - Application en mur : pose en : COB du NF DTU 31.2 avec parement extérieur ventilé ; contre-cloison du DTU 25.41 ; </v>
      </c>
    </row>
    <row r="42" spans="1:95" ht="240" x14ac:dyDescent="0.25">
      <c r="A42" s="33">
        <v>45379</v>
      </c>
      <c r="B42" s="33"/>
      <c r="C42" s="33"/>
      <c r="D42" s="33"/>
      <c r="E42" s="30" t="s">
        <v>6</v>
      </c>
      <c r="F42" s="30" t="s">
        <v>687</v>
      </c>
      <c r="G42" s="30">
        <f ca="1">IF(REFERENCEMENT_ISOLANT[[#This Row],[VALIDITE]]=1,REFERENCEMENT_ISOLANT[[#This Row],[TYPE DE PROCEDE CSTB]],0)</f>
        <v>0</v>
      </c>
      <c r="H42" s="30" t="s">
        <v>799</v>
      </c>
      <c r="I42" s="30" t="s">
        <v>81</v>
      </c>
      <c r="J42" s="30" t="s">
        <v>67</v>
      </c>
      <c r="K42" s="12" t="s">
        <v>183</v>
      </c>
      <c r="L42" s="12" t="s">
        <v>183</v>
      </c>
      <c r="M42" s="13" t="s">
        <v>183</v>
      </c>
      <c r="N42" s="12" t="s">
        <v>52</v>
      </c>
      <c r="O42" s="13" t="s">
        <v>52</v>
      </c>
      <c r="P42" s="13" t="s">
        <v>183</v>
      </c>
      <c r="Q42" s="13" t="s">
        <v>183</v>
      </c>
      <c r="R42" s="13" t="s">
        <v>183</v>
      </c>
      <c r="S42" s="13" t="s">
        <v>183</v>
      </c>
      <c r="T42" s="136" t="s">
        <v>52</v>
      </c>
      <c r="U42" s="138" t="s">
        <v>527</v>
      </c>
      <c r="V42" s="12" t="s">
        <v>183</v>
      </c>
      <c r="W42" s="12" t="s">
        <v>183</v>
      </c>
      <c r="X42" s="12" t="s">
        <v>183</v>
      </c>
      <c r="Y42" s="12"/>
      <c r="Z42" s="12" t="s">
        <v>183</v>
      </c>
      <c r="AA42" s="12" t="s">
        <v>183</v>
      </c>
      <c r="AB42" s="12"/>
      <c r="AC42" s="12" t="s">
        <v>183</v>
      </c>
      <c r="AD42" s="12" t="s">
        <v>183</v>
      </c>
      <c r="AE42" s="12" t="s">
        <v>183</v>
      </c>
      <c r="AF42" s="12"/>
      <c r="AG42" s="137" t="s">
        <v>638</v>
      </c>
      <c r="AH42" s="146" t="s">
        <v>588</v>
      </c>
      <c r="AI42" s="134">
        <v>95</v>
      </c>
      <c r="AJ42" s="134" t="s">
        <v>590</v>
      </c>
      <c r="AK42" s="146" t="s">
        <v>52</v>
      </c>
      <c r="AL42" s="146" t="s">
        <v>183</v>
      </c>
      <c r="AM42" s="13">
        <v>4</v>
      </c>
      <c r="AN42" s="13">
        <v>4</v>
      </c>
      <c r="AO42" s="13">
        <v>4</v>
      </c>
      <c r="AP42" s="13">
        <v>4</v>
      </c>
      <c r="AQ42" s="13"/>
      <c r="AR42" s="31">
        <v>3.7999999999999999E-2</v>
      </c>
      <c r="AS42" s="16" t="s">
        <v>45</v>
      </c>
      <c r="AT42" s="16" t="s">
        <v>191</v>
      </c>
      <c r="AU42" s="13" t="s">
        <v>52</v>
      </c>
      <c r="AV42" s="13" t="s">
        <v>151</v>
      </c>
      <c r="AW42" s="16" t="s">
        <v>52</v>
      </c>
      <c r="AX42" s="13" t="s">
        <v>151</v>
      </c>
      <c r="AY42" s="16" t="s">
        <v>175</v>
      </c>
      <c r="AZ42" s="16" t="s">
        <v>155</v>
      </c>
      <c r="BA42" s="16" t="s">
        <v>343</v>
      </c>
      <c r="BB42" s="56" t="s">
        <v>164</v>
      </c>
      <c r="BC42" s="32" t="s">
        <v>82</v>
      </c>
      <c r="BD42" s="31" t="s">
        <v>80</v>
      </c>
      <c r="BE42" s="30" t="s">
        <v>4</v>
      </c>
      <c r="BF42" s="30" t="s">
        <v>113</v>
      </c>
      <c r="BG42" s="33" t="s">
        <v>631</v>
      </c>
      <c r="BH42" s="44">
        <v>45349</v>
      </c>
      <c r="BI42" s="44">
        <v>45370</v>
      </c>
      <c r="BJ42" s="44">
        <v>45596</v>
      </c>
      <c r="BK42" s="45">
        <f ca="1">+(REFERENCEMENT_ISOLANT[[#This Row],[AVIS LIMITE AU / VALIDITE]]&gt;=TODAY())*1</f>
        <v>0</v>
      </c>
      <c r="BL42" s="13" t="s">
        <v>52</v>
      </c>
      <c r="BM42"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(L'évaluation technique n'est plus valide)</v>
      </c>
      <c r="BN42" s="95">
        <v>0</v>
      </c>
      <c r="BO42" s="57" t="s">
        <v>634</v>
      </c>
      <c r="BP42" s="57"/>
      <c r="BQ42" s="36" t="s">
        <v>633</v>
      </c>
      <c r="BR42"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n°20/21-487_V3-E1 annule et remplace l' Avis technique n° 20/21/487_V2-E1
Sur liste verte de la C2p à la date du référencement</v>
      </c>
      <c r="BS42" s="35">
        <f ca="1">REFERENCEMENT_ISOLANT[[#This Row],[VALIDITE]]</f>
        <v>0</v>
      </c>
      <c r="BT42"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42"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42"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42" s="36" t="e">
        <f>IF(AND('PR-tampon'!RECH_HYGRO=TRUE,MATCH(REFERENCEMENT_ISOLANT[[#This Row],[Hygrométrie des locaux]],LISTE_HYGRO,0)&gt;=MATCH(ZONE_SIS_VISEE,LISTE_HYGRO,0)),1,0)</f>
        <v>#N/A</v>
      </c>
      <c r="BX42" s="36" t="e">
        <f>IF(AND('PR-tampon'!RECH_CLIMAT=TRUE,MATCH(REFERENCEMENT_ISOLANT[[#This Row],[Climat max]],LISTE_CLIMAT,0)&gt;=MATCH(HAUT_VISEE,LISTE_CLIMAT,0)),1,0)</f>
        <v>#N/A</v>
      </c>
      <c r="BY42" s="36" t="e">
        <f>IF(AND(RECH_CLASSEMENT=TRUE,MATCH(REFERENCEMENT_ISOLANT[[#This Row],[classement locaux au sens 20.1 P3]],LISTE_CLASSEMENT,0)&gt;=MATCH(SITUA_VISEE,LISTE_CLASSEMENT,0)),1,0)</f>
        <v>#N/A</v>
      </c>
      <c r="BZ42" s="36" t="e">
        <f>IF(AND(RECH_LOCAUX=TRUE,MATCH(REFERENCEMENT_ISOLANT[[#This Row],[Locaux climatisés ou raffraichis]],LISTE_LOCAUX_VISE,0)&gt;=MATCH(CATEG_VISEE,LISTE_LOCAUX_VISE,0)),1,0)</f>
        <v>#N/A</v>
      </c>
      <c r="CA42" s="36">
        <f ca="1">IF(REFERENCEMENT_ISOLANT[[#This Row],[Eligibilité procédé]]&lt;&gt;0,COUNTIF(REFERENCEMENT_ISOLANT[Eligibilité procédé],"&lt;="&amp;REFERENCEMENT_ISOLANT[[#This Row],[Eligibilité procédé]])-COUNTIF(REFERENCEMENT_ISOLANT[Eligibilité procédé],"=0"),ROWS(REFERENCEMENT_ISOLANT[Ordre]))</f>
        <v>0</v>
      </c>
      <c r="CB42" s="36" t="str">
        <f ca="1">IF(COUNTIF('PR-tampon'!$B$3:$B$9,TRUE)+1=COUNTIF(REFERENCEMENT_ISOLANT[[#This Row],[Validité]:[CRITERE CLIMATISATION VISE]],1),ROW(REFERENCEMENT_ISOLANT[[#This Row],[CRITERE CLIMATISATION VISE]]),"")</f>
        <v/>
      </c>
      <c r="CC42"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Extenstion de l'Avis Technique n°20/21-487_V3
 - Les bâtiments à ossature porteuse métallique ne sont pas visés.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42"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Extenstion de l'Avis Technique n°20/21-487_V3
 - Les bâtiments à ossature porteuse métallique ne sont pas visés.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42"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42"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CONTRE-CLOISON : ISOLATION DE CONTRE-CLOISON CONFORME AU NF DTU 25.41 DANS UNE STRUCTURE BOIS</v>
      </c>
      <c r="CG42" s="126"/>
      <c r="CH42" s="126"/>
      <c r="CI42" s="126"/>
      <c r="CJ42" s="126"/>
      <c r="CK42" s="126"/>
      <c r="CL42" s="126"/>
      <c r="CM42" s="126"/>
      <c r="CN42" s="126"/>
      <c r="CO42" s="126"/>
      <c r="CP42" s="126" t="s">
        <v>621</v>
      </c>
      <c r="CQ42"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20/21-487_V3-E1 du procédé KNAUF THERMASOFT NATURA - Application en mur : pose en : COB du NF DTU 31.2 avec parement extérieur ventilé ; contre-cloison du DTU 25.41 ; </v>
      </c>
    </row>
    <row r="43" spans="1:95" ht="156" x14ac:dyDescent="0.25">
      <c r="A43" s="33">
        <v>45379</v>
      </c>
      <c r="B43" s="33"/>
      <c r="C43" s="33"/>
      <c r="D43" s="33"/>
      <c r="E43" s="30" t="s">
        <v>6</v>
      </c>
      <c r="F43" s="30" t="s">
        <v>684</v>
      </c>
      <c r="G43" s="30">
        <f ca="1">IF(REFERENCEMENT_ISOLANT[[#This Row],[VALIDITE]]=1,REFERENCEMENT_ISOLANT[[#This Row],[TYPE DE PROCEDE CSTB]],0)</f>
        <v>0</v>
      </c>
      <c r="H43" s="30" t="s">
        <v>802</v>
      </c>
      <c r="I43" s="30" t="s">
        <v>81</v>
      </c>
      <c r="J43" s="30" t="s">
        <v>4</v>
      </c>
      <c r="K43" s="12" t="s">
        <v>183</v>
      </c>
      <c r="L43" s="13" t="s">
        <v>183</v>
      </c>
      <c r="M43" s="13" t="s">
        <v>183</v>
      </c>
      <c r="N43" s="12" t="s">
        <v>183</v>
      </c>
      <c r="O43" s="13" t="s">
        <v>183</v>
      </c>
      <c r="P43" s="13" t="s">
        <v>183</v>
      </c>
      <c r="Q43" s="13" t="s">
        <v>183</v>
      </c>
      <c r="R43" s="13" t="s">
        <v>183</v>
      </c>
      <c r="S43" s="13" t="s">
        <v>183</v>
      </c>
      <c r="T43" s="136" t="s">
        <v>183</v>
      </c>
      <c r="U43" s="12"/>
      <c r="V43" s="12" t="s">
        <v>183</v>
      </c>
      <c r="W43" s="12" t="s">
        <v>52</v>
      </c>
      <c r="X43" s="12" t="s">
        <v>52</v>
      </c>
      <c r="Y43" s="138" t="s">
        <v>528</v>
      </c>
      <c r="Z43" s="12" t="s">
        <v>183</v>
      </c>
      <c r="AA43" s="12" t="s">
        <v>183</v>
      </c>
      <c r="AB43" s="12"/>
      <c r="AC43" s="12" t="s">
        <v>183</v>
      </c>
      <c r="AD43" s="12" t="s">
        <v>183</v>
      </c>
      <c r="AE43" s="12" t="s">
        <v>183</v>
      </c>
      <c r="AF43" s="12"/>
      <c r="AG43" s="137" t="s">
        <v>538</v>
      </c>
      <c r="AH43" s="146" t="s">
        <v>588</v>
      </c>
      <c r="AI43" s="146">
        <v>95</v>
      </c>
      <c r="AJ43" s="146" t="s">
        <v>590</v>
      </c>
      <c r="AK43" s="146" t="s">
        <v>52</v>
      </c>
      <c r="AL43" s="146" t="s">
        <v>183</v>
      </c>
      <c r="AM43" s="13">
        <v>4</v>
      </c>
      <c r="AN43" s="13">
        <v>4</v>
      </c>
      <c r="AO43" s="13">
        <v>4</v>
      </c>
      <c r="AP43" s="13">
        <v>4</v>
      </c>
      <c r="AQ43" s="13"/>
      <c r="AR43" s="31">
        <v>3.7999999999999999E-2</v>
      </c>
      <c r="AS43" s="16" t="s">
        <v>45</v>
      </c>
      <c r="AT43" s="16" t="s">
        <v>191</v>
      </c>
      <c r="AU43" s="13" t="s">
        <v>52</v>
      </c>
      <c r="AV43" s="13" t="s">
        <v>151</v>
      </c>
      <c r="AW43" s="16" t="s">
        <v>52</v>
      </c>
      <c r="AX43" s="13" t="s">
        <v>151</v>
      </c>
      <c r="AY43" s="16" t="s">
        <v>175</v>
      </c>
      <c r="AZ43" s="16" t="s">
        <v>155</v>
      </c>
      <c r="BA43" s="16" t="s">
        <v>343</v>
      </c>
      <c r="BB43" s="56" t="s">
        <v>164</v>
      </c>
      <c r="BC43" s="32" t="s">
        <v>263</v>
      </c>
      <c r="BD43" s="31" t="s">
        <v>80</v>
      </c>
      <c r="BE43" s="30" t="s">
        <v>4</v>
      </c>
      <c r="BF43" s="30" t="s">
        <v>113</v>
      </c>
      <c r="BG43" s="33" t="s">
        <v>626</v>
      </c>
      <c r="BH43" s="44">
        <v>45349</v>
      </c>
      <c r="BI43" s="44">
        <v>45370</v>
      </c>
      <c r="BJ43" s="44">
        <v>45596</v>
      </c>
      <c r="BK43" s="45">
        <f ca="1">+(REFERENCEMENT_ISOLANT[[#This Row],[AVIS LIMITE AU / VALIDITE]]&gt;=TODAY())*1</f>
        <v>0</v>
      </c>
      <c r="BL43" s="13" t="s">
        <v>52</v>
      </c>
      <c r="BM43"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(L'évaluation technique n'est plus valide)</v>
      </c>
      <c r="BN43" s="95">
        <v>0</v>
      </c>
      <c r="BO43" s="57" t="s">
        <v>629</v>
      </c>
      <c r="BP43" s="57"/>
      <c r="BQ43" s="36" t="s">
        <v>62</v>
      </c>
      <c r="BR43"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n°20/21-488_V2 annule et remplace l' Avis technique n° 20/21-488_V1-E1
Sur liste verte de la C2p à la date du référencement</v>
      </c>
      <c r="BS43" s="35">
        <f ca="1">REFERENCEMENT_ISOLANT[[#This Row],[VALIDITE]]</f>
        <v>0</v>
      </c>
      <c r="BT43"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43"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43"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43" s="36" t="e">
        <f>IF(AND('PR-tampon'!RECH_HYGRO=TRUE,MATCH(REFERENCEMENT_ISOLANT[[#This Row],[Hygrométrie des locaux]],LISTE_HYGRO,0)&gt;=MATCH(ZONE_SIS_VISEE,LISTE_HYGRO,0)),1,0)</f>
        <v>#N/A</v>
      </c>
      <c r="BX43" s="36" t="e">
        <f>IF(AND('PR-tampon'!RECH_CLIMAT=TRUE,MATCH(REFERENCEMENT_ISOLANT[[#This Row],[Climat max]],LISTE_CLIMAT,0)&gt;=MATCH(HAUT_VISEE,LISTE_CLIMAT,0)),1,0)</f>
        <v>#N/A</v>
      </c>
      <c r="BY43" s="36" t="e">
        <f>IF(AND(RECH_CLASSEMENT=TRUE,MATCH(REFERENCEMENT_ISOLANT[[#This Row],[classement locaux au sens 20.1 P3]],LISTE_CLASSEMENT,0)&gt;=MATCH(SITUA_VISEE,LISTE_CLASSEMENT,0)),1,0)</f>
        <v>#N/A</v>
      </c>
      <c r="BZ43" s="36" t="e">
        <f>IF(AND(RECH_LOCAUX=TRUE,MATCH(REFERENCEMENT_ISOLANT[[#This Row],[Locaux climatisés ou raffraichis]],LISTE_LOCAUX_VISE,0)&gt;=MATCH(CATEG_VISEE,LISTE_LOCAUX_VISE,0)),1,0)</f>
        <v>#N/A</v>
      </c>
      <c r="CA43" s="36">
        <f ca="1">IF(REFERENCEMENT_ISOLANT[[#This Row],[Eligibilité procédé]]&lt;&gt;0,COUNTIF(REFERENCEMENT_ISOLANT[Eligibilité procédé],"&lt;="&amp;REFERENCEMENT_ISOLANT[[#This Row],[Eligibilité procédé]])-COUNTIF(REFERENCEMENT_ISOLANT[Eligibilité procédé],"=0"),ROWS(REFERENCEMENT_ISOLANT[Ordre]))</f>
        <v>0</v>
      </c>
      <c r="CB43" s="36" t="str">
        <f ca="1">IF(COUNTIF('PR-tampon'!$B$3:$B$9,TRUE)+1=COUNTIF(REFERENCEMENT_ISOLANT[[#This Row],[Validité]:[CRITERE CLIMATISATION VISE]],1),ROW(REFERENCEMENT_ISOLANT[[#This Row],[CRITERE CLIMATISATION VISE]]),"")</f>
        <v/>
      </c>
      <c r="CC43"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D43"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E43"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43"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v>
      </c>
      <c r="CG43" s="126"/>
      <c r="CH43" s="126"/>
      <c r="CI43" s="126"/>
      <c r="CJ43" s="126"/>
      <c r="CK43" s="126"/>
      <c r="CL43" s="126"/>
      <c r="CM43" s="126"/>
      <c r="CN43" s="126"/>
      <c r="CO43" s="126"/>
      <c r="CP43" s="126" t="s">
        <v>623</v>
      </c>
      <c r="CQ43"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20/21-488_V2 du procédé Végétal - Application en combles : pose en : toiture rampante sous couverture ; plancher de combles perdus ; </v>
      </c>
    </row>
    <row r="44" spans="1:95" ht="156" x14ac:dyDescent="0.25">
      <c r="A44" s="33">
        <v>45379</v>
      </c>
      <c r="B44" s="33"/>
      <c r="C44" s="33"/>
      <c r="D44" s="33"/>
      <c r="E44" s="30" t="s">
        <v>6</v>
      </c>
      <c r="F44" s="30" t="s">
        <v>684</v>
      </c>
      <c r="G44" s="30">
        <f ca="1">IF(REFERENCEMENT_ISOLANT[[#This Row],[VALIDITE]]=1,REFERENCEMENT_ISOLANT[[#This Row],[TYPE DE PROCEDE CSTB]],0)</f>
        <v>0</v>
      </c>
      <c r="H44" s="30" t="s">
        <v>800</v>
      </c>
      <c r="I44" s="30" t="s">
        <v>81</v>
      </c>
      <c r="J44" s="30" t="s">
        <v>67</v>
      </c>
      <c r="K44" s="12" t="s">
        <v>183</v>
      </c>
      <c r="L44" s="13" t="s">
        <v>183</v>
      </c>
      <c r="M44" s="13" t="s">
        <v>183</v>
      </c>
      <c r="N44" s="12" t="s">
        <v>183</v>
      </c>
      <c r="O44" s="13" t="s">
        <v>183</v>
      </c>
      <c r="P44" s="13" t="s">
        <v>183</v>
      </c>
      <c r="Q44" s="13" t="s">
        <v>183</v>
      </c>
      <c r="R44" s="13" t="s">
        <v>183</v>
      </c>
      <c r="S44" s="13" t="s">
        <v>183</v>
      </c>
      <c r="T44" s="136" t="s">
        <v>183</v>
      </c>
      <c r="U44" s="12"/>
      <c r="V44" s="12" t="s">
        <v>183</v>
      </c>
      <c r="W44" s="12" t="s">
        <v>52</v>
      </c>
      <c r="X44" s="12" t="s">
        <v>52</v>
      </c>
      <c r="Y44" s="138" t="s">
        <v>528</v>
      </c>
      <c r="Z44" s="12" t="s">
        <v>183</v>
      </c>
      <c r="AA44" s="12" t="s">
        <v>183</v>
      </c>
      <c r="AB44" s="12"/>
      <c r="AC44" s="12" t="s">
        <v>183</v>
      </c>
      <c r="AD44" s="12" t="s">
        <v>183</v>
      </c>
      <c r="AE44" s="12" t="s">
        <v>183</v>
      </c>
      <c r="AF44" s="12"/>
      <c r="AG44" s="119" t="s">
        <v>639</v>
      </c>
      <c r="AH44" s="146" t="s">
        <v>588</v>
      </c>
      <c r="AI44" s="146">
        <v>95</v>
      </c>
      <c r="AJ44" s="146" t="s">
        <v>590</v>
      </c>
      <c r="AK44" s="146" t="s">
        <v>52</v>
      </c>
      <c r="AL44" s="146" t="s">
        <v>183</v>
      </c>
      <c r="AM44" s="13">
        <v>4</v>
      </c>
      <c r="AN44" s="13">
        <v>4</v>
      </c>
      <c r="AO44" s="13">
        <v>4</v>
      </c>
      <c r="AP44" s="13">
        <v>4</v>
      </c>
      <c r="AQ44" s="13"/>
      <c r="AR44" s="31">
        <v>3.7999999999999999E-2</v>
      </c>
      <c r="AS44" s="16" t="s">
        <v>45</v>
      </c>
      <c r="AT44" s="16" t="s">
        <v>191</v>
      </c>
      <c r="AU44" s="13" t="s">
        <v>52</v>
      </c>
      <c r="AV44" s="13" t="s">
        <v>151</v>
      </c>
      <c r="AW44" s="16" t="s">
        <v>52</v>
      </c>
      <c r="AX44" s="13" t="s">
        <v>151</v>
      </c>
      <c r="AY44" s="16" t="s">
        <v>175</v>
      </c>
      <c r="AZ44" s="16" t="s">
        <v>155</v>
      </c>
      <c r="BA44" s="16" t="s">
        <v>343</v>
      </c>
      <c r="BB44" s="56" t="s">
        <v>164</v>
      </c>
      <c r="BC44" s="32" t="s">
        <v>263</v>
      </c>
      <c r="BD44" s="31" t="s">
        <v>80</v>
      </c>
      <c r="BE44" s="30" t="s">
        <v>4</v>
      </c>
      <c r="BF44" s="30" t="s">
        <v>113</v>
      </c>
      <c r="BG44" s="33" t="s">
        <v>627</v>
      </c>
      <c r="BH44" s="44">
        <v>45349</v>
      </c>
      <c r="BI44" s="44">
        <v>45370</v>
      </c>
      <c r="BJ44" s="44">
        <v>45596</v>
      </c>
      <c r="BK44" s="45">
        <f ca="1">+(REFERENCEMENT_ISOLANT[[#This Row],[AVIS LIMITE AU / VALIDITE]]&gt;=TODAY())*1</f>
        <v>0</v>
      </c>
      <c r="BL44" s="13" t="s">
        <v>52</v>
      </c>
      <c r="BM44"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(L'évaluation technique n'est plus valide)</v>
      </c>
      <c r="BN44" s="95">
        <v>0</v>
      </c>
      <c r="BO44" s="57" t="s">
        <v>628</v>
      </c>
      <c r="BP44" s="57"/>
      <c r="BQ44" s="36" t="s">
        <v>62</v>
      </c>
      <c r="BR44"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n°20/21-488_V2-E1 annule et remplace l' Avis technique n° 20/21-488_V1-E1
Sur liste verte de la C2p à la date du référencement</v>
      </c>
      <c r="BS44" s="35">
        <f ca="1">REFERENCEMENT_ISOLANT[[#This Row],[VALIDITE]]</f>
        <v>0</v>
      </c>
      <c r="BT44"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44"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44"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44" s="36" t="e">
        <f>IF(AND('PR-tampon'!RECH_HYGRO=TRUE,MATCH(REFERENCEMENT_ISOLANT[[#This Row],[Hygrométrie des locaux]],LISTE_HYGRO,0)&gt;=MATCH(ZONE_SIS_VISEE,LISTE_HYGRO,0)),1,0)</f>
        <v>#N/A</v>
      </c>
      <c r="BX44" s="36" t="e">
        <f>IF(AND('PR-tampon'!RECH_CLIMAT=TRUE,MATCH(REFERENCEMENT_ISOLANT[[#This Row],[Climat max]],LISTE_CLIMAT,0)&gt;=MATCH(HAUT_VISEE,LISTE_CLIMAT,0)),1,0)</f>
        <v>#N/A</v>
      </c>
      <c r="BY44" s="36" t="e">
        <f>IF(AND(RECH_CLASSEMENT=TRUE,MATCH(REFERENCEMENT_ISOLANT[[#This Row],[classement locaux au sens 20.1 P3]],LISTE_CLASSEMENT,0)&gt;=MATCH(SITUA_VISEE,LISTE_CLASSEMENT,0)),1,0)</f>
        <v>#N/A</v>
      </c>
      <c r="BZ44" s="36" t="e">
        <f>IF(AND(RECH_LOCAUX=TRUE,MATCH(REFERENCEMENT_ISOLANT[[#This Row],[Locaux climatisés ou raffraichis]],LISTE_LOCAUX_VISE,0)&gt;=MATCH(CATEG_VISEE,LISTE_LOCAUX_VISE,0)),1,0)</f>
        <v>#N/A</v>
      </c>
      <c r="CA44" s="36">
        <f ca="1">IF(REFERENCEMENT_ISOLANT[[#This Row],[Eligibilité procédé]]&lt;&gt;0,COUNTIF(REFERENCEMENT_ISOLANT[Eligibilité procédé],"&lt;="&amp;REFERENCEMENT_ISOLANT[[#This Row],[Eligibilité procédé]])-COUNTIF(REFERENCEMENT_ISOLANT[Eligibilité procédé],"=0"),ROWS(REFERENCEMENT_ISOLANT[Ordre]))</f>
        <v>0</v>
      </c>
      <c r="CB44" s="36" t="str">
        <f ca="1">IF(COUNTIF('PR-tampon'!$B$3:$B$9,TRUE)+1=COUNTIF(REFERENCEMENT_ISOLANT[[#This Row],[Validité]:[CRITERE CLIMATISATION VISE]],1),ROW(REFERENCEMENT_ISOLANT[[#This Row],[CRITERE CLIMATISATION VISE]]),"")</f>
        <v/>
      </c>
      <c r="CC44"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Extenstion de l'Avis Technique n°20/21-488_V2
 - Les bâtiments à ossature porteuse métallique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D44"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Extenstion de l'Avis Technique n°20/21-488_V2
 - Les bâtiments à ossature porteuse métallique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E44"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44"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v>
      </c>
      <c r="CG44" s="126"/>
      <c r="CH44" s="126"/>
      <c r="CI44" s="126"/>
      <c r="CJ44" s="126"/>
      <c r="CK44" s="126"/>
      <c r="CL44" s="126"/>
      <c r="CM44" s="126"/>
      <c r="CN44" s="126"/>
      <c r="CO44" s="126"/>
      <c r="CP44" s="126" t="s">
        <v>621</v>
      </c>
      <c r="CQ44"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20/21-488_V2-E1 du procédé KNAUF THERMASOFT NATURA - Application en combles : pose en : toiture rampante sous couverture ; plancher de combles perdus ; </v>
      </c>
    </row>
    <row r="45" spans="1:95" ht="324" x14ac:dyDescent="0.25">
      <c r="A45" s="33">
        <v>45370</v>
      </c>
      <c r="B45" s="33"/>
      <c r="C45" s="33"/>
      <c r="D45" s="33"/>
      <c r="E45" s="30" t="s">
        <v>9</v>
      </c>
      <c r="F45" s="30" t="s">
        <v>685</v>
      </c>
      <c r="G45" s="30" t="str">
        <f ca="1">IF(REFERENCEMENT_ISOLANT[[#This Row],[VALIDITE]]=1,REFERENCEMENT_ISOLANT[[#This Row],[TYPE DE PROCEDE CSTB]],0)</f>
        <v>Isolation thermique de comble en vrac des produits à base de fibres végétales ou animales</v>
      </c>
      <c r="H45" s="30" t="s">
        <v>625</v>
      </c>
      <c r="I45" s="30" t="s">
        <v>496</v>
      </c>
      <c r="J45" s="30" t="s">
        <v>4</v>
      </c>
      <c r="K45" s="12" t="s">
        <v>183</v>
      </c>
      <c r="L45" s="13" t="s">
        <v>183</v>
      </c>
      <c r="M45" s="13" t="s">
        <v>183</v>
      </c>
      <c r="N45" s="12" t="s">
        <v>183</v>
      </c>
      <c r="O45" s="13" t="s">
        <v>183</v>
      </c>
      <c r="P45" s="13" t="s">
        <v>183</v>
      </c>
      <c r="Q45" s="13" t="s">
        <v>183</v>
      </c>
      <c r="R45" s="13" t="s">
        <v>183</v>
      </c>
      <c r="S45" s="13" t="s">
        <v>183</v>
      </c>
      <c r="T45" s="136" t="s">
        <v>183</v>
      </c>
      <c r="U45" s="12"/>
      <c r="V45" s="12" t="s">
        <v>183</v>
      </c>
      <c r="W45" s="14" t="s">
        <v>183</v>
      </c>
      <c r="X45" s="12" t="s">
        <v>52</v>
      </c>
      <c r="Y45" s="138" t="s">
        <v>528</v>
      </c>
      <c r="Z45" s="12" t="s">
        <v>183</v>
      </c>
      <c r="AA45" s="12" t="s">
        <v>183</v>
      </c>
      <c r="AB45" s="12"/>
      <c r="AC45" s="12" t="s">
        <v>183</v>
      </c>
      <c r="AD45" s="12" t="s">
        <v>183</v>
      </c>
      <c r="AE45" s="12" t="s">
        <v>183</v>
      </c>
      <c r="AF45" s="12"/>
      <c r="AG45" s="137" t="s">
        <v>538</v>
      </c>
      <c r="AH45" s="144" t="s">
        <v>586</v>
      </c>
      <c r="AI45" s="144">
        <v>85</v>
      </c>
      <c r="AJ45" s="145" t="s">
        <v>596</v>
      </c>
      <c r="AK45" s="146" t="s">
        <v>52</v>
      </c>
      <c r="AL45" s="146" t="s">
        <v>183</v>
      </c>
      <c r="AM45" s="13">
        <v>4</v>
      </c>
      <c r="AN45" s="13">
        <v>4</v>
      </c>
      <c r="AO45" s="13">
        <v>4</v>
      </c>
      <c r="AP45" s="13">
        <v>4</v>
      </c>
      <c r="AQ45" s="13"/>
      <c r="AR45" s="31"/>
      <c r="AS45" s="16" t="s">
        <v>169</v>
      </c>
      <c r="AT45" s="16" t="s">
        <v>191</v>
      </c>
      <c r="AU45" s="13" t="s">
        <v>52</v>
      </c>
      <c r="AV45" s="13">
        <v>8</v>
      </c>
      <c r="AW45" s="16" t="s">
        <v>52</v>
      </c>
      <c r="AX45" s="13" t="s">
        <v>151</v>
      </c>
      <c r="AY45" s="16" t="s">
        <v>175</v>
      </c>
      <c r="AZ45" s="16" t="s">
        <v>155</v>
      </c>
      <c r="BA45" s="16" t="s">
        <v>343</v>
      </c>
      <c r="BB45" s="56" t="s">
        <v>164</v>
      </c>
      <c r="BC45" s="32" t="s">
        <v>384</v>
      </c>
      <c r="BD45" s="31" t="s">
        <v>46</v>
      </c>
      <c r="BE45" s="30" t="s">
        <v>4</v>
      </c>
      <c r="BF45" s="10" t="s">
        <v>113</v>
      </c>
      <c r="BG45" s="33" t="s">
        <v>624</v>
      </c>
      <c r="BH45" s="44">
        <v>45315</v>
      </c>
      <c r="BI45" s="46">
        <v>45351</v>
      </c>
      <c r="BJ45" s="33">
        <v>47573</v>
      </c>
      <c r="BK45" s="13">
        <f ca="1">+(REFERENCEMENT_ISOLANT[[#This Row],[AVIS LIMITE AU / VALIDITE]]&gt;=TODAY())*1</f>
        <v>1</v>
      </c>
      <c r="BL45" s="13" t="s">
        <v>52</v>
      </c>
      <c r="BM45"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45" s="95">
        <v>0</v>
      </c>
      <c r="BO45" s="57"/>
      <c r="BP45" s="57"/>
      <c r="BQ45" s="36"/>
      <c r="BR45"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Sur liste verte de la C2p à la date du référencement</v>
      </c>
      <c r="BS45" s="35">
        <f ca="1">REFERENCEMENT_ISOLANT[[#This Row],[VALIDITE]]</f>
        <v>1</v>
      </c>
      <c r="BT45"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45"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45"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45" s="36" t="e">
        <f>IF(AND('PR-tampon'!RECH_HYGRO=TRUE,MATCH(REFERENCEMENT_ISOLANT[[#This Row],[Hygrométrie des locaux]],LISTE_HYGRO,0)&gt;=MATCH(ZONE_SIS_VISEE,LISTE_HYGRO,0)),1,0)</f>
        <v>#N/A</v>
      </c>
      <c r="BX45" s="36" t="e">
        <f>IF(AND('PR-tampon'!RECH_CLIMAT=TRUE,MATCH(REFERENCEMENT_ISOLANT[[#This Row],[Climat max]],LISTE_CLIMAT,0)&gt;=MATCH(HAUT_VISEE,LISTE_CLIMAT,0)),1,0)</f>
        <v>#N/A</v>
      </c>
      <c r="BY45" s="36" t="e">
        <f>IF(AND(RECH_CLASSEMENT=TRUE,MATCH(REFERENCEMENT_ISOLANT[[#This Row],[classement locaux au sens 20.1 P3]],LISTE_CLASSEMENT,0)&gt;=MATCH(SITUA_VISEE,LISTE_CLASSEMENT,0)),1,0)</f>
        <v>#N/A</v>
      </c>
      <c r="BZ45" s="36" t="e">
        <f>IF(AND(RECH_LOCAUX=TRUE,MATCH(REFERENCEMENT_ISOLANT[[#This Row],[Locaux climatisés ou raffraichis]],LISTE_LOCAUX_VISE,0)&gt;=MATCH(CATEG_VISEE,LISTE_LOCAUX_VISE,0)),1,0)</f>
        <v>#N/A</v>
      </c>
      <c r="CA45" s="36">
        <f ca="1">IF(REFERENCEMENT_ISOLANT[[#This Row],[Eligibilité procédé]]&lt;&gt;0,COUNTIF(REFERENCEMENT_ISOLANT[Eligibilité procédé],"&lt;="&amp;REFERENCEMENT_ISOLANT[[#This Row],[Eligibilité procédé]])-COUNTIF(REFERENCEMENT_ISOLANT[Eligibilité procédé],"=0"),ROWS(REFERENCEMENT_ISOLANT[Ordre]))</f>
        <v>27</v>
      </c>
      <c r="CB45" s="36">
        <f ca="1">IF(COUNTIF('PR-tampon'!$B$3:$B$9,TRUE)+1=COUNTIF(REFERENCEMENT_ISOLANT[[#This Row],[Validité]:[CRITERE CLIMATISATION VISE]],1),ROW(REFERENCEMENT_ISOLANT[[#This Row],[CRITERE CLIMATISATION VISE]]),"")</f>
        <v>45</v>
      </c>
      <c r="CC45"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La limite d'emploi donnée en locaux rafraichis est induite par celle donnée dans le référentiel du support.</v>
      </c>
      <c r="CD45"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La limite d'emploi donnée en locaux rafraichis est induite par celle donnée dans le référentiel du support.</v>
      </c>
      <c r="CE45"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45"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COMBLES PERDUS : ISOLATION DE PLANCHER DE COMBLES PERDUS</v>
      </c>
      <c r="CG45" s="126"/>
      <c r="CH45" s="126"/>
      <c r="CI45" s="126"/>
      <c r="CJ45" s="126"/>
      <c r="CK45" s="126"/>
      <c r="CL45" s="126"/>
      <c r="CM45" s="126"/>
      <c r="CN45" s="126"/>
      <c r="CO45" s="126"/>
      <c r="CP45" s="117"/>
      <c r="CQ45"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20/17-398_V2-E1 du procédé STYLE : pose en : plancher de combles perdus ; </v>
      </c>
    </row>
    <row r="46" spans="1:95" ht="165" x14ac:dyDescent="0.25">
      <c r="A46" s="33">
        <v>45330</v>
      </c>
      <c r="B46" s="33"/>
      <c r="C46" s="33"/>
      <c r="D46" s="33"/>
      <c r="E46" s="30" t="s">
        <v>209</v>
      </c>
      <c r="F46" s="162" t="s">
        <v>502</v>
      </c>
      <c r="G46" s="30" t="str">
        <f ca="1">IF(REFERENCEMENT_ISOLANT[[#This Row],[VALIDITE]]=1,REFERENCEMENT_ISOLANT[[#This Row],[TYPE DE PROCEDE CSTB]],0)</f>
        <v>/</v>
      </c>
      <c r="H46" s="37" t="s">
        <v>600</v>
      </c>
      <c r="I46" s="30" t="s">
        <v>415</v>
      </c>
      <c r="J46" s="37" t="s">
        <v>416</v>
      </c>
      <c r="K46" s="12" t="s">
        <v>183</v>
      </c>
      <c r="L46" s="13" t="s">
        <v>183</v>
      </c>
      <c r="M46" s="13" t="s">
        <v>183</v>
      </c>
      <c r="N46" s="12" t="s">
        <v>52</v>
      </c>
      <c r="O46" s="13" t="s">
        <v>183</v>
      </c>
      <c r="P46" s="13" t="s">
        <v>52</v>
      </c>
      <c r="Q46" s="13" t="s">
        <v>52</v>
      </c>
      <c r="R46" s="13" t="s">
        <v>183</v>
      </c>
      <c r="S46" s="13" t="s">
        <v>52</v>
      </c>
      <c r="T46" s="136" t="s">
        <v>183</v>
      </c>
      <c r="U46" s="139" t="s">
        <v>602</v>
      </c>
      <c r="V46" s="12" t="s">
        <v>183</v>
      </c>
      <c r="W46" s="12" t="s">
        <v>183</v>
      </c>
      <c r="X46" s="12" t="s">
        <v>183</v>
      </c>
      <c r="Y46" s="115"/>
      <c r="Z46" s="12" t="s">
        <v>183</v>
      </c>
      <c r="AA46" s="12" t="s">
        <v>183</v>
      </c>
      <c r="AB46" s="12"/>
      <c r="AC46" s="12" t="s">
        <v>183</v>
      </c>
      <c r="AD46" s="12" t="s">
        <v>183</v>
      </c>
      <c r="AE46" s="12" t="s">
        <v>183</v>
      </c>
      <c r="AF46" s="12"/>
      <c r="AG46" s="93"/>
      <c r="AH46" s="144" t="s">
        <v>500</v>
      </c>
      <c r="AI46" s="134" t="s">
        <v>500</v>
      </c>
      <c r="AJ46" s="134" t="s">
        <v>500</v>
      </c>
      <c r="AK46" s="144" t="s">
        <v>183</v>
      </c>
      <c r="AL46" s="144" t="s">
        <v>183</v>
      </c>
      <c r="AM46" s="16">
        <v>4</v>
      </c>
      <c r="AN46" s="16">
        <v>4</v>
      </c>
      <c r="AO46" s="16">
        <v>4</v>
      </c>
      <c r="AP46" s="16">
        <v>4</v>
      </c>
      <c r="AQ46" s="16"/>
      <c r="AR46" s="31"/>
      <c r="AS46" s="16" t="s">
        <v>182</v>
      </c>
      <c r="AT46" s="16" t="s">
        <v>189</v>
      </c>
      <c r="AU46" s="13" t="s">
        <v>52</v>
      </c>
      <c r="AV46" s="13">
        <v>8</v>
      </c>
      <c r="AW46" s="16" t="s">
        <v>52</v>
      </c>
      <c r="AX46" s="13">
        <v>8</v>
      </c>
      <c r="AY46" s="16" t="s">
        <v>175</v>
      </c>
      <c r="AZ46" s="16" t="s">
        <v>155</v>
      </c>
      <c r="BA46" s="56" t="s">
        <v>343</v>
      </c>
      <c r="BB46" s="16" t="s">
        <v>164</v>
      </c>
      <c r="BC46" s="32"/>
      <c r="BD46" s="31"/>
      <c r="BE46" s="37" t="s">
        <v>416</v>
      </c>
      <c r="BF46" s="30" t="s">
        <v>294</v>
      </c>
      <c r="BG46" s="39" t="s">
        <v>601</v>
      </c>
      <c r="BH46" s="40" t="s">
        <v>502</v>
      </c>
      <c r="BI46" s="41">
        <v>45261</v>
      </c>
      <c r="BJ46" s="40">
        <v>46022</v>
      </c>
      <c r="BK46" s="13">
        <f ca="1">+(REFERENCEMENT_ISOLANT[[#This Row],[AVIS LIMITE AU / VALIDITE]]&gt;=TODAY())*1</f>
        <v>1</v>
      </c>
      <c r="BL46" s="13" t="s">
        <v>418</v>
      </c>
      <c r="BM46"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46" s="95">
        <v>0</v>
      </c>
      <c r="BO46" s="16"/>
      <c r="BP46" s="16"/>
      <c r="BQ46" s="36"/>
      <c r="BR46"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46" s="35">
        <f ca="1">REFERENCEMENT_ISOLANT[[#This Row],[VALIDITE]]</f>
        <v>1</v>
      </c>
      <c r="BT46"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46"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46"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46" s="36" t="e">
        <f>IF(AND('PR-tampon'!RECH_HYGRO=TRUE,MATCH(REFERENCEMENT_ISOLANT[[#This Row],[Hygrométrie des locaux]],LISTE_HYGRO,0)&gt;=MATCH(ZONE_SIS_VISEE,LISTE_HYGRO,0)),1,0)</f>
        <v>#N/A</v>
      </c>
      <c r="BX46" s="36" t="e">
        <f>IF(AND('PR-tampon'!RECH_CLIMAT=TRUE,MATCH(REFERENCEMENT_ISOLANT[[#This Row],[Climat max]],LISTE_CLIMAT,0)&gt;=MATCH(HAUT_VISEE,LISTE_CLIMAT,0)),1,0)</f>
        <v>#N/A</v>
      </c>
      <c r="BY46" s="36" t="e">
        <f>IF(AND(RECH_CLASSEMENT=TRUE,MATCH(REFERENCEMENT_ISOLANT[[#This Row],[classement locaux au sens 20.1 P3]],LISTE_CLASSEMENT,0)&gt;=MATCH(SITUA_VISEE,LISTE_CLASSEMENT,0)),1,0)</f>
        <v>#N/A</v>
      </c>
      <c r="BZ46" s="36" t="e">
        <f>IF(AND(RECH_LOCAUX=TRUE,MATCH(REFERENCEMENT_ISOLANT[[#This Row],[Locaux climatisés ou raffraichis]],LISTE_LOCAUX_VISE,0)&gt;=MATCH(CATEG_VISEE,LISTE_LOCAUX_VISE,0)),1,0)</f>
        <v>#N/A</v>
      </c>
      <c r="CA46" s="36">
        <f ca="1">IF(REFERENCEMENT_ISOLANT[[#This Row],[Eligibilité procédé]]&lt;&gt;0,COUNTIF(REFERENCEMENT_ISOLANT[Eligibilité procédé],"&lt;="&amp;REFERENCEMENT_ISOLANT[[#This Row],[Eligibilité procédé]])-COUNTIF(REFERENCEMENT_ISOLANT[Eligibilité procédé],"=0"),ROWS(REFERENCEMENT_ISOLANT[Ordre]))</f>
        <v>28</v>
      </c>
      <c r="CB46" s="36">
        <f ca="1">IF(COUNTIF('PR-tampon'!$B$3:$B$9,TRUE)+1=COUNTIF(REFERENCEMENT_ISOLANT[[#This Row],[Validité]:[CRITERE CLIMATISATION VISE]],1),ROW(REFERENCEMENT_ISOLANT[[#This Row],[CRITERE CLIMATISATION VISE]]),"")</f>
        <v>46</v>
      </c>
      <c r="CC46"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 mélange ainsi que la mise en œuvre du remplissage sont réalisés hors site selon une formulation prédéfinie, exclusivement à partir d’un lot de terre préalablement qualifié par BULBAT, avec le liant et les fibres végétales visés.
 - Façade à ossature bois non porteuse (FOB) filante appuyée en pied uniquement, relevant du NF DTU 31.4 et n’excédant pas R+1</v>
      </c>
      <c r="CD46"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 mélange ainsi que la mise en œuvre du remplissage sont réalisés hors site selon une formulation prédéfinie, exclusivement à partir d’un lot de terre préalablement qualifié par BULBAT, avec le liant et les fibres végétales visés.
 - Façade à ossature bois non porteuse (FOB) filante appuyée en pied uniquement, relevant du NF DTU 31.4 et n’excédant pas R+1</v>
      </c>
      <c r="CE46"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ENDUIT DE TYPE ETICS
 - FACADE :  ISOLATION ENTRE MONTANTS DE FACADE CONFORME AU NF DTU 31.4 AVEC PAREMENT EXTERIEUR ENDUIT DE TYPE ETICS</v>
      </c>
      <c r="CF46"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ENDUIT DE TYPE ETICS
 - FACADE :  ISOLATION ENTRE MONTANTS DE FACADE CONFORME AU NF DTU 31.4 AVEC PAREMENT EXTERIEUR ENDUIT DE TYPE ETICS</v>
      </c>
      <c r="CG46" s="126"/>
      <c r="CH46" s="126"/>
      <c r="CI46" s="126"/>
      <c r="CJ46" s="126"/>
      <c r="CK46" s="126"/>
      <c r="CL46" s="126"/>
      <c r="CM46" s="126"/>
      <c r="CN46" s="126"/>
      <c r="CO46" s="126"/>
      <c r="CP46" s="126"/>
      <c r="CQ46"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Appréciation Technique d'Expérimentation (ATEx cas a) 3277_v1 du procédé TERLIAN MUR PREFA BOIS  : pose en : </v>
      </c>
    </row>
    <row r="47" spans="1:95" ht="225" x14ac:dyDescent="0.25">
      <c r="A47" s="33">
        <v>45320</v>
      </c>
      <c r="B47" s="33"/>
      <c r="C47" s="33"/>
      <c r="D47" s="33" t="s">
        <v>52</v>
      </c>
      <c r="E47" s="30" t="s">
        <v>498</v>
      </c>
      <c r="F47" s="30" t="s">
        <v>757</v>
      </c>
      <c r="G47" s="30" t="str">
        <f ca="1">IF(REFERENCEMENT_ISOLANT[[#This Row],[VALIDITE]]=1,REFERENCEMENT_ISOLANT[[#This Row],[TYPE DE PROCEDE CSTB]],0)</f>
        <v>Système d'étanchéité à l'air et/ou de résistance à la diffusion de la vapeur d'eau, application en mur</v>
      </c>
      <c r="H47" s="37" t="s">
        <v>503</v>
      </c>
      <c r="I47" s="30" t="s">
        <v>507</v>
      </c>
      <c r="J47" s="37" t="s">
        <v>499</v>
      </c>
      <c r="K47" s="12" t="s">
        <v>183</v>
      </c>
      <c r="L47" s="12" t="s">
        <v>183</v>
      </c>
      <c r="M47" s="13" t="s">
        <v>183</v>
      </c>
      <c r="N47" s="12" t="s">
        <v>52</v>
      </c>
      <c r="O47" s="13" t="s">
        <v>52</v>
      </c>
      <c r="P47" s="13" t="s">
        <v>183</v>
      </c>
      <c r="Q47" s="13" t="s">
        <v>183</v>
      </c>
      <c r="R47" s="13" t="s">
        <v>183</v>
      </c>
      <c r="S47" s="13" t="s">
        <v>183</v>
      </c>
      <c r="T47" s="136" t="s">
        <v>183</v>
      </c>
      <c r="U47" s="132" t="s">
        <v>533</v>
      </c>
      <c r="V47" s="13" t="s">
        <v>183</v>
      </c>
      <c r="W47" s="13" t="s">
        <v>183</v>
      </c>
      <c r="X47" s="13" t="s">
        <v>183</v>
      </c>
      <c r="Y47" s="115"/>
      <c r="Z47" s="12" t="s">
        <v>183</v>
      </c>
      <c r="AA47" s="12" t="s">
        <v>183</v>
      </c>
      <c r="AB47" s="12"/>
      <c r="AC47" s="12" t="s">
        <v>183</v>
      </c>
      <c r="AD47" s="12" t="s">
        <v>183</v>
      </c>
      <c r="AE47" s="12" t="s">
        <v>183</v>
      </c>
      <c r="AF47" s="12"/>
      <c r="AG47" s="93" t="s">
        <v>549</v>
      </c>
      <c r="AH47" s="144" t="s">
        <v>586</v>
      </c>
      <c r="AI47" s="134" t="s">
        <v>500</v>
      </c>
      <c r="AJ47" s="134" t="s">
        <v>500</v>
      </c>
      <c r="AK47" s="144" t="s">
        <v>500</v>
      </c>
      <c r="AL47" s="144" t="s">
        <v>52</v>
      </c>
      <c r="AM47" s="16">
        <v>4</v>
      </c>
      <c r="AN47" s="16">
        <v>4</v>
      </c>
      <c r="AO47" s="16">
        <v>4</v>
      </c>
      <c r="AP47" s="16">
        <v>4</v>
      </c>
      <c r="AQ47" s="16"/>
      <c r="AR47" s="31" t="s">
        <v>500</v>
      </c>
      <c r="AS47" s="16" t="s">
        <v>45</v>
      </c>
      <c r="AT47" s="16" t="s">
        <v>191</v>
      </c>
      <c r="AU47" s="13" t="s">
        <v>52</v>
      </c>
      <c r="AV47" s="13" t="s">
        <v>151</v>
      </c>
      <c r="AW47" s="16" t="s">
        <v>52</v>
      </c>
      <c r="AX47" s="13" t="s">
        <v>151</v>
      </c>
      <c r="AY47" s="16" t="s">
        <v>175</v>
      </c>
      <c r="AZ47" s="16" t="s">
        <v>155</v>
      </c>
      <c r="BA47" s="16" t="s">
        <v>339</v>
      </c>
      <c r="BB47" s="16" t="s">
        <v>164</v>
      </c>
      <c r="BC47" s="32"/>
      <c r="BD47" s="31"/>
      <c r="BE47" s="37" t="s">
        <v>499</v>
      </c>
      <c r="BF47" s="30" t="s">
        <v>113</v>
      </c>
      <c r="BG47" s="39" t="s">
        <v>501</v>
      </c>
      <c r="BH47" s="40">
        <v>44950</v>
      </c>
      <c r="BI47" s="41">
        <v>45177</v>
      </c>
      <c r="BJ47" s="40">
        <v>46873</v>
      </c>
      <c r="BK47" s="13">
        <f ca="1">+(REFERENCEMENT_ISOLANT[[#This Row],[AVIS LIMITE AU / VALIDITE]]&gt;=TODAY())*1</f>
        <v>1</v>
      </c>
      <c r="BL47" s="13" t="s">
        <v>52</v>
      </c>
      <c r="BM47"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47" s="95">
        <v>2</v>
      </c>
      <c r="BO47" s="16"/>
      <c r="BP47" s="16"/>
      <c r="BQ47" s="36"/>
      <c r="BR47"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Sur liste verte de la C2p à la date du référencement</v>
      </c>
      <c r="BS47" s="35">
        <f ca="1">REFERENCEMENT_ISOLANT[[#This Row],[VALIDITE]]</f>
        <v>1</v>
      </c>
      <c r="BT47"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47"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47"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47" s="36" t="e">
        <f>IF(AND('PR-tampon'!RECH_HYGRO=TRUE,MATCH(REFERENCEMENT_ISOLANT[[#This Row],[Hygrométrie des locaux]],LISTE_HYGRO,0)&gt;=MATCH(ZONE_SIS_VISEE,LISTE_HYGRO,0)),1,0)</f>
        <v>#N/A</v>
      </c>
      <c r="BX47" s="36" t="e">
        <f>IF(AND('PR-tampon'!RECH_CLIMAT=TRUE,MATCH(REFERENCEMENT_ISOLANT[[#This Row],[Climat max]],LISTE_CLIMAT,0)&gt;=MATCH(HAUT_VISEE,LISTE_CLIMAT,0)),1,0)</f>
        <v>#N/A</v>
      </c>
      <c r="BY47" s="36" t="e">
        <f>IF(AND(RECH_CLASSEMENT=TRUE,MATCH(REFERENCEMENT_ISOLANT[[#This Row],[classement locaux au sens 20.1 P3]],LISTE_CLASSEMENT,0)&gt;=MATCH(SITUA_VISEE,LISTE_CLASSEMENT,0)),1,0)</f>
        <v>#N/A</v>
      </c>
      <c r="BZ47" s="36" t="e">
        <f>IF(AND(RECH_LOCAUX=TRUE,MATCH(REFERENCEMENT_ISOLANT[[#This Row],[Locaux climatisés ou raffraichis]],LISTE_LOCAUX_VISE,0)&gt;=MATCH(CATEG_VISEE,LISTE_LOCAUX_VISE,0)),1,0)</f>
        <v>#N/A</v>
      </c>
      <c r="CA47" s="36">
        <f ca="1">IF(REFERENCEMENT_ISOLANT[[#This Row],[Eligibilité procédé]]&lt;&gt;0,COUNTIF(REFERENCEMENT_ISOLANT[Eligibilité procédé],"&lt;="&amp;REFERENCEMENT_ISOLANT[[#This Row],[Eligibilité procédé]])-COUNTIF(REFERENCEMENT_ISOLANT[Eligibilité procédé],"=0"),ROWS(REFERENCEMENT_ISOLANT[Ordre]))</f>
        <v>29</v>
      </c>
      <c r="CB47" s="36">
        <f ca="1">IF(COUNTIF('PR-tampon'!$B$3:$B$9,TRUE)+1=COUNTIF(REFERENCEMENT_ISOLANT[[#This Row],[Validité]:[CRITERE CLIMATISATION VISE]],1),ROW(REFERENCEMENT_ISOLANT[[#This Row],[CRITERE CLIMATISATION VISE]]),"")</f>
        <v>47</v>
      </c>
      <c r="CC47"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L'emploi en locaux classés EB+privatifs doit être réalisé conformément aux dispositions particulières dudit procédé.
 - Le domaine d'emploi est valable pour les procédés d'isolation sous AT/DTA visant le domaine d'emploi recherché et la pose avec une membrane hygro-régulante sous AT/DTA. 
 - Des dispositions particulières peuvent être nécessaires pour atteindre le domaine d'emploi indiqué ci-contre. Se référer audit AT/DTA du système d'étanchéité à l'air pour connaître les dispositions particulières de mise en œuvre et éventuelles limites de domaines d'emploi complémentaires.</v>
      </c>
      <c r="CD47"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L'emploi en locaux classés EB+privatifs doit être réalisé conformément aux dispositions particulières dudit procédé.
 - Le domaine d'emploi est valable pour les procédés d'isolation sous AT/DTA visant le domaine d'emploi recherché et la pose avec une membrane hygro-régulante sous AT/DTA. 
 - Des dispositions particulières peuvent être nécessaires pour atteindre le domaine d'emploi indiqué ci-contre. Se référer audit AT/DTA du système d'étanchéité à l'air pour connaître les dispositions particulières de mise en œuvre et éventuelles limites de domaines d'emploi complémentaires.</v>
      </c>
      <c r="CE47"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47"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CG47" s="126"/>
      <c r="CH47" s="126"/>
      <c r="CI47" s="126"/>
      <c r="CJ47" s="126"/>
      <c r="CK47" s="126"/>
      <c r="CL47" s="126"/>
      <c r="CM47" s="126"/>
      <c r="CN47" s="126"/>
      <c r="CO47" s="126"/>
      <c r="CP47" s="126" t="s">
        <v>620</v>
      </c>
      <c r="CQ47"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20/14-318_V2 du procédé VARIO ® KM D UPLEX UV : pose en : COB du NF DTU 31.2 avec parement extérieur ventilé ; </v>
      </c>
    </row>
    <row r="48" spans="1:95" ht="225" x14ac:dyDescent="0.25">
      <c r="A48" s="33">
        <v>45320</v>
      </c>
      <c r="B48" s="33"/>
      <c r="C48" s="33"/>
      <c r="D48" s="33" t="s">
        <v>52</v>
      </c>
      <c r="E48" s="30" t="s">
        <v>498</v>
      </c>
      <c r="F48" s="30" t="s">
        <v>757</v>
      </c>
      <c r="G48" s="30" t="str">
        <f ca="1">IF(REFERENCEMENT_ISOLANT[[#This Row],[VALIDITE]]=1,REFERENCEMENT_ISOLANT[[#This Row],[TYPE DE PROCEDE CSTB]],0)</f>
        <v>Système d'étanchéité à l'air et/ou de résistance à la diffusion de la vapeur d'eau, application en mur</v>
      </c>
      <c r="H48" s="37" t="s">
        <v>504</v>
      </c>
      <c r="I48" s="30" t="s">
        <v>507</v>
      </c>
      <c r="J48" s="37" t="s">
        <v>499</v>
      </c>
      <c r="K48" s="12" t="s">
        <v>183</v>
      </c>
      <c r="L48" s="12" t="s">
        <v>183</v>
      </c>
      <c r="M48" s="12" t="s">
        <v>183</v>
      </c>
      <c r="N48" s="12" t="s">
        <v>52</v>
      </c>
      <c r="O48" s="13" t="s">
        <v>52</v>
      </c>
      <c r="P48" s="13" t="s">
        <v>52</v>
      </c>
      <c r="Q48" s="13" t="s">
        <v>183</v>
      </c>
      <c r="R48" s="13" t="s">
        <v>183</v>
      </c>
      <c r="S48" s="13" t="s">
        <v>183</v>
      </c>
      <c r="T48" s="136" t="s">
        <v>183</v>
      </c>
      <c r="U48" s="132" t="s">
        <v>533</v>
      </c>
      <c r="V48" s="13" t="s">
        <v>183</v>
      </c>
      <c r="W48" s="13" t="s">
        <v>183</v>
      </c>
      <c r="X48" s="13" t="s">
        <v>183</v>
      </c>
      <c r="Y48" s="115"/>
      <c r="Z48" s="12" t="s">
        <v>183</v>
      </c>
      <c r="AA48" s="12" t="s">
        <v>183</v>
      </c>
      <c r="AB48" s="12"/>
      <c r="AC48" s="12" t="s">
        <v>183</v>
      </c>
      <c r="AD48" s="12" t="s">
        <v>183</v>
      </c>
      <c r="AE48" s="12" t="s">
        <v>183</v>
      </c>
      <c r="AF48" s="12"/>
      <c r="AG48" s="93" t="s">
        <v>549</v>
      </c>
      <c r="AH48" s="144" t="s">
        <v>586</v>
      </c>
      <c r="AI48" s="134" t="s">
        <v>500</v>
      </c>
      <c r="AJ48" s="134" t="s">
        <v>500</v>
      </c>
      <c r="AK48" s="144" t="s">
        <v>500</v>
      </c>
      <c r="AL48" s="144" t="s">
        <v>52</v>
      </c>
      <c r="AM48" s="16">
        <v>4</v>
      </c>
      <c r="AN48" s="16">
        <v>4</v>
      </c>
      <c r="AO48" s="16">
        <v>4</v>
      </c>
      <c r="AP48" s="16">
        <v>4</v>
      </c>
      <c r="AQ48" s="16"/>
      <c r="AR48" s="31" t="s">
        <v>500</v>
      </c>
      <c r="AS48" s="16" t="s">
        <v>45</v>
      </c>
      <c r="AT48" s="16" t="s">
        <v>191</v>
      </c>
      <c r="AU48" s="13" t="s">
        <v>52</v>
      </c>
      <c r="AV48" s="13" t="s">
        <v>151</v>
      </c>
      <c r="AW48" s="16" t="s">
        <v>52</v>
      </c>
      <c r="AX48" s="13" t="s">
        <v>151</v>
      </c>
      <c r="AY48" s="16" t="s">
        <v>175</v>
      </c>
      <c r="AZ48" s="16" t="s">
        <v>155</v>
      </c>
      <c r="BA48" s="16" t="s">
        <v>343</v>
      </c>
      <c r="BB48" s="16" t="s">
        <v>163</v>
      </c>
      <c r="BC48" s="32"/>
      <c r="BD48" s="31"/>
      <c r="BE48" s="37" t="s">
        <v>499</v>
      </c>
      <c r="BF48" s="163" t="s">
        <v>113</v>
      </c>
      <c r="BG48" s="39" t="s">
        <v>501</v>
      </c>
      <c r="BH48" s="40">
        <v>44950</v>
      </c>
      <c r="BI48" s="41">
        <v>45177</v>
      </c>
      <c r="BJ48" s="40">
        <v>46873</v>
      </c>
      <c r="BK48" s="13">
        <f ca="1">+(REFERENCEMENT_ISOLANT[[#This Row],[AVIS LIMITE AU / VALIDITE]]&gt;=TODAY())*1</f>
        <v>1</v>
      </c>
      <c r="BL48" s="13" t="s">
        <v>52</v>
      </c>
      <c r="BM48"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48" s="95">
        <v>2</v>
      </c>
      <c r="BO48" s="16"/>
      <c r="BP48" s="16"/>
      <c r="BQ48" s="36"/>
      <c r="BR48"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Sur liste verte de la C2p à la date du référencement</v>
      </c>
      <c r="BS48" s="35">
        <f ca="1">REFERENCEMENT_ISOLANT[[#This Row],[VALIDITE]]</f>
        <v>1</v>
      </c>
      <c r="BT48"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48"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48"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48" s="36" t="e">
        <f>IF(AND('PR-tampon'!RECH_HYGRO=TRUE,MATCH(REFERENCEMENT_ISOLANT[[#This Row],[Hygrométrie des locaux]],LISTE_HYGRO,0)&gt;=MATCH(ZONE_SIS_VISEE,LISTE_HYGRO,0)),1,0)</f>
        <v>#N/A</v>
      </c>
      <c r="BX48" s="36" t="e">
        <f>IF(AND('PR-tampon'!RECH_CLIMAT=TRUE,MATCH(REFERENCEMENT_ISOLANT[[#This Row],[Climat max]],LISTE_CLIMAT,0)&gt;=MATCH(HAUT_VISEE,LISTE_CLIMAT,0)),1,0)</f>
        <v>#N/A</v>
      </c>
      <c r="BY48" s="36" t="e">
        <f>IF(AND(RECH_CLASSEMENT=TRUE,MATCH(REFERENCEMENT_ISOLANT[[#This Row],[classement locaux au sens 20.1 P3]],LISTE_CLASSEMENT,0)&gt;=MATCH(SITUA_VISEE,LISTE_CLASSEMENT,0)),1,0)</f>
        <v>#N/A</v>
      </c>
      <c r="BZ48" s="36" t="e">
        <f>IF(AND(RECH_LOCAUX=TRUE,MATCH(REFERENCEMENT_ISOLANT[[#This Row],[Locaux climatisés ou raffraichis]],LISTE_LOCAUX_VISE,0)&gt;=MATCH(CATEG_VISEE,LISTE_LOCAUX_VISE,0)),1,0)</f>
        <v>#N/A</v>
      </c>
      <c r="CA48" s="36">
        <f ca="1">IF(REFERENCEMENT_ISOLANT[[#This Row],[Eligibilité procédé]]&lt;&gt;0,COUNTIF(REFERENCEMENT_ISOLANT[Eligibilité procédé],"&lt;="&amp;REFERENCEMENT_ISOLANT[[#This Row],[Eligibilité procédé]])-COUNTIF(REFERENCEMENT_ISOLANT[Eligibilité procédé],"=0"),ROWS(REFERENCEMENT_ISOLANT[Ordre]))</f>
        <v>30</v>
      </c>
      <c r="CB48" s="36">
        <f ca="1">IF(COUNTIF('PR-tampon'!$B$3:$B$9,TRUE)+1=COUNTIF(REFERENCEMENT_ISOLANT[[#This Row],[Validité]:[CRITERE CLIMATISATION VISE]],1),ROW(REFERENCEMENT_ISOLANT[[#This Row],[CRITERE CLIMATISATION VISE]]),"")</f>
        <v>48</v>
      </c>
      <c r="CC48"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L'emploi en locaux classés EB+privatifs doit être réalisé conformément aux dispositions particulières dudit procédé.
 - Le domaine d'emploi est valable pour les procédés d'isolation sous AT/DTA visant le domaine d'emploi recherché et la pose avec une membrane hygro-régulante sous AT/DTA. 
 - Des dispositions particulières peuvent être nécessaires pour atteindre le domaine d'emploi indiqué ci-contre. Se référer audit AT/DTA du système d'étanchéité à l'air pour connaître les dispositions particulières de mise en œuvre et éventuelles limites de domaines d'emploi complémentaires.</v>
      </c>
      <c r="CD48"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L'emploi en locaux classés EB+privatifs doit être réalisé conformément aux dispositions particulières dudit procédé.
 - Le domaine d'emploi est valable pour les procédés d'isolation sous AT/DTA visant le domaine d'emploi recherché et la pose avec une membrane hygro-régulante sous AT/DTA. 
 - Des dispositions particulières peuvent être nécessaires pour atteindre le domaine d'emploi indiqué ci-contre. Se référer audit AT/DTA du système d'étanchéité à l'air pour connaître les dispositions particulières de mise en œuvre et éventuelles limites de domaines d'emploi complémentaires.</v>
      </c>
      <c r="CE48"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MUR EXTERIEUR : ISOLATION ENTRE MONTANTS DE MUR CONFORME AU NF DTU 31.2 AVEC PAREMENT EXTERIEUR ENDUIT DE TYPE ETICS</v>
      </c>
      <c r="CF48"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MUR EXTERIEUR : ISOLATION ENTRE MONTANTS DE MUR CONFORME AU NF DTU 31.2 AVEC PAREMENT EXTERIEUR ENDUIT DE TYPE ETICS</v>
      </c>
      <c r="CG48" s="126"/>
      <c r="CH48" s="126"/>
      <c r="CI48" s="126"/>
      <c r="CJ48" s="126"/>
      <c r="CK48" s="126"/>
      <c r="CL48" s="126"/>
      <c r="CM48" s="126"/>
      <c r="CN48" s="126"/>
      <c r="CO48" s="126"/>
      <c r="CP48" s="126" t="s">
        <v>620</v>
      </c>
      <c r="CQ48"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20/14-318_V2 du procédé VARIO ® XTRA / VARIO® XTRA FAST : pose en : COB du NF DTU 31.2 avec parement extérieur ventilé ; </v>
      </c>
    </row>
    <row r="49" spans="1:95" ht="225" x14ac:dyDescent="0.25">
      <c r="A49" s="33">
        <v>45320</v>
      </c>
      <c r="B49" s="33"/>
      <c r="C49" s="33"/>
      <c r="D49" s="33" t="s">
        <v>52</v>
      </c>
      <c r="E49" s="30" t="s">
        <v>498</v>
      </c>
      <c r="F49" s="30" t="s">
        <v>757</v>
      </c>
      <c r="G49" s="30" t="str">
        <f ca="1">IF(REFERENCEMENT_ISOLANT[[#This Row],[VALIDITE]]=1,REFERENCEMENT_ISOLANT[[#This Row],[TYPE DE PROCEDE CSTB]],0)</f>
        <v>Système d'étanchéité à l'air et/ou de résistance à la diffusion de la vapeur d'eau, application en mur</v>
      </c>
      <c r="H49" s="37" t="s">
        <v>505</v>
      </c>
      <c r="I49" s="30" t="s">
        <v>508</v>
      </c>
      <c r="J49" s="37" t="s">
        <v>499</v>
      </c>
      <c r="K49" s="12" t="s">
        <v>183</v>
      </c>
      <c r="L49" s="12" t="s">
        <v>183</v>
      </c>
      <c r="M49" s="12" t="s">
        <v>183</v>
      </c>
      <c r="N49" s="12" t="s">
        <v>52</v>
      </c>
      <c r="O49" s="13" t="s">
        <v>52</v>
      </c>
      <c r="P49" s="13" t="s">
        <v>183</v>
      </c>
      <c r="Q49" s="13" t="s">
        <v>183</v>
      </c>
      <c r="R49" s="13" t="s">
        <v>183</v>
      </c>
      <c r="S49" s="13" t="s">
        <v>183</v>
      </c>
      <c r="T49" s="136" t="s">
        <v>183</v>
      </c>
      <c r="U49" s="132" t="s">
        <v>534</v>
      </c>
      <c r="V49" s="13" t="s">
        <v>183</v>
      </c>
      <c r="W49" s="13" t="s">
        <v>183</v>
      </c>
      <c r="X49" s="13" t="s">
        <v>183</v>
      </c>
      <c r="Y49" s="115"/>
      <c r="Z49" s="12" t="s">
        <v>183</v>
      </c>
      <c r="AA49" s="12" t="s">
        <v>183</v>
      </c>
      <c r="AB49" s="12"/>
      <c r="AC49" s="12" t="s">
        <v>183</v>
      </c>
      <c r="AD49" s="12" t="s">
        <v>183</v>
      </c>
      <c r="AE49" s="12" t="s">
        <v>183</v>
      </c>
      <c r="AF49" s="12"/>
      <c r="AG49" s="93" t="s">
        <v>549</v>
      </c>
      <c r="AH49" s="144" t="s">
        <v>586</v>
      </c>
      <c r="AI49" s="134" t="s">
        <v>500</v>
      </c>
      <c r="AJ49" s="134" t="s">
        <v>500</v>
      </c>
      <c r="AK49" s="144" t="s">
        <v>52</v>
      </c>
      <c r="AL49" s="144" t="s">
        <v>500</v>
      </c>
      <c r="AM49" s="16">
        <v>4</v>
      </c>
      <c r="AN49" s="16">
        <v>4</v>
      </c>
      <c r="AO49" s="16">
        <v>4</v>
      </c>
      <c r="AP49" s="16">
        <v>4</v>
      </c>
      <c r="AQ49" s="16"/>
      <c r="AR49" s="31" t="s">
        <v>500</v>
      </c>
      <c r="AS49" s="16" t="s">
        <v>45</v>
      </c>
      <c r="AT49" s="16" t="s">
        <v>191</v>
      </c>
      <c r="AU49" s="13" t="s">
        <v>52</v>
      </c>
      <c r="AV49" s="13" t="s">
        <v>151</v>
      </c>
      <c r="AW49" s="16" t="s">
        <v>52</v>
      </c>
      <c r="AX49" s="13" t="s">
        <v>151</v>
      </c>
      <c r="AY49" s="16" t="s">
        <v>175</v>
      </c>
      <c r="AZ49" s="16" t="s">
        <v>155</v>
      </c>
      <c r="BA49" s="16" t="s">
        <v>343</v>
      </c>
      <c r="BB49" s="16" t="s">
        <v>164</v>
      </c>
      <c r="BC49" s="32"/>
      <c r="BD49" s="135"/>
      <c r="BE49" s="37" t="s">
        <v>499</v>
      </c>
      <c r="BF49" s="30" t="s">
        <v>113</v>
      </c>
      <c r="BG49" s="39" t="s">
        <v>501</v>
      </c>
      <c r="BH49" s="40">
        <v>44950</v>
      </c>
      <c r="BI49" s="41">
        <v>45177</v>
      </c>
      <c r="BJ49" s="40">
        <v>46873</v>
      </c>
      <c r="BK49" s="13">
        <f ca="1">+(REFERENCEMENT_ISOLANT[[#This Row],[AVIS LIMITE AU / VALIDITE]]&gt;=TODAY())*1</f>
        <v>1</v>
      </c>
      <c r="BL49" s="13" t="s">
        <v>52</v>
      </c>
      <c r="BM49"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49" s="95">
        <v>2</v>
      </c>
      <c r="BO49" s="16"/>
      <c r="BP49" s="16"/>
      <c r="BQ49" s="36"/>
      <c r="BR49"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Sur liste verte de la C2p à la date du référencement</v>
      </c>
      <c r="BS49" s="35">
        <f ca="1">REFERENCEMENT_ISOLANT[[#This Row],[VALIDITE]]</f>
        <v>1</v>
      </c>
      <c r="BT49"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49"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49"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49" s="36" t="e">
        <f>IF(AND('PR-tampon'!RECH_HYGRO=TRUE,MATCH(REFERENCEMENT_ISOLANT[[#This Row],[Hygrométrie des locaux]],LISTE_HYGRO,0)&gt;=MATCH(ZONE_SIS_VISEE,LISTE_HYGRO,0)),1,0)</f>
        <v>#N/A</v>
      </c>
      <c r="BX49" s="36" t="e">
        <f>IF(AND('PR-tampon'!RECH_CLIMAT=TRUE,MATCH(REFERENCEMENT_ISOLANT[[#This Row],[Climat max]],LISTE_CLIMAT,0)&gt;=MATCH(HAUT_VISEE,LISTE_CLIMAT,0)),1,0)</f>
        <v>#N/A</v>
      </c>
      <c r="BY49" s="36" t="e">
        <f>IF(AND(RECH_CLASSEMENT=TRUE,MATCH(REFERENCEMENT_ISOLANT[[#This Row],[classement locaux au sens 20.1 P3]],LISTE_CLASSEMENT,0)&gt;=MATCH(SITUA_VISEE,LISTE_CLASSEMENT,0)),1,0)</f>
        <v>#N/A</v>
      </c>
      <c r="BZ49" s="36" t="e">
        <f>IF(AND(RECH_LOCAUX=TRUE,MATCH(REFERENCEMENT_ISOLANT[[#This Row],[Locaux climatisés ou raffraichis]],LISTE_LOCAUX_VISE,0)&gt;=MATCH(CATEG_VISEE,LISTE_LOCAUX_VISE,0)),1,0)</f>
        <v>#N/A</v>
      </c>
      <c r="CA49" s="36">
        <f ca="1">IF(REFERENCEMENT_ISOLANT[[#This Row],[Eligibilité procédé]]&lt;&gt;0,COUNTIF(REFERENCEMENT_ISOLANT[Eligibilité procédé],"&lt;="&amp;REFERENCEMENT_ISOLANT[[#This Row],[Eligibilité procédé]])-COUNTIF(REFERENCEMENT_ISOLANT[Eligibilité procédé],"=0"),ROWS(REFERENCEMENT_ISOLANT[Ordre]))</f>
        <v>31</v>
      </c>
      <c r="CB49" s="36">
        <f ca="1">IF(COUNTIF('PR-tampon'!$B$3:$B$9,TRUE)+1=COUNTIF(REFERENCEMENT_ISOLANT[[#This Row],[Validité]:[CRITERE CLIMATISATION VISE]],1),ROW(REFERENCEMENT_ISOLANT[[#This Row],[CRITERE CLIMATISATION VISE]]),"")</f>
        <v>49</v>
      </c>
      <c r="CC49"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L'emploi en locaux classés EB+privatifs doit être réalisé conformément aux dispositions particulières dudit procédé.
 - Le domaine d'emploi est valable pour les procédés d'isolation sous AT/DTA visant le domaine d'emploi recherché et la pose avec une membrane pare-vapeur sous AT/DTA. 
 - Des dispositions particulières peuvent être nécessaires pour atteindre le domaine d'emploi indiqué ci-contre. Se référer audit AT/DTA du système d'étanchéité à l'air pour connaître les dispositions particulières de mise en œuvre et éventuelles limites de domaines d'emploi complémentaires.</v>
      </c>
      <c r="CD49"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L'emploi en locaux classés EB+privatifs doit être réalisé conformément aux dispositions particulières dudit procédé.
 - Le domaine d'emploi est valable pour les procédés d'isolation sous AT/DTA visant le domaine d'emploi recherché et la pose avec une membrane pare-vapeur sous AT/DTA. 
 - Des dispositions particulières peuvent être nécessaires pour atteindre le domaine d'emploi indiqué ci-contre. Se référer audit AT/DTA du système d'étanchéité à l'air pour connaître les dispositions particulières de mise en œuvre et éventuelles limites de domaines d'emploi complémentaires.</v>
      </c>
      <c r="CE49"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49"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CG49" s="126"/>
      <c r="CH49" s="126"/>
      <c r="CI49" s="126"/>
      <c r="CJ49" s="126"/>
      <c r="CK49" s="126"/>
      <c r="CL49" s="126"/>
      <c r="CM49" s="126"/>
      <c r="CN49" s="126"/>
      <c r="CO49" s="126"/>
      <c r="CP49" s="126" t="s">
        <v>619</v>
      </c>
      <c r="CQ49"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20/14-318_V2 du procédé STOPVAP / STOPVAP FAST : pose en : COB du NF DTU 31.2 avec parement extérieur ventilé ; </v>
      </c>
    </row>
    <row r="50" spans="1:95" ht="225" x14ac:dyDescent="0.25">
      <c r="A50" s="33">
        <v>45320</v>
      </c>
      <c r="B50" s="33"/>
      <c r="C50" s="33"/>
      <c r="D50" s="33" t="s">
        <v>52</v>
      </c>
      <c r="E50" s="30" t="s">
        <v>498</v>
      </c>
      <c r="F50" s="30" t="s">
        <v>757</v>
      </c>
      <c r="G50" s="30" t="str">
        <f ca="1">IF(REFERENCEMENT_ISOLANT[[#This Row],[VALIDITE]]=1,REFERENCEMENT_ISOLANT[[#This Row],[TYPE DE PROCEDE CSTB]],0)</f>
        <v>Système d'étanchéité à l'air et/ou de résistance à la diffusion de la vapeur d'eau, application en mur</v>
      </c>
      <c r="H50" s="37" t="s">
        <v>506</v>
      </c>
      <c r="I50" s="30" t="s">
        <v>508</v>
      </c>
      <c r="J50" s="37" t="s">
        <v>499</v>
      </c>
      <c r="K50" s="12" t="s">
        <v>183</v>
      </c>
      <c r="L50" s="12" t="s">
        <v>183</v>
      </c>
      <c r="M50" s="12" t="s">
        <v>183</v>
      </c>
      <c r="N50" s="12" t="s">
        <v>52</v>
      </c>
      <c r="O50" s="13" t="s">
        <v>52</v>
      </c>
      <c r="P50" s="13" t="s">
        <v>52</v>
      </c>
      <c r="Q50" s="13" t="s">
        <v>183</v>
      </c>
      <c r="R50" s="13" t="s">
        <v>183</v>
      </c>
      <c r="S50" s="13" t="s">
        <v>183</v>
      </c>
      <c r="T50" s="136" t="s">
        <v>183</v>
      </c>
      <c r="U50" s="132" t="s">
        <v>534</v>
      </c>
      <c r="V50" s="13" t="s">
        <v>183</v>
      </c>
      <c r="W50" s="13" t="s">
        <v>183</v>
      </c>
      <c r="X50" s="13" t="s">
        <v>183</v>
      </c>
      <c r="Y50" s="115"/>
      <c r="Z50" s="12" t="s">
        <v>183</v>
      </c>
      <c r="AA50" s="12" t="s">
        <v>183</v>
      </c>
      <c r="AB50" s="12"/>
      <c r="AC50" s="12" t="s">
        <v>183</v>
      </c>
      <c r="AD50" s="12" t="s">
        <v>183</v>
      </c>
      <c r="AE50" s="12" t="s">
        <v>183</v>
      </c>
      <c r="AF50" s="12"/>
      <c r="AG50" s="93" t="s">
        <v>549</v>
      </c>
      <c r="AH50" s="144" t="s">
        <v>586</v>
      </c>
      <c r="AI50" s="134" t="s">
        <v>500</v>
      </c>
      <c r="AJ50" s="134" t="s">
        <v>500</v>
      </c>
      <c r="AK50" s="144" t="s">
        <v>52</v>
      </c>
      <c r="AL50" s="144" t="s">
        <v>500</v>
      </c>
      <c r="AM50" s="16">
        <v>4</v>
      </c>
      <c r="AN50" s="16">
        <v>4</v>
      </c>
      <c r="AO50" s="16">
        <v>4</v>
      </c>
      <c r="AP50" s="16">
        <v>4</v>
      </c>
      <c r="AQ50" s="16"/>
      <c r="AR50" s="31" t="s">
        <v>500</v>
      </c>
      <c r="AS50" s="16" t="s">
        <v>45</v>
      </c>
      <c r="AT50" s="16" t="s">
        <v>191</v>
      </c>
      <c r="AU50" s="13" t="s">
        <v>52</v>
      </c>
      <c r="AV50" s="13" t="s">
        <v>151</v>
      </c>
      <c r="AW50" s="16" t="s">
        <v>52</v>
      </c>
      <c r="AX50" s="13" t="s">
        <v>151</v>
      </c>
      <c r="AY50" s="16" t="s">
        <v>175</v>
      </c>
      <c r="AZ50" s="16" t="s">
        <v>155</v>
      </c>
      <c r="BA50" s="16" t="s">
        <v>343</v>
      </c>
      <c r="BB50" s="16" t="s">
        <v>164</v>
      </c>
      <c r="BC50" s="32"/>
      <c r="BD50" s="31"/>
      <c r="BE50" s="37" t="s">
        <v>499</v>
      </c>
      <c r="BF50" s="30" t="s">
        <v>113</v>
      </c>
      <c r="BG50" s="39" t="s">
        <v>501</v>
      </c>
      <c r="BH50" s="40">
        <v>44950</v>
      </c>
      <c r="BI50" s="41">
        <v>45177</v>
      </c>
      <c r="BJ50" s="40">
        <v>46873</v>
      </c>
      <c r="BK50" s="13">
        <f ca="1">+(REFERENCEMENT_ISOLANT[[#This Row],[AVIS LIMITE AU / VALIDITE]]&gt;=TODAY())*1</f>
        <v>1</v>
      </c>
      <c r="BL50" s="13" t="s">
        <v>52</v>
      </c>
      <c r="BM50"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50" s="95">
        <v>2</v>
      </c>
      <c r="BO50" s="16"/>
      <c r="BP50" s="16"/>
      <c r="BQ50" s="36"/>
      <c r="BR50"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Sur liste verte de la C2p à la date du référencement</v>
      </c>
      <c r="BS50" s="35">
        <f ca="1">REFERENCEMENT_ISOLANT[[#This Row],[VALIDITE]]</f>
        <v>1</v>
      </c>
      <c r="BT50"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50"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50"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50" s="36" t="e">
        <f>IF(AND('PR-tampon'!RECH_HYGRO=TRUE,MATCH(REFERENCEMENT_ISOLANT[[#This Row],[Hygrométrie des locaux]],LISTE_HYGRO,0)&gt;=MATCH(ZONE_SIS_VISEE,LISTE_HYGRO,0)),1,0)</f>
        <v>#N/A</v>
      </c>
      <c r="BX50" s="36" t="e">
        <f>IF(AND('PR-tampon'!RECH_CLIMAT=TRUE,MATCH(REFERENCEMENT_ISOLANT[[#This Row],[Climat max]],LISTE_CLIMAT,0)&gt;=MATCH(HAUT_VISEE,LISTE_CLIMAT,0)),1,0)</f>
        <v>#N/A</v>
      </c>
      <c r="BY50" s="36" t="e">
        <f>IF(AND(RECH_CLASSEMENT=TRUE,MATCH(REFERENCEMENT_ISOLANT[[#This Row],[classement locaux au sens 20.1 P3]],LISTE_CLASSEMENT,0)&gt;=MATCH(SITUA_VISEE,LISTE_CLASSEMENT,0)),1,0)</f>
        <v>#N/A</v>
      </c>
      <c r="BZ50" s="36" t="e">
        <f>IF(AND(RECH_LOCAUX=TRUE,MATCH(REFERENCEMENT_ISOLANT[[#This Row],[Locaux climatisés ou raffraichis]],LISTE_LOCAUX_VISE,0)&gt;=MATCH(CATEG_VISEE,LISTE_LOCAUX_VISE,0)),1,0)</f>
        <v>#N/A</v>
      </c>
      <c r="CA50" s="36">
        <f ca="1">IF(REFERENCEMENT_ISOLANT[[#This Row],[Eligibilité procédé]]&lt;&gt;0,COUNTIF(REFERENCEMENT_ISOLANT[Eligibilité procédé],"&lt;="&amp;REFERENCEMENT_ISOLANT[[#This Row],[Eligibilité procédé]])-COUNTIF(REFERENCEMENT_ISOLANT[Eligibilité procédé],"=0"),ROWS(REFERENCEMENT_ISOLANT[Ordre]))</f>
        <v>32</v>
      </c>
      <c r="CB50" s="36">
        <f ca="1">IF(COUNTIF('PR-tampon'!$B$3:$B$9,TRUE)+1=COUNTIF(REFERENCEMENT_ISOLANT[[#This Row],[Validité]:[CRITERE CLIMATISATION VISE]],1),ROW(REFERENCEMENT_ISOLANT[[#This Row],[CRITERE CLIMATISATION VISE]]),"")</f>
        <v>50</v>
      </c>
      <c r="CC50"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L'emploi en locaux classés EB+privatifs doit être réalisé conformément aux dispositions particulières dudit procédé.
 - Le domaine d'emploi est valable pour les procédés d'isolation sous AT/DTA visant le domaine d'emploi recherché et la pose avec une membrane pare-vapeur sous AT/DTA. 
 - Des dispositions particulières peuvent être nécessaires pour atteindre le domaine d'emploi indiqué ci-contre. Se référer audit AT/DTA du système d'étanchéité à l'air pour connaître les dispositions particulières de mise en œuvre et éventuelles limites de domaines d'emploi complémentaires.</v>
      </c>
      <c r="CD50"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L'emploi en locaux classés EB+privatifs doit être réalisé conformément aux dispositions particulières dudit procédé.
 - Le domaine d'emploi est valable pour les procédés d'isolation sous AT/DTA visant le domaine d'emploi recherché et la pose avec une membrane pare-vapeur sous AT/DTA. 
 - Des dispositions particulières peuvent être nécessaires pour atteindre le domaine d'emploi indiqué ci-contre. Se référer audit AT/DTA du système d'étanchéité à l'air pour connaître les dispositions particulières de mise en œuvre et éventuelles limites de domaines d'emploi complémentaires.</v>
      </c>
      <c r="CE50"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MUR EXTERIEUR : ISOLATION ENTRE MONTANTS DE MUR CONFORME AU NF DTU 31.2 AVEC PAREMENT EXTERIEUR ENDUIT DE TYPE ETICS</v>
      </c>
      <c r="CF50"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MUR EXTERIEUR : ISOLATION ENTRE MONTANTS DE MUR CONFORME AU NF DTU 31.2 AVEC PAREMENT EXTERIEUR ENDUIT DE TYPE ETICS</v>
      </c>
      <c r="CG50" s="126"/>
      <c r="CH50" s="126"/>
      <c r="CI50" s="126"/>
      <c r="CJ50" s="126"/>
      <c r="CK50" s="126"/>
      <c r="CL50" s="126"/>
      <c r="CM50" s="126"/>
      <c r="CN50" s="126"/>
      <c r="CO50" s="126"/>
      <c r="CP50" s="126" t="s">
        <v>619</v>
      </c>
      <c r="CQ50"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20/14-318_V2 du procédé STOPVAP 90 : pose en : COB du NF DTU 31.2 avec parement extérieur ventilé ; </v>
      </c>
    </row>
    <row r="51" spans="1:95" ht="210" x14ac:dyDescent="0.25">
      <c r="A51" s="33">
        <v>45320</v>
      </c>
      <c r="B51" s="33" t="s">
        <v>183</v>
      </c>
      <c r="C51" s="33" t="s">
        <v>183</v>
      </c>
      <c r="D51" s="33"/>
      <c r="E51" s="30" t="s">
        <v>6</v>
      </c>
      <c r="F51" s="30" t="s">
        <v>684</v>
      </c>
      <c r="G51" s="30" t="str">
        <f ca="1">IF(REFERENCEMENT_ISOLANT[[#This Row],[VALIDITE]]=1,REFERENCEMENT_ISOLANT[[#This Row],[TYPE DE PROCEDE CSTB]],0)</f>
        <v>Isolation thermique de comble en panneau ou rouleau des produits à base de fibres végétales ou animales</v>
      </c>
      <c r="H51" s="30" t="s">
        <v>797</v>
      </c>
      <c r="I51" s="30" t="s">
        <v>26</v>
      </c>
      <c r="J51" s="30" t="s">
        <v>34</v>
      </c>
      <c r="K51" s="13" t="s">
        <v>183</v>
      </c>
      <c r="L51" s="13" t="s">
        <v>183</v>
      </c>
      <c r="M51" s="13" t="s">
        <v>183</v>
      </c>
      <c r="N51" s="13" t="s">
        <v>183</v>
      </c>
      <c r="O51" s="13" t="s">
        <v>183</v>
      </c>
      <c r="P51" s="13" t="s">
        <v>183</v>
      </c>
      <c r="Q51" s="13" t="s">
        <v>183</v>
      </c>
      <c r="R51" s="13" t="s">
        <v>183</v>
      </c>
      <c r="S51" s="13" t="s">
        <v>183</v>
      </c>
      <c r="T51" s="13" t="s">
        <v>183</v>
      </c>
      <c r="U51" s="138"/>
      <c r="V51" s="13" t="s">
        <v>183</v>
      </c>
      <c r="W51" s="13" t="s">
        <v>52</v>
      </c>
      <c r="X51" s="13" t="s">
        <v>52</v>
      </c>
      <c r="Y51" s="138" t="s">
        <v>528</v>
      </c>
      <c r="Z51" s="13" t="s">
        <v>183</v>
      </c>
      <c r="AA51" s="13" t="s">
        <v>183</v>
      </c>
      <c r="AB51" s="138"/>
      <c r="AC51" s="13" t="s">
        <v>52</v>
      </c>
      <c r="AD51" s="13" t="s">
        <v>52</v>
      </c>
      <c r="AE51" s="13" t="s">
        <v>183</v>
      </c>
      <c r="AF51" s="138" t="s">
        <v>529</v>
      </c>
      <c r="AG51" s="119" t="s">
        <v>543</v>
      </c>
      <c r="AH51" s="145" t="s">
        <v>586</v>
      </c>
      <c r="AI51" s="145">
        <v>85</v>
      </c>
      <c r="AJ51" s="145" t="s">
        <v>590</v>
      </c>
      <c r="AK51" s="145" t="s">
        <v>52</v>
      </c>
      <c r="AL51" s="145" t="s">
        <v>52</v>
      </c>
      <c r="AM51" s="13">
        <v>4</v>
      </c>
      <c r="AN51" s="13">
        <v>4</v>
      </c>
      <c r="AO51" s="13">
        <v>4</v>
      </c>
      <c r="AP51" s="13">
        <v>4</v>
      </c>
      <c r="AQ51" s="13"/>
      <c r="AR51" s="31" t="s">
        <v>86</v>
      </c>
      <c r="AS51" s="16" t="s">
        <v>45</v>
      </c>
      <c r="AT51" s="16" t="s">
        <v>191</v>
      </c>
      <c r="AU51" s="13" t="s">
        <v>52</v>
      </c>
      <c r="AV51" s="13" t="s">
        <v>151</v>
      </c>
      <c r="AW51" s="16" t="s">
        <v>52</v>
      </c>
      <c r="AX51" s="13" t="s">
        <v>151</v>
      </c>
      <c r="AY51" s="16" t="s">
        <v>175</v>
      </c>
      <c r="AZ51" s="16" t="s">
        <v>155</v>
      </c>
      <c r="BA51" s="16" t="s">
        <v>343</v>
      </c>
      <c r="BB51" s="16" t="s">
        <v>164</v>
      </c>
      <c r="BC51" s="32" t="s">
        <v>85</v>
      </c>
      <c r="BD51" s="31" t="s">
        <v>80</v>
      </c>
      <c r="BE51" s="30" t="s">
        <v>34</v>
      </c>
      <c r="BF51" s="10" t="s">
        <v>114</v>
      </c>
      <c r="BG51" s="33" t="s">
        <v>548</v>
      </c>
      <c r="BH51" s="42">
        <v>45195</v>
      </c>
      <c r="BI51" s="34">
        <v>45313</v>
      </c>
      <c r="BJ51" s="34" t="s">
        <v>547</v>
      </c>
      <c r="BK51" s="13">
        <f ca="1">+(REFERENCEMENT_ISOLANT[[#This Row],[AVIS LIMITE AU / VALIDITE]]&gt;=TODAY())*1</f>
        <v>1</v>
      </c>
      <c r="BL51" s="13" t="s">
        <v>52</v>
      </c>
      <c r="BM51"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51" s="95">
        <v>0</v>
      </c>
      <c r="BO51" s="30" t="s">
        <v>217</v>
      </c>
      <c r="BP51" s="30"/>
      <c r="BQ51" s="36"/>
      <c r="BR51"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Sur liste verte de la C2p à la date du référencement</v>
      </c>
      <c r="BS51" s="35">
        <f ca="1">REFERENCEMENT_ISOLANT[[#This Row],[VALIDITE]]</f>
        <v>1</v>
      </c>
      <c r="BT51"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51"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51"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51" s="36" t="e">
        <f>IF(AND('PR-tampon'!RECH_HYGRO=TRUE,MATCH(REFERENCEMENT_ISOLANT[[#This Row],[Hygrométrie des locaux]],LISTE_HYGRO,0)&gt;=MATCH(ZONE_SIS_VISEE,LISTE_HYGRO,0)),1,0)</f>
        <v>#N/A</v>
      </c>
      <c r="BX51" s="36" t="e">
        <f>IF(AND('PR-tampon'!RECH_CLIMAT=TRUE,MATCH(REFERENCEMENT_ISOLANT[[#This Row],[Climat max]],LISTE_CLIMAT,0)&gt;=MATCH(HAUT_VISEE,LISTE_CLIMAT,0)),1,0)</f>
        <v>#N/A</v>
      </c>
      <c r="BY51" s="36" t="e">
        <f>IF(AND(RECH_CLASSEMENT=TRUE,MATCH(REFERENCEMENT_ISOLANT[[#This Row],[classement locaux au sens 20.1 P3]],LISTE_CLASSEMENT,0)&gt;=MATCH(SITUA_VISEE,LISTE_CLASSEMENT,0)),1,0)</f>
        <v>#N/A</v>
      </c>
      <c r="BZ51" s="36" t="e">
        <f>IF(AND(RECH_LOCAUX=TRUE,MATCH(REFERENCEMENT_ISOLANT[[#This Row],[Locaux climatisés ou raffraichis]],LISTE_LOCAUX_VISE,0)&gt;=MATCH(CATEG_VISEE,LISTE_LOCAUX_VISE,0)),1,0)</f>
        <v>#N/A</v>
      </c>
      <c r="CA51" s="36">
        <f ca="1">IF(REFERENCEMENT_ISOLANT[[#This Row],[Eligibilité procédé]]&lt;&gt;0,COUNTIF(REFERENCEMENT_ISOLANT[Eligibilité procédé],"&lt;="&amp;REFERENCEMENT_ISOLANT[[#This Row],[Eligibilité procédé]])-COUNTIF(REFERENCEMENT_ISOLANT[Eligibilité procédé],"=0"),ROWS(REFERENCEMENT_ISOLANT[Ordre]))</f>
        <v>33</v>
      </c>
      <c r="CB51" s="36">
        <f ca="1">IF(COUNTIF('PR-tampon'!$B$3:$B$9,TRUE)+1=COUNTIF(REFERENCEMENT_ISOLANT[[#This Row],[Validité]:[CRITERE CLIMATISATION VISE]],1),ROW(REFERENCEMENT_ISOLANT[[#This Row],[CRITERE CLIMATISATION VISE]]),"")</f>
        <v>51</v>
      </c>
      <c r="CC51"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 procédé ISONAT FLEX inclue 2 isolants, « ISONAT FLEX 40 » et « FLEX 55 plus H ».
 - Les bâtiments à ossature porteuse métallique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D51"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 procédé ISONAT FLEX inclue 2 isolants, « ISONAT FLEX 40 » et « FLEX 55 plus H ».
 - Les bâtiments à ossature porteuse métallique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E51"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51"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CG51" s="126"/>
      <c r="CH51" s="126"/>
      <c r="CI51" s="126"/>
      <c r="CJ51" s="126"/>
      <c r="CK51" s="126"/>
      <c r="CL51" s="126"/>
      <c r="CM51" s="126"/>
      <c r="CN51" s="126"/>
      <c r="CO51" s="126"/>
      <c r="CP51" s="155" t="s">
        <v>612</v>
      </c>
      <c r="CQ51"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20/19-431_V2 du procédé ISONAT FLEX - Application en combles : pose en : toiture rampante sous couverture ; plancher de combles perdus ; plancher intermédiaire entre solives (plancher entre deux locaux chauffés simultanément) ; en plénum de plafond ; </v>
      </c>
    </row>
    <row r="52" spans="1:95" ht="252" x14ac:dyDescent="0.25">
      <c r="A52" s="33">
        <v>45320</v>
      </c>
      <c r="B52" s="33" t="s">
        <v>183</v>
      </c>
      <c r="C52" s="33" t="s">
        <v>183</v>
      </c>
      <c r="D52" s="33"/>
      <c r="E52" s="30" t="s">
        <v>6</v>
      </c>
      <c r="F52" s="30" t="s">
        <v>687</v>
      </c>
      <c r="G52" s="30" t="str">
        <f ca="1">IF(REFERENCEMENT_ISOLANT[[#This Row],[VALIDITE]]=1,REFERENCEMENT_ISOLANT[[#This Row],[TYPE DE PROCEDE CSTB]],0)</f>
        <v>Isolation thermique de mur en panneau ou rouleau des produits à base de fibres végétales ou animales</v>
      </c>
      <c r="H52" s="30" t="s">
        <v>798</v>
      </c>
      <c r="I52" s="30" t="s">
        <v>26</v>
      </c>
      <c r="J52" s="30" t="s">
        <v>34</v>
      </c>
      <c r="K52" s="12" t="s">
        <v>183</v>
      </c>
      <c r="L52" s="12" t="s">
        <v>183</v>
      </c>
      <c r="M52" s="13" t="s">
        <v>183</v>
      </c>
      <c r="N52" s="12" t="s">
        <v>52</v>
      </c>
      <c r="O52" s="13" t="s">
        <v>52</v>
      </c>
      <c r="P52" s="13" t="s">
        <v>183</v>
      </c>
      <c r="Q52" s="13" t="s">
        <v>52</v>
      </c>
      <c r="R52" s="13" t="s">
        <v>52</v>
      </c>
      <c r="S52" s="13" t="s">
        <v>524</v>
      </c>
      <c r="T52" s="13" t="s">
        <v>52</v>
      </c>
      <c r="U52" s="138" t="s">
        <v>532</v>
      </c>
      <c r="V52" s="12" t="s">
        <v>183</v>
      </c>
      <c r="W52" s="12" t="s">
        <v>183</v>
      </c>
      <c r="X52" s="12" t="s">
        <v>183</v>
      </c>
      <c r="Y52" s="12"/>
      <c r="Z52" s="12" t="s">
        <v>52</v>
      </c>
      <c r="AA52" s="12" t="s">
        <v>52</v>
      </c>
      <c r="AB52" s="12"/>
      <c r="AC52" s="12" t="s">
        <v>183</v>
      </c>
      <c r="AD52" s="12" t="s">
        <v>183</v>
      </c>
      <c r="AE52" s="12" t="s">
        <v>183</v>
      </c>
      <c r="AF52" s="12"/>
      <c r="AG52" s="137" t="s">
        <v>539</v>
      </c>
      <c r="AH52" s="146" t="s">
        <v>586</v>
      </c>
      <c r="AI52" s="134">
        <v>85</v>
      </c>
      <c r="AJ52" s="134" t="s">
        <v>587</v>
      </c>
      <c r="AK52" s="146" t="s">
        <v>52</v>
      </c>
      <c r="AL52" s="146" t="s">
        <v>52</v>
      </c>
      <c r="AM52" s="13">
        <v>4</v>
      </c>
      <c r="AN52" s="13">
        <v>4</v>
      </c>
      <c r="AO52" s="13">
        <v>4</v>
      </c>
      <c r="AP52" s="13">
        <v>4</v>
      </c>
      <c r="AQ52" s="13"/>
      <c r="AR52" s="31" t="s">
        <v>54</v>
      </c>
      <c r="AS52" s="16" t="s">
        <v>45</v>
      </c>
      <c r="AT52" s="16" t="s">
        <v>191</v>
      </c>
      <c r="AU52" s="13" t="s">
        <v>52</v>
      </c>
      <c r="AV52" s="13" t="s">
        <v>151</v>
      </c>
      <c r="AW52" s="16" t="s">
        <v>52</v>
      </c>
      <c r="AX52" s="13" t="s">
        <v>151</v>
      </c>
      <c r="AY52" s="16" t="s">
        <v>175</v>
      </c>
      <c r="AZ52" s="16" t="s">
        <v>155</v>
      </c>
      <c r="BA52" s="16" t="s">
        <v>343</v>
      </c>
      <c r="BB52" s="16" t="s">
        <v>164</v>
      </c>
      <c r="BC52" s="32" t="s">
        <v>93</v>
      </c>
      <c r="BD52" s="31" t="s">
        <v>80</v>
      </c>
      <c r="BE52" s="30" t="s">
        <v>34</v>
      </c>
      <c r="BF52" s="10" t="s">
        <v>114</v>
      </c>
      <c r="BG52" s="33" t="s">
        <v>515</v>
      </c>
      <c r="BH52" s="42">
        <v>45195</v>
      </c>
      <c r="BI52" s="44">
        <v>45313</v>
      </c>
      <c r="BJ52" s="34" t="s">
        <v>516</v>
      </c>
      <c r="BK52" s="45">
        <f ca="1">+(REFERENCEMENT_ISOLANT[[#This Row],[AVIS LIMITE AU / VALIDITE]]&gt;=TODAY())*1</f>
        <v>1</v>
      </c>
      <c r="BL52" s="13" t="s">
        <v>52</v>
      </c>
      <c r="BM52"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52" s="95">
        <v>0</v>
      </c>
      <c r="BO52" s="57" t="s">
        <v>423</v>
      </c>
      <c r="BP52" s="57"/>
      <c r="BQ52" s="36" t="s">
        <v>64</v>
      </c>
      <c r="BR52"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Le Document d'Application Technique (DTA) n°20/19-432_V4 annule et remplace le Document d'Application Technique (DTA) n° 20/19-432_V2
Sur liste verte de la C2p à la date du référencement</v>
      </c>
      <c r="BS52" s="35">
        <f ca="1">REFERENCEMENT_ISOLANT[[#This Row],[VALIDITE]]</f>
        <v>1</v>
      </c>
      <c r="BT52"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52"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52"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52" s="36" t="e">
        <f>IF(AND('PR-tampon'!RECH_HYGRO=TRUE,MATCH(REFERENCEMENT_ISOLANT[[#This Row],[Hygrométrie des locaux]],LISTE_HYGRO,0)&gt;=MATCH(ZONE_SIS_VISEE,LISTE_HYGRO,0)),1,0)</f>
        <v>#N/A</v>
      </c>
      <c r="BX52" s="36" t="e">
        <f>IF(AND('PR-tampon'!RECH_CLIMAT=TRUE,MATCH(REFERENCEMENT_ISOLANT[[#This Row],[Climat max]],LISTE_CLIMAT,0)&gt;=MATCH(HAUT_VISEE,LISTE_CLIMAT,0)),1,0)</f>
        <v>#N/A</v>
      </c>
      <c r="BY52" s="36" t="e">
        <f>IF(AND(RECH_CLASSEMENT=TRUE,MATCH(REFERENCEMENT_ISOLANT[[#This Row],[classement locaux au sens 20.1 P3]],LISTE_CLASSEMENT,0)&gt;=MATCH(SITUA_VISEE,LISTE_CLASSEMENT,0)),1,0)</f>
        <v>#N/A</v>
      </c>
      <c r="BZ52" s="36" t="e">
        <f>IF(AND(RECH_LOCAUX=TRUE,MATCH(REFERENCEMENT_ISOLANT[[#This Row],[Locaux climatisés ou raffraichis]],LISTE_LOCAUX_VISE,0)&gt;=MATCH(CATEG_VISEE,LISTE_LOCAUX_VISE,0)),1,0)</f>
        <v>#N/A</v>
      </c>
      <c r="CA52" s="36">
        <f ca="1">IF(REFERENCEMENT_ISOLANT[[#This Row],[Eligibilité procédé]]&lt;&gt;0,COUNTIF(REFERENCEMENT_ISOLANT[Eligibilité procédé],"&lt;="&amp;REFERENCEMENT_ISOLANT[[#This Row],[Eligibilité procédé]])-COUNTIF(REFERENCEMENT_ISOLANT[Eligibilité procédé],"=0"),ROWS(REFERENCEMENT_ISOLANT[Ordre]))</f>
        <v>34</v>
      </c>
      <c r="CB52" s="36">
        <f ca="1">IF(COUNTIF('PR-tampon'!$B$3:$B$9,TRUE)+1=COUNTIF(REFERENCEMENT_ISOLANT[[#This Row],[Validité]:[CRITERE CLIMATISATION VISE]],1),ROW(REFERENCEMENT_ISOLANT[[#This Row],[CRITERE CLIMATISATION VISE]]),"")</f>
        <v>52</v>
      </c>
      <c r="CC52"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Des dispositions particulières peuvent être nécessaires pour atteindre le domaine d'emploi indiqué ci-contre. Se référer au AT/DTA du procédé d'isolation pour connaître les dispositions particulières de mise en œuvre et éventuelles limites de domaines d'emploi complémentaires.</v>
      </c>
      <c r="CD52"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Des dispositions particulières peuvent être nécessaires pour atteindre le domaine d'emploi indiqué ci-contre. Se référer au AT/DTA du procédé d'isolation pour connaître les dispositions particulières de mise en œuvre et éventuelles limites de domaines d'emploi complémentaires.</v>
      </c>
      <c r="CE52"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FACADE :  ISOLATION ENTRE MONTANTS DE FACADE CONFORME AU NF DTU 31.4 AVEC PAREMENT EXTERIEUR VENTILE</v>
      </c>
      <c r="CF52"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CG52" s="126"/>
      <c r="CH52" s="126"/>
      <c r="CI52" s="126"/>
      <c r="CJ52" s="126"/>
      <c r="CK52" s="126"/>
      <c r="CL52" s="126"/>
      <c r="CM52" s="126"/>
      <c r="CN52" s="126"/>
      <c r="CO52" s="126"/>
      <c r="CP52" s="155" t="s">
        <v>612</v>
      </c>
      <c r="CQ52"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20/19-432_V4 du procédé ISONAT FLEX - Application en mur : pose en : COB du NF DTU 31.2 avec parement extérieur ventilé ; FOB du NF DTU 31.4 avec parement extérieur ventilé ; contre-cloison du DTU 25.41 ; cloisons du DTU 25.41 ; cloison intérieure en COB du NF DTU 31.2 ; </v>
      </c>
    </row>
    <row r="53" spans="1:95" ht="270" x14ac:dyDescent="0.25">
      <c r="A53" s="33">
        <v>45306</v>
      </c>
      <c r="B53" s="33" t="s">
        <v>183</v>
      </c>
      <c r="C53" s="33" t="s">
        <v>183</v>
      </c>
      <c r="D53" s="33"/>
      <c r="E53" s="30" t="s">
        <v>6</v>
      </c>
      <c r="F53" s="30" t="s">
        <v>687</v>
      </c>
      <c r="G53" s="30" t="str">
        <f ca="1">IF(REFERENCEMENT_ISOLANT[[#This Row],[VALIDITE]]=1,REFERENCEMENT_ISOLANT[[#This Row],[TYPE DE PROCEDE CSTB]],0)</f>
        <v>Isolation thermique de mur en panneau ou rouleau des produits à base de fibres végétales ou animales</v>
      </c>
      <c r="H53" s="30" t="s">
        <v>783</v>
      </c>
      <c r="I53" s="30" t="s">
        <v>3</v>
      </c>
      <c r="J53" s="30" t="s">
        <v>36</v>
      </c>
      <c r="K53" s="13" t="s">
        <v>183</v>
      </c>
      <c r="L53" s="12" t="s">
        <v>183</v>
      </c>
      <c r="M53" s="13" t="s">
        <v>183</v>
      </c>
      <c r="N53" s="13" t="s">
        <v>52</v>
      </c>
      <c r="O53" s="13" t="s">
        <v>52</v>
      </c>
      <c r="P53" s="13" t="s">
        <v>183</v>
      </c>
      <c r="Q53" s="13" t="s">
        <v>52</v>
      </c>
      <c r="R53" s="13" t="s">
        <v>52</v>
      </c>
      <c r="S53" s="13" t="s">
        <v>524</v>
      </c>
      <c r="T53" s="13" t="s">
        <v>52</v>
      </c>
      <c r="U53" s="139" t="s">
        <v>532</v>
      </c>
      <c r="V53" s="13" t="s">
        <v>183</v>
      </c>
      <c r="W53" s="13" t="s">
        <v>183</v>
      </c>
      <c r="X53" s="13" t="s">
        <v>183</v>
      </c>
      <c r="Y53" s="12"/>
      <c r="Z53" s="13" t="s">
        <v>52</v>
      </c>
      <c r="AA53" s="13" t="s">
        <v>52</v>
      </c>
      <c r="AB53" s="12"/>
      <c r="AC53" s="13" t="s">
        <v>183</v>
      </c>
      <c r="AD53" s="13" t="s">
        <v>183</v>
      </c>
      <c r="AE53" s="13" t="s">
        <v>183</v>
      </c>
      <c r="AF53" s="12"/>
      <c r="AG53" s="137" t="s">
        <v>697</v>
      </c>
      <c r="AH53" s="144" t="s">
        <v>586</v>
      </c>
      <c r="AI53" s="134">
        <v>85</v>
      </c>
      <c r="AJ53" s="134" t="s">
        <v>587</v>
      </c>
      <c r="AK53" s="146" t="s">
        <v>52</v>
      </c>
      <c r="AL53" s="146" t="s">
        <v>52</v>
      </c>
      <c r="AM53" s="16">
        <v>4</v>
      </c>
      <c r="AN53" s="16">
        <v>4</v>
      </c>
      <c r="AO53" s="16">
        <v>4</v>
      </c>
      <c r="AP53" s="16">
        <v>4</v>
      </c>
      <c r="AQ53" s="16"/>
      <c r="AR53" s="31">
        <v>3.7999999999999999E-2</v>
      </c>
      <c r="AS53" s="16" t="s">
        <v>45</v>
      </c>
      <c r="AT53" s="16" t="s">
        <v>191</v>
      </c>
      <c r="AU53" s="13" t="s">
        <v>52</v>
      </c>
      <c r="AV53" s="13" t="s">
        <v>151</v>
      </c>
      <c r="AW53" s="16" t="s">
        <v>52</v>
      </c>
      <c r="AX53" s="13" t="s">
        <v>151</v>
      </c>
      <c r="AY53" s="16" t="s">
        <v>175</v>
      </c>
      <c r="AZ53" s="16" t="s">
        <v>156</v>
      </c>
      <c r="BA53" s="16" t="s">
        <v>343</v>
      </c>
      <c r="BB53" s="16" t="s">
        <v>164</v>
      </c>
      <c r="BC53" s="32" t="s">
        <v>90</v>
      </c>
      <c r="BD53" s="31" t="s">
        <v>47</v>
      </c>
      <c r="BE53" s="30" t="s">
        <v>35</v>
      </c>
      <c r="BF53" s="30" t="s">
        <v>113</v>
      </c>
      <c r="BG53" s="33" t="s">
        <v>486</v>
      </c>
      <c r="BH53" s="34">
        <v>45272</v>
      </c>
      <c r="BI53" s="34">
        <v>45279</v>
      </c>
      <c r="BJ53" s="34">
        <v>47514</v>
      </c>
      <c r="BK53" s="13">
        <f ca="1">+(REFERENCEMENT_ISOLANT[[#This Row],[AVIS LIMITE AU / VALIDITE]]&gt;=TODAY())*1</f>
        <v>1</v>
      </c>
      <c r="BL53" s="13" t="s">
        <v>52</v>
      </c>
      <c r="BM53"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53" s="95">
        <v>0</v>
      </c>
      <c r="BO53" s="30" t="s">
        <v>487</v>
      </c>
      <c r="BP53" s="30"/>
      <c r="BQ53" s="36" t="s">
        <v>125</v>
      </c>
      <c r="BR53"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n°20/14-329_V3 annule et remplace l' Avis technique n° 20/14-329_V2
Sur liste verte de la C2p à la date du référencement</v>
      </c>
      <c r="BS53" s="35">
        <f ca="1">REFERENCEMENT_ISOLANT[[#This Row],[VALIDITE]]</f>
        <v>1</v>
      </c>
      <c r="BT53"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53"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53"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53" s="36" t="e">
        <f>IF(AND('PR-tampon'!RECH_HYGRO=TRUE,MATCH(REFERENCEMENT_ISOLANT[[#This Row],[Hygrométrie des locaux]],LISTE_HYGRO,0)&gt;=MATCH(ZONE_SIS_VISEE,LISTE_HYGRO,0)),1,0)</f>
        <v>#N/A</v>
      </c>
      <c r="BX53" s="36" t="e">
        <f>IF(AND('PR-tampon'!RECH_CLIMAT=TRUE,MATCH(REFERENCEMENT_ISOLANT[[#This Row],[Climat max]],LISTE_CLIMAT,0)&gt;=MATCH(HAUT_VISEE,LISTE_CLIMAT,0)),1,0)</f>
        <v>#N/A</v>
      </c>
      <c r="BY53" s="36" t="e">
        <f>IF(AND(RECH_CLASSEMENT=TRUE,MATCH(REFERENCEMENT_ISOLANT[[#This Row],[classement locaux au sens 20.1 P3]],LISTE_CLASSEMENT,0)&gt;=MATCH(SITUA_VISEE,LISTE_CLASSEMENT,0)),1,0)</f>
        <v>#N/A</v>
      </c>
      <c r="BZ53" s="36" t="e">
        <f>IF(AND(RECH_LOCAUX=TRUE,MATCH(REFERENCEMENT_ISOLANT[[#This Row],[Locaux climatisés ou raffraichis]],LISTE_LOCAUX_VISE,0)&gt;=MATCH(CATEG_VISEE,LISTE_LOCAUX_VISE,0)),1,0)</f>
        <v>#N/A</v>
      </c>
      <c r="CA53" s="36">
        <f ca="1">IF(REFERENCEMENT_ISOLANT[[#This Row],[Eligibilité procédé]]&lt;&gt;0,COUNTIF(REFERENCEMENT_ISOLANT[Eligibilité procédé],"&lt;="&amp;REFERENCEMENT_ISOLANT[[#This Row],[Eligibilité procédé]])-COUNTIF(REFERENCEMENT_ISOLANT[Eligibilité procédé],"=0"),ROWS(REFERENCEMENT_ISOLANT[Ordre]))</f>
        <v>35</v>
      </c>
      <c r="CB53" s="36">
        <f ca="1">IF(COUNTIF('PR-tampon'!$B$3:$B$9,TRUE)+1=COUNTIF(REFERENCEMENT_ISOLANT[[#This Row],[Validité]:[CRITERE CLIMATISATION VISE]],1),ROW(REFERENCEMENT_ISOLANT[[#This Row],[CRITERE CLIMATISATION VISE]]),"")</f>
        <v>53</v>
      </c>
      <c r="CC53"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Des dispositions particulières peuvent être nécessaires pour atteindre le domaine d'emploi indiqué ci-contre. Se référer au AT/DTA du procédé d'isolation pour connaître les dispositions particulières de mise en œuvre et éventuelles limites de domaines d'emploi complémentaires.</v>
      </c>
      <c r="CD53"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
 - Des dispositions particulières peuvent être nécessaires pour atteindre le domaine d'emploi indiqué ci-contre. Se référer au AT/DTA du procédé d'isolation pour connaître les dispositions particulières de mise en œuvre et éventuelles limites de domaines d'emploi complémentaires.</v>
      </c>
      <c r="CE53"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FACADE :  ISOLATION ENTRE MONTANTS DE FACADE CONFORME AU NF DTU 31.4 AVEC PAREMENT EXTERIEUR VENTILE</v>
      </c>
      <c r="CF53"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CG53" s="126"/>
      <c r="CH53" s="126">
        <v>3.9E-2</v>
      </c>
      <c r="CI53" s="126">
        <v>45</v>
      </c>
      <c r="CJ53" s="126">
        <v>200</v>
      </c>
      <c r="CK53" s="126" t="s">
        <v>450</v>
      </c>
      <c r="CL53" s="126" t="s">
        <v>80</v>
      </c>
      <c r="CM53" s="126"/>
      <c r="CN53" s="126"/>
      <c r="CO53" s="126" t="s">
        <v>449</v>
      </c>
      <c r="CP53" s="154" t="s">
        <v>613</v>
      </c>
      <c r="CQ53"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20/14-329_V3 du procédé Biofib’ Trio - Application en mur : pose en : COB du NF DTU 31.2 avec parement extérieur ventilé ; FOB du NF DTU 31.4 avec parement extérieur ventilé ; contre-cloison du DTU 25.41 ; cloisons du DTU 25.41 ; cloison intérieure en COB du NF DTU 31.2 ; </v>
      </c>
    </row>
    <row r="54" spans="1:95" ht="336" x14ac:dyDescent="0.25">
      <c r="A54" s="33">
        <v>45306</v>
      </c>
      <c r="B54" s="33"/>
      <c r="C54" s="33"/>
      <c r="D54" s="33"/>
      <c r="E54" s="30" t="s">
        <v>9</v>
      </c>
      <c r="F54" s="30" t="s">
        <v>685</v>
      </c>
      <c r="G54" s="30" t="str">
        <f ca="1">IF(REFERENCEMENT_ISOLANT[[#This Row],[VALIDITE]]=1,REFERENCEMENT_ISOLANT[[#This Row],[TYPE DE PROCEDE CSTB]],0)</f>
        <v>Isolation thermique de comble en vrac des produits à base de fibres végétales ou animales</v>
      </c>
      <c r="H54" s="37" t="s">
        <v>484</v>
      </c>
      <c r="I54" s="30" t="s">
        <v>496</v>
      </c>
      <c r="J54" s="37" t="s">
        <v>404</v>
      </c>
      <c r="K54" s="12" t="s">
        <v>183</v>
      </c>
      <c r="L54" s="13" t="s">
        <v>183</v>
      </c>
      <c r="M54" s="13" t="s">
        <v>183</v>
      </c>
      <c r="N54" s="12" t="s">
        <v>183</v>
      </c>
      <c r="O54" s="13" t="s">
        <v>183</v>
      </c>
      <c r="P54" s="13" t="s">
        <v>183</v>
      </c>
      <c r="Q54" s="13" t="s">
        <v>183</v>
      </c>
      <c r="R54" s="13" t="s">
        <v>183</v>
      </c>
      <c r="S54" s="13" t="s">
        <v>183</v>
      </c>
      <c r="T54" s="136" t="s">
        <v>183</v>
      </c>
      <c r="U54" s="12"/>
      <c r="V54" s="12" t="s">
        <v>183</v>
      </c>
      <c r="W54" s="14" t="s">
        <v>183</v>
      </c>
      <c r="X54" s="12" t="s">
        <v>52</v>
      </c>
      <c r="Y54" s="138" t="s">
        <v>528</v>
      </c>
      <c r="Z54" s="12" t="s">
        <v>183</v>
      </c>
      <c r="AA54" s="12" t="s">
        <v>183</v>
      </c>
      <c r="AB54" s="12"/>
      <c r="AC54" s="12" t="s">
        <v>183</v>
      </c>
      <c r="AD54" s="12" t="s">
        <v>183</v>
      </c>
      <c r="AE54" s="12" t="s">
        <v>183</v>
      </c>
      <c r="AF54" s="12"/>
      <c r="AG54" s="93" t="s">
        <v>535</v>
      </c>
      <c r="AH54" s="144" t="s">
        <v>586</v>
      </c>
      <c r="AI54" s="144">
        <v>95</v>
      </c>
      <c r="AJ54" s="144" t="s">
        <v>591</v>
      </c>
      <c r="AK54" s="145" t="s">
        <v>52</v>
      </c>
      <c r="AL54" s="145" t="s">
        <v>52</v>
      </c>
      <c r="AM54" s="16">
        <v>4</v>
      </c>
      <c r="AN54" s="16">
        <v>4</v>
      </c>
      <c r="AO54" s="16">
        <v>4</v>
      </c>
      <c r="AP54" s="16">
        <v>4</v>
      </c>
      <c r="AQ54" s="16"/>
      <c r="AR54" s="31"/>
      <c r="AS54" s="16" t="s">
        <v>45</v>
      </c>
      <c r="AT54" s="16" t="s">
        <v>191</v>
      </c>
      <c r="AU54" s="13" t="s">
        <v>52</v>
      </c>
      <c r="AV54" s="13" t="s">
        <v>151</v>
      </c>
      <c r="AW54" s="16" t="s">
        <v>52</v>
      </c>
      <c r="AX54" s="13" t="s">
        <v>151</v>
      </c>
      <c r="AY54" s="16" t="s">
        <v>175</v>
      </c>
      <c r="AZ54" s="16" t="s">
        <v>155</v>
      </c>
      <c r="BA54" s="16" t="s">
        <v>343</v>
      </c>
      <c r="BB54" s="56" t="s">
        <v>164</v>
      </c>
      <c r="BC54" s="32" t="s">
        <v>488</v>
      </c>
      <c r="BD54" s="31"/>
      <c r="BE54" s="37" t="s">
        <v>404</v>
      </c>
      <c r="BF54" s="30" t="s">
        <v>113</v>
      </c>
      <c r="BG54" s="39" t="s">
        <v>485</v>
      </c>
      <c r="BH54" s="40">
        <v>44992</v>
      </c>
      <c r="BI54" s="41">
        <v>45274</v>
      </c>
      <c r="BJ54" s="40">
        <v>46965</v>
      </c>
      <c r="BK54" s="13">
        <f ca="1">+(REFERENCEMENT_ISOLANT[[#This Row],[AVIS LIMITE AU / VALIDITE]]&gt;=TODAY())*1</f>
        <v>1</v>
      </c>
      <c r="BL54" s="13" t="s">
        <v>52</v>
      </c>
      <c r="BM54"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54" s="95">
        <v>0</v>
      </c>
      <c r="BO54" s="16"/>
      <c r="BP54" s="16"/>
      <c r="BQ54" s="36"/>
      <c r="BR54"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Sur liste verte de la C2p à la date du référencement</v>
      </c>
      <c r="BS54" s="35">
        <f ca="1">REFERENCEMENT_ISOLANT[[#This Row],[VALIDITE]]</f>
        <v>1</v>
      </c>
      <c r="BT54"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54"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54"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54" s="36" t="e">
        <f>IF(AND('PR-tampon'!RECH_HYGRO=TRUE,MATCH(REFERENCEMENT_ISOLANT[[#This Row],[Hygrométrie des locaux]],LISTE_HYGRO,0)&gt;=MATCH(ZONE_SIS_VISEE,LISTE_HYGRO,0)),1,0)</f>
        <v>#N/A</v>
      </c>
      <c r="BX54" s="36" t="e">
        <f>IF(AND('PR-tampon'!RECH_CLIMAT=TRUE,MATCH(REFERENCEMENT_ISOLANT[[#This Row],[Climat max]],LISTE_CLIMAT,0)&gt;=MATCH(HAUT_VISEE,LISTE_CLIMAT,0)),1,0)</f>
        <v>#N/A</v>
      </c>
      <c r="BY54" s="36" t="e">
        <f>IF(AND(RECH_CLASSEMENT=TRUE,MATCH(REFERENCEMENT_ISOLANT[[#This Row],[classement locaux au sens 20.1 P3]],LISTE_CLASSEMENT,0)&gt;=MATCH(SITUA_VISEE,LISTE_CLASSEMENT,0)),1,0)</f>
        <v>#N/A</v>
      </c>
      <c r="BZ54" s="36" t="e">
        <f>IF(AND(RECH_LOCAUX=TRUE,MATCH(REFERENCEMENT_ISOLANT[[#This Row],[Locaux climatisés ou raffraichis]],LISTE_LOCAUX_VISE,0)&gt;=MATCH(CATEG_VISEE,LISTE_LOCAUX_VISE,0)),1,0)</f>
        <v>#N/A</v>
      </c>
      <c r="CA54" s="36">
        <f ca="1">IF(REFERENCEMENT_ISOLANT[[#This Row],[Eligibilité procédé]]&lt;&gt;0,COUNTIF(REFERENCEMENT_ISOLANT[Eligibilité procédé],"&lt;="&amp;REFERENCEMENT_ISOLANT[[#This Row],[Eligibilité procédé]])-COUNTIF(REFERENCEMENT_ISOLANT[Eligibilité procédé],"=0"),ROWS(REFERENCEMENT_ISOLANT[Ordre]))</f>
        <v>36</v>
      </c>
      <c r="CB54" s="36">
        <f ca="1">IF(COUNTIF('PR-tampon'!$B$3:$B$9,TRUE)+1=COUNTIF(REFERENCEMENT_ISOLANT[[#This Row],[Validité]:[CRITERE CLIMATISATION VISE]],1),ROW(REFERENCEMENT_ISOLANT[[#This Row],[CRITERE CLIMATISATION VISE]]),"")</f>
        <v>54</v>
      </c>
      <c r="CC54"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ossatures porteuses métalliques ne sont pas visés.</v>
      </c>
      <c r="CD54"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ossatures porteuses métalliques ne sont pas visés.</v>
      </c>
      <c r="CE54"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54"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COMBLES PERDUS : ISOLATION DE PLANCHER DE COMBLES PERDUS</v>
      </c>
      <c r="CG54" s="126"/>
      <c r="CH54" s="126"/>
      <c r="CI54" s="126"/>
      <c r="CJ54" s="126"/>
      <c r="CK54" s="126"/>
      <c r="CL54" s="126"/>
      <c r="CM54" s="126"/>
      <c r="CN54" s="126"/>
      <c r="CO54" s="126"/>
      <c r="CP54" s="126"/>
      <c r="CQ54"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20/16-385_V2 du procédé METISSE FLOCON - COTON PRO OUATE -
Soufflage sur plancher de combles : pose en : plancher de combles perdus ; </v>
      </c>
    </row>
    <row r="55" spans="1:95" ht="132" customHeight="1" x14ac:dyDescent="0.25">
      <c r="A55" s="33">
        <v>45218</v>
      </c>
      <c r="B55" s="33" t="s">
        <v>183</v>
      </c>
      <c r="C55" s="33" t="s">
        <v>183</v>
      </c>
      <c r="D55" s="33"/>
      <c r="E55" s="30" t="s">
        <v>6</v>
      </c>
      <c r="F55" s="30" t="s">
        <v>687</v>
      </c>
      <c r="G55" s="30" t="str">
        <f ca="1">IF(REFERENCEMENT_ISOLANT[[#This Row],[VALIDITE]]=1,REFERENCEMENT_ISOLANT[[#This Row],[TYPE DE PROCEDE CSTB]],0)</f>
        <v>Isolation thermique de mur en panneau ou rouleau des produits à base de fibres végétales ou animales</v>
      </c>
      <c r="H55" s="30" t="s">
        <v>804</v>
      </c>
      <c r="I55" s="30" t="s">
        <v>26</v>
      </c>
      <c r="J55" s="30" t="s">
        <v>32</v>
      </c>
      <c r="K55" s="12" t="s">
        <v>183</v>
      </c>
      <c r="L55" s="12" t="s">
        <v>183</v>
      </c>
      <c r="M55" s="13" t="s">
        <v>183</v>
      </c>
      <c r="N55" s="12" t="s">
        <v>52</v>
      </c>
      <c r="O55" s="13" t="s">
        <v>52</v>
      </c>
      <c r="P55" s="13" t="s">
        <v>183</v>
      </c>
      <c r="Q55" s="13" t="s">
        <v>52</v>
      </c>
      <c r="R55" s="13" t="s">
        <v>52</v>
      </c>
      <c r="S55" s="13" t="s">
        <v>183</v>
      </c>
      <c r="T55" s="136" t="s">
        <v>52</v>
      </c>
      <c r="U55" s="138" t="s">
        <v>527</v>
      </c>
      <c r="V55" s="12" t="s">
        <v>183</v>
      </c>
      <c r="W55" s="12" t="s">
        <v>183</v>
      </c>
      <c r="X55" s="12" t="s">
        <v>183</v>
      </c>
      <c r="Y55" s="12"/>
      <c r="Z55" s="12" t="s">
        <v>52</v>
      </c>
      <c r="AA55" s="12" t="s">
        <v>183</v>
      </c>
      <c r="AB55" s="12"/>
      <c r="AC55" s="12" t="s">
        <v>183</v>
      </c>
      <c r="AD55" s="12" t="s">
        <v>183</v>
      </c>
      <c r="AE55" s="12" t="s">
        <v>183</v>
      </c>
      <c r="AF55" s="12"/>
      <c r="AG55" s="137" t="s">
        <v>539</v>
      </c>
      <c r="AH55" s="146" t="s">
        <v>588</v>
      </c>
      <c r="AI55" s="134">
        <v>85</v>
      </c>
      <c r="AJ55" s="134" t="s">
        <v>589</v>
      </c>
      <c r="AK55" s="146" t="s">
        <v>52</v>
      </c>
      <c r="AL55" s="146" t="s">
        <v>183</v>
      </c>
      <c r="AM55" s="13">
        <v>4</v>
      </c>
      <c r="AN55" s="13">
        <v>4</v>
      </c>
      <c r="AO55" s="13">
        <v>4</v>
      </c>
      <c r="AP55" s="13">
        <v>4</v>
      </c>
      <c r="AQ55" s="13"/>
      <c r="AR55" s="31" t="s">
        <v>54</v>
      </c>
      <c r="AS55" s="16" t="s">
        <v>45</v>
      </c>
      <c r="AT55" s="16" t="s">
        <v>191</v>
      </c>
      <c r="AU55" s="13" t="s">
        <v>52</v>
      </c>
      <c r="AV55" s="13" t="s">
        <v>151</v>
      </c>
      <c r="AW55" s="16" t="s">
        <v>52</v>
      </c>
      <c r="AX55" s="13" t="s">
        <v>151</v>
      </c>
      <c r="AY55" s="16" t="s">
        <v>175</v>
      </c>
      <c r="AZ55" s="16" t="s">
        <v>155</v>
      </c>
      <c r="BA55" s="16" t="s">
        <v>343</v>
      </c>
      <c r="BB55" s="16" t="s">
        <v>164</v>
      </c>
      <c r="BC55" s="32" t="s">
        <v>430</v>
      </c>
      <c r="BD55" s="31" t="s">
        <v>49</v>
      </c>
      <c r="BE55" s="30" t="s">
        <v>32</v>
      </c>
      <c r="BF55" s="30" t="s">
        <v>113</v>
      </c>
      <c r="BG55" s="33" t="s">
        <v>411</v>
      </c>
      <c r="BH55" s="34">
        <v>45041</v>
      </c>
      <c r="BI55" s="34">
        <v>45110</v>
      </c>
      <c r="BJ55" s="34">
        <v>47238</v>
      </c>
      <c r="BK55" s="45">
        <f ca="1">+(REFERENCEMENT_ISOLANT[[#This Row],[AVIS LIMITE AU / VALIDITE]]&gt;=TODAY())*1</f>
        <v>1</v>
      </c>
      <c r="BL55" s="13" t="s">
        <v>183</v>
      </c>
      <c r="BM55"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BN55" s="95">
        <v>0</v>
      </c>
      <c r="BO55" s="57" t="s">
        <v>421</v>
      </c>
      <c r="BP55" s="57"/>
      <c r="BQ55" s="36" t="s">
        <v>70</v>
      </c>
      <c r="BR55"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n°20/20-468_V3 annule et remplace l' Avis technique n° 20/20-468_V2</v>
      </c>
      <c r="BS55" s="35">
        <f ca="1">REFERENCEMENT_ISOLANT[[#This Row],[VALIDITE]]</f>
        <v>1</v>
      </c>
      <c r="BT55"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55"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55"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55" s="36" t="e">
        <f>IF(AND('PR-tampon'!RECH_HYGRO=TRUE,MATCH(REFERENCEMENT_ISOLANT[[#This Row],[Hygrométrie des locaux]],LISTE_HYGRO,0)&gt;=MATCH(ZONE_SIS_VISEE,LISTE_HYGRO,0)),1,0)</f>
        <v>#N/A</v>
      </c>
      <c r="BX55" s="36" t="e">
        <f>IF(AND('PR-tampon'!RECH_CLIMAT=TRUE,MATCH(REFERENCEMENT_ISOLANT[[#This Row],[Climat max]],LISTE_CLIMAT,0)&gt;=MATCH(HAUT_VISEE,LISTE_CLIMAT,0)),1,0)</f>
        <v>#N/A</v>
      </c>
      <c r="BY55" s="36" t="e">
        <f>IF(AND(RECH_CLASSEMENT=TRUE,MATCH(REFERENCEMENT_ISOLANT[[#This Row],[classement locaux au sens 20.1 P3]],LISTE_CLASSEMENT,0)&gt;=MATCH(SITUA_VISEE,LISTE_CLASSEMENT,0)),1,0)</f>
        <v>#N/A</v>
      </c>
      <c r="BZ55" s="36" t="e">
        <f>IF(AND(RECH_LOCAUX=TRUE,MATCH(REFERENCEMENT_ISOLANT[[#This Row],[Locaux climatisés ou raffraichis]],LISTE_LOCAUX_VISE,0)&gt;=MATCH(CATEG_VISEE,LISTE_LOCAUX_VISE,0)),1,0)</f>
        <v>#N/A</v>
      </c>
      <c r="CA55" s="36">
        <f ca="1">IF(REFERENCEMENT_ISOLANT[[#This Row],[Eligibilité procédé]]&lt;&gt;0,COUNTIF(REFERENCEMENT_ISOLANT[Eligibilité procédé],"&lt;="&amp;REFERENCEMENT_ISOLANT[[#This Row],[Eligibilité procédé]])-COUNTIF(REFERENCEMENT_ISOLANT[Eligibilité procédé],"=0"),ROWS(REFERENCEMENT_ISOLANT[Ordre]))</f>
        <v>37</v>
      </c>
      <c r="CB55" s="36">
        <f ca="1">IF(COUNTIF('PR-tampon'!$B$3:$B$9,TRUE)+1=COUNTIF(REFERENCEMENT_ISOLANT[[#This Row],[Validité]:[CRITERE CLIMATISATION VISE]],1),ROW(REFERENCEMENT_ISOLANT[[#This Row],[CRITERE CLIMATISATION VISE]]),"")</f>
        <v>55</v>
      </c>
      <c r="CC55"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55"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55"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FACADE :  ISOLATION ENTRE MONTANTS DE FACADE CONFORME AU NF DTU 31.4 AVEC PAREMENT EXTERIEUR VENTILE</v>
      </c>
      <c r="CF55"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v>
      </c>
      <c r="CG55" s="126">
        <v>3.5999999999999997E-2</v>
      </c>
      <c r="CH55" s="126">
        <v>3.9E-2</v>
      </c>
      <c r="CI55" s="126">
        <v>40</v>
      </c>
      <c r="CJ55" s="126">
        <v>240</v>
      </c>
      <c r="CK55" s="126" t="s">
        <v>448</v>
      </c>
      <c r="CL55" s="126" t="s">
        <v>49</v>
      </c>
      <c r="CM55" s="126"/>
      <c r="CN55" s="126"/>
      <c r="CO55" s="126" t="s">
        <v>447</v>
      </c>
      <c r="CP55" s="126" t="s">
        <v>611</v>
      </c>
      <c r="CQ55"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20/20-468_V3 du procédé STEICOflex F - Application en mur : pose en : COB du NF DTU 31.2 avec parement extérieur ventilé ; FOB du NF DTU 31.4 avec parement extérieur ventilé ; contre-cloison du DTU 25.41 ; cloisons du DTU 25.41 ; </v>
      </c>
    </row>
    <row r="56" spans="1:95" ht="252" x14ac:dyDescent="0.25">
      <c r="A56" s="33">
        <v>45218</v>
      </c>
      <c r="B56" s="33" t="s">
        <v>183</v>
      </c>
      <c r="C56" s="33" t="s">
        <v>183</v>
      </c>
      <c r="D56" s="33"/>
      <c r="E56" s="30" t="s">
        <v>6</v>
      </c>
      <c r="F56" s="30" t="s">
        <v>684</v>
      </c>
      <c r="G56" s="30" t="str">
        <f ca="1">IF(REFERENCEMENT_ISOLANT[[#This Row],[VALIDITE]]=1,REFERENCEMENT_ISOLANT[[#This Row],[TYPE DE PROCEDE CSTB]],0)</f>
        <v>Isolation thermique de comble en panneau ou rouleau des produits à base de fibres végétales ou animales</v>
      </c>
      <c r="H56" s="37" t="s">
        <v>401</v>
      </c>
      <c r="I56" s="30" t="s">
        <v>97</v>
      </c>
      <c r="J56" s="30" t="s">
        <v>5</v>
      </c>
      <c r="K56" s="12" t="s">
        <v>183</v>
      </c>
      <c r="L56" s="13" t="s">
        <v>183</v>
      </c>
      <c r="M56" s="13" t="s">
        <v>183</v>
      </c>
      <c r="N56" s="12" t="s">
        <v>183</v>
      </c>
      <c r="O56" s="13" t="s">
        <v>183</v>
      </c>
      <c r="P56" s="13" t="s">
        <v>183</v>
      </c>
      <c r="Q56" s="13" t="s">
        <v>183</v>
      </c>
      <c r="R56" s="13" t="s">
        <v>183</v>
      </c>
      <c r="S56" s="13" t="s">
        <v>183</v>
      </c>
      <c r="T56" s="136" t="s">
        <v>183</v>
      </c>
      <c r="U56" s="115"/>
      <c r="V56" s="12" t="s">
        <v>183</v>
      </c>
      <c r="W56" s="12" t="s">
        <v>52</v>
      </c>
      <c r="X56" s="12" t="s">
        <v>52</v>
      </c>
      <c r="Y56" s="138" t="s">
        <v>528</v>
      </c>
      <c r="Z56" s="12" t="s">
        <v>183</v>
      </c>
      <c r="AA56" s="12" t="s">
        <v>183</v>
      </c>
      <c r="AB56" s="12"/>
      <c r="AC56" s="12" t="s">
        <v>52</v>
      </c>
      <c r="AD56" s="12" t="s">
        <v>52</v>
      </c>
      <c r="AE56" s="16" t="s">
        <v>183</v>
      </c>
      <c r="AF56" s="140" t="s">
        <v>529</v>
      </c>
      <c r="AG56" s="93" t="s">
        <v>537</v>
      </c>
      <c r="AH56" s="144" t="s">
        <v>586</v>
      </c>
      <c r="AI56" s="144">
        <v>85</v>
      </c>
      <c r="AJ56" s="144" t="s">
        <v>589</v>
      </c>
      <c r="AK56" s="145" t="s">
        <v>52</v>
      </c>
      <c r="AL56" s="145" t="s">
        <v>52</v>
      </c>
      <c r="AM56" s="16">
        <v>4</v>
      </c>
      <c r="AN56" s="16">
        <v>4</v>
      </c>
      <c r="AO56" s="16">
        <v>4</v>
      </c>
      <c r="AP56" s="16">
        <v>4</v>
      </c>
      <c r="AQ56" s="16"/>
      <c r="AR56" s="31">
        <v>3.9E-2</v>
      </c>
      <c r="AS56" s="16" t="s">
        <v>45</v>
      </c>
      <c r="AT56" s="16" t="s">
        <v>191</v>
      </c>
      <c r="AU56" s="13" t="s">
        <v>52</v>
      </c>
      <c r="AV56" s="13" t="s">
        <v>151</v>
      </c>
      <c r="AW56" s="16" t="s">
        <v>52</v>
      </c>
      <c r="AX56" s="13" t="s">
        <v>151</v>
      </c>
      <c r="AY56" s="16" t="s">
        <v>175</v>
      </c>
      <c r="AZ56" s="16" t="s">
        <v>155</v>
      </c>
      <c r="BA56" s="16" t="s">
        <v>343</v>
      </c>
      <c r="BB56" s="56" t="s">
        <v>164</v>
      </c>
      <c r="BC56" s="32" t="s">
        <v>413</v>
      </c>
      <c r="BD56" s="31"/>
      <c r="BE56" s="16" t="s">
        <v>402</v>
      </c>
      <c r="BF56" s="30" t="s">
        <v>113</v>
      </c>
      <c r="BG56" s="39" t="s">
        <v>403</v>
      </c>
      <c r="BH56" s="40">
        <v>45111</v>
      </c>
      <c r="BI56" s="41">
        <v>45176</v>
      </c>
      <c r="BJ56" s="40">
        <v>45961</v>
      </c>
      <c r="BK56" s="13">
        <f ca="1">+(REFERENCEMENT_ISOLANT[[#This Row],[AVIS LIMITE AU / VALIDITE]]&gt;=TODAY())*1</f>
        <v>1</v>
      </c>
      <c r="BL56" s="13" t="s">
        <v>183</v>
      </c>
      <c r="BM56"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BN56" s="95">
        <v>0</v>
      </c>
      <c r="BO56" s="16" t="s">
        <v>217</v>
      </c>
      <c r="BP56" s="16"/>
      <c r="BQ56" s="36"/>
      <c r="BR56"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56" s="35">
        <f ca="1">REFERENCEMENT_ISOLANT[[#This Row],[VALIDITE]]</f>
        <v>1</v>
      </c>
      <c r="BT56"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56"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56"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56" s="36" t="e">
        <f>IF(AND('PR-tampon'!RECH_HYGRO=TRUE,MATCH(REFERENCEMENT_ISOLANT[[#This Row],[Hygrométrie des locaux]],LISTE_HYGRO,0)&gt;=MATCH(ZONE_SIS_VISEE,LISTE_HYGRO,0)),1,0)</f>
        <v>#N/A</v>
      </c>
      <c r="BX56" s="36" t="e">
        <f>IF(AND('PR-tampon'!RECH_CLIMAT=TRUE,MATCH(REFERENCEMENT_ISOLANT[[#This Row],[Climat max]],LISTE_CLIMAT,0)&gt;=MATCH(HAUT_VISEE,LISTE_CLIMAT,0)),1,0)</f>
        <v>#N/A</v>
      </c>
      <c r="BY56" s="36" t="e">
        <f>IF(AND(RECH_CLASSEMENT=TRUE,MATCH(REFERENCEMENT_ISOLANT[[#This Row],[classement locaux au sens 20.1 P3]],LISTE_CLASSEMENT,0)&gt;=MATCH(SITUA_VISEE,LISTE_CLASSEMENT,0)),1,0)</f>
        <v>#N/A</v>
      </c>
      <c r="BZ56" s="36" t="e">
        <f>IF(AND(RECH_LOCAUX=TRUE,MATCH(REFERENCEMENT_ISOLANT[[#This Row],[Locaux climatisés ou raffraichis]],LISTE_LOCAUX_VISE,0)&gt;=MATCH(CATEG_VISEE,LISTE_LOCAUX_VISE,0)),1,0)</f>
        <v>#N/A</v>
      </c>
      <c r="CA56" s="36">
        <f ca="1">IF(REFERENCEMENT_ISOLANT[[#This Row],[Eligibilité procédé]]&lt;&gt;0,COUNTIF(REFERENCEMENT_ISOLANT[Eligibilité procédé],"&lt;="&amp;REFERENCEMENT_ISOLANT[[#This Row],[Eligibilité procédé]])-COUNTIF(REFERENCEMENT_ISOLANT[Eligibilité procédé],"=0"),ROWS(REFERENCEMENT_ISOLANT[Ordre]))</f>
        <v>38</v>
      </c>
      <c r="CB56" s="36">
        <f ca="1">IF(COUNTIF('PR-tampon'!$B$3:$B$9,TRUE)+1=COUNTIF(REFERENCEMENT_ISOLANT[[#This Row],[Validité]:[CRITERE CLIMATISATION VISE]],1),ROW(REFERENCEMENT_ISOLANT[[#This Row],[CRITERE CLIMATISATION VISE]]),"")</f>
        <v>56</v>
      </c>
      <c r="CC56"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ossatures porteuses métalliques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D56"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ossatures porteuses métalliques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E56"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56"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CG56" s="126"/>
      <c r="CH56" s="126"/>
      <c r="CI56" s="126"/>
      <c r="CJ56" s="126"/>
      <c r="CK56" s="126"/>
      <c r="CL56" s="126"/>
      <c r="CM56" s="126"/>
      <c r="CN56" s="126"/>
      <c r="CO56" s="126"/>
      <c r="CP56" s="117" t="s">
        <v>616</v>
      </c>
      <c r="CQ56"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20/23-518_V1 du procédé Pavacell - Application en combles : pose en : toiture rampante sous couverture ; plancher de combles perdus ; plancher intermédiaire entre solives (plancher entre deux locaux chauffés simultanément) ; en plénum de plafond ; </v>
      </c>
    </row>
    <row r="57" spans="1:95" ht="324" x14ac:dyDescent="0.25">
      <c r="A57" s="33">
        <v>45218</v>
      </c>
      <c r="B57" s="33" t="s">
        <v>183</v>
      </c>
      <c r="C57" s="33" t="s">
        <v>183</v>
      </c>
      <c r="D57" s="33"/>
      <c r="E57" s="30" t="s">
        <v>6</v>
      </c>
      <c r="F57" s="163" t="s">
        <v>687</v>
      </c>
      <c r="G57" s="30" t="str">
        <f ca="1">IF(REFERENCEMENT_ISOLANT[[#This Row],[VALIDITE]]=1,REFERENCEMENT_ISOLANT[[#This Row],[TYPE DE PROCEDE CSTB]],0)</f>
        <v>Isolation thermique de mur en panneau ou rouleau des produits à base de fibres végétales ou animales</v>
      </c>
      <c r="H57" s="37" t="s">
        <v>785</v>
      </c>
      <c r="I57" s="30" t="s">
        <v>496</v>
      </c>
      <c r="J57" s="37" t="s">
        <v>404</v>
      </c>
      <c r="K57" s="12" t="s">
        <v>183</v>
      </c>
      <c r="L57" s="12" t="s">
        <v>183</v>
      </c>
      <c r="M57" s="13" t="s">
        <v>183</v>
      </c>
      <c r="N57" s="12" t="s">
        <v>52</v>
      </c>
      <c r="O57" s="13" t="s">
        <v>52</v>
      </c>
      <c r="P57" s="13" t="s">
        <v>183</v>
      </c>
      <c r="Q57" s="13" t="s">
        <v>183</v>
      </c>
      <c r="R57" s="13" t="s">
        <v>183</v>
      </c>
      <c r="S57" s="13" t="s">
        <v>183</v>
      </c>
      <c r="T57" s="136" t="s">
        <v>52</v>
      </c>
      <c r="U57" s="138" t="s">
        <v>527</v>
      </c>
      <c r="V57" s="12" t="s">
        <v>183</v>
      </c>
      <c r="W57" s="12" t="s">
        <v>183</v>
      </c>
      <c r="X57" s="12" t="s">
        <v>183</v>
      </c>
      <c r="Y57" s="12"/>
      <c r="Z57" s="12" t="s">
        <v>52</v>
      </c>
      <c r="AA57" s="12" t="s">
        <v>52</v>
      </c>
      <c r="AB57" s="12"/>
      <c r="AC57" s="12" t="s">
        <v>183</v>
      </c>
      <c r="AD57" s="12" t="s">
        <v>183</v>
      </c>
      <c r="AE57" s="16" t="s">
        <v>183</v>
      </c>
      <c r="AF57" s="116"/>
      <c r="AG57" s="119" t="s">
        <v>538</v>
      </c>
      <c r="AH57" s="145" t="s">
        <v>586</v>
      </c>
      <c r="AI57" s="134">
        <v>95</v>
      </c>
      <c r="AJ57" s="134" t="s">
        <v>587</v>
      </c>
      <c r="AK57" s="145" t="s">
        <v>52</v>
      </c>
      <c r="AL57" s="145" t="s">
        <v>52</v>
      </c>
      <c r="AM57" s="16">
        <v>4</v>
      </c>
      <c r="AN57" s="16">
        <v>4</v>
      </c>
      <c r="AO57" s="16">
        <v>4</v>
      </c>
      <c r="AP57" s="16">
        <v>4</v>
      </c>
      <c r="AQ57" s="16"/>
      <c r="AR57" s="31">
        <v>3.9E-2</v>
      </c>
      <c r="AS57" s="16" t="s">
        <v>45</v>
      </c>
      <c r="AT57" s="16" t="s">
        <v>191</v>
      </c>
      <c r="AU57" s="13" t="s">
        <v>52</v>
      </c>
      <c r="AV57" s="13" t="s">
        <v>151</v>
      </c>
      <c r="AW57" s="16" t="s">
        <v>52</v>
      </c>
      <c r="AX57" s="13" t="s">
        <v>151</v>
      </c>
      <c r="AY57" s="16" t="s">
        <v>175</v>
      </c>
      <c r="AZ57" s="16" t="s">
        <v>155</v>
      </c>
      <c r="BA57" s="16" t="s">
        <v>343</v>
      </c>
      <c r="BB57" s="56" t="s">
        <v>164</v>
      </c>
      <c r="BC57" s="32" t="s">
        <v>425</v>
      </c>
      <c r="BD57" s="31"/>
      <c r="BE57" s="37" t="s">
        <v>404</v>
      </c>
      <c r="BF57" s="30" t="s">
        <v>113</v>
      </c>
      <c r="BG57" s="39" t="s">
        <v>405</v>
      </c>
      <c r="BH57" s="40">
        <v>45069</v>
      </c>
      <c r="BI57" s="41">
        <v>45148</v>
      </c>
      <c r="BJ57" s="40" t="s">
        <v>406</v>
      </c>
      <c r="BK57" s="13">
        <f ca="1">+(REFERENCEMENT_ISOLANT[[#This Row],[AVIS LIMITE AU / VALIDITE]]&gt;=TODAY())*1</f>
        <v>1</v>
      </c>
      <c r="BL57" s="13" t="s">
        <v>52</v>
      </c>
      <c r="BM57"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57" s="95">
        <v>0</v>
      </c>
      <c r="BO57" s="16" t="s">
        <v>419</v>
      </c>
      <c r="BP57" s="16"/>
      <c r="BQ57" s="36" t="s">
        <v>407</v>
      </c>
      <c r="BR57"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n°20/16-392_V2 annule et remplace l' Avis technique n° 20/16-392_V1
Sur liste verte de la C2p à la date du référencement</v>
      </c>
      <c r="BS57" s="35">
        <f ca="1">REFERENCEMENT_ISOLANT[[#This Row],[VALIDITE]]</f>
        <v>1</v>
      </c>
      <c r="BT57"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57"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57"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57" s="36" t="e">
        <f>IF(AND('PR-tampon'!RECH_HYGRO=TRUE,MATCH(REFERENCEMENT_ISOLANT[[#This Row],[Hygrométrie des locaux]],LISTE_HYGRO,0)&gt;=MATCH(ZONE_SIS_VISEE,LISTE_HYGRO,0)),1,0)</f>
        <v>#N/A</v>
      </c>
      <c r="BX57" s="36" t="e">
        <f>IF(AND('PR-tampon'!RECH_CLIMAT=TRUE,MATCH(REFERENCEMENT_ISOLANT[[#This Row],[Climat max]],LISTE_CLIMAT,0)&gt;=MATCH(HAUT_VISEE,LISTE_CLIMAT,0)),1,0)</f>
        <v>#N/A</v>
      </c>
      <c r="BY57" s="36" t="e">
        <f>IF(AND(RECH_CLASSEMENT=TRUE,MATCH(REFERENCEMENT_ISOLANT[[#This Row],[classement locaux au sens 20.1 P3]],LISTE_CLASSEMENT,0)&gt;=MATCH(SITUA_VISEE,LISTE_CLASSEMENT,0)),1,0)</f>
        <v>#N/A</v>
      </c>
      <c r="BZ57" s="36" t="e">
        <f>IF(AND(RECH_LOCAUX=TRUE,MATCH(REFERENCEMENT_ISOLANT[[#This Row],[Locaux climatisés ou raffraichis]],LISTE_LOCAUX_VISE,0)&gt;=MATCH(CATEG_VISEE,LISTE_LOCAUX_VISE,0)),1,0)</f>
        <v>#N/A</v>
      </c>
      <c r="CA57" s="36">
        <f ca="1">IF(REFERENCEMENT_ISOLANT[[#This Row],[Eligibilité procédé]]&lt;&gt;0,COUNTIF(REFERENCEMENT_ISOLANT[Eligibilité procédé],"&lt;="&amp;REFERENCEMENT_ISOLANT[[#This Row],[Eligibilité procédé]])-COUNTIF(REFERENCEMENT_ISOLANT[Eligibilité procédé],"=0"),ROWS(REFERENCEMENT_ISOLANT[Ordre]))</f>
        <v>39</v>
      </c>
      <c r="CB57" s="36">
        <f ca="1">IF(COUNTIF('PR-tampon'!$B$3:$B$9,TRUE)+1=COUNTIF(REFERENCEMENT_ISOLANT[[#This Row],[Validité]:[CRITERE CLIMATISATION VISE]],1),ROW(REFERENCEMENT_ISOLANT[[#This Row],[CRITERE CLIMATISATION VISE]]),"")</f>
        <v>57</v>
      </c>
      <c r="CC57"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57"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57"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57"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CG57" s="126">
        <v>3.9E-2</v>
      </c>
      <c r="CH57" s="126">
        <v>3.9E-2</v>
      </c>
      <c r="CI57" s="126">
        <v>45</v>
      </c>
      <c r="CJ57" s="126">
        <v>200</v>
      </c>
      <c r="CK57" s="126" t="s">
        <v>446</v>
      </c>
      <c r="CL57" s="126" t="s">
        <v>445</v>
      </c>
      <c r="CM57" s="126"/>
      <c r="CN57" s="126"/>
      <c r="CO57" s="126" t="s">
        <v>444</v>
      </c>
      <c r="CP57" s="126"/>
      <c r="CQ57"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20/16-392_V2 du procédé Métisse RT - Coton Pro P/R - Application en mur : pose en : COB du NF DTU 31.2 avec parement extérieur ventilé ; contre-cloison du DTU 25.41 ; cloisons du DTU 25.41 ; cloison intérieure en COB du NF DTU 31.2 ; </v>
      </c>
    </row>
    <row r="58" spans="1:95" ht="324" x14ac:dyDescent="0.25">
      <c r="A58" s="33">
        <v>45218</v>
      </c>
      <c r="B58" s="33" t="s">
        <v>183</v>
      </c>
      <c r="C58" s="33" t="s">
        <v>183</v>
      </c>
      <c r="D58" s="33"/>
      <c r="E58" s="30" t="s">
        <v>6</v>
      </c>
      <c r="F58" s="30" t="s">
        <v>687</v>
      </c>
      <c r="G58" s="30" t="str">
        <f ca="1">IF(REFERENCEMENT_ISOLANT[[#This Row],[VALIDITE]]=1,REFERENCEMENT_ISOLANT[[#This Row],[TYPE DE PROCEDE CSTB]],0)</f>
        <v>Isolation thermique de mur en panneau ou rouleau des produits à base de fibres végétales ou animales</v>
      </c>
      <c r="H58" s="37" t="s">
        <v>790</v>
      </c>
      <c r="I58" s="30" t="s">
        <v>496</v>
      </c>
      <c r="J58" s="30" t="s">
        <v>5</v>
      </c>
      <c r="K58" s="12" t="s">
        <v>183</v>
      </c>
      <c r="L58" s="12" t="s">
        <v>183</v>
      </c>
      <c r="M58" s="13" t="s">
        <v>183</v>
      </c>
      <c r="N58" s="12" t="s">
        <v>52</v>
      </c>
      <c r="O58" s="13" t="s">
        <v>52</v>
      </c>
      <c r="P58" s="13" t="s">
        <v>183</v>
      </c>
      <c r="Q58" s="13" t="s">
        <v>183</v>
      </c>
      <c r="R58" s="13" t="s">
        <v>183</v>
      </c>
      <c r="S58" s="13" t="s">
        <v>183</v>
      </c>
      <c r="T58" s="136" t="s">
        <v>52</v>
      </c>
      <c r="U58" s="138" t="s">
        <v>527</v>
      </c>
      <c r="V58" s="12" t="s">
        <v>183</v>
      </c>
      <c r="W58" s="12" t="s">
        <v>183</v>
      </c>
      <c r="X58" s="12" t="s">
        <v>183</v>
      </c>
      <c r="Y58" s="12"/>
      <c r="Z58" s="12" t="s">
        <v>52</v>
      </c>
      <c r="AA58" s="12" t="s">
        <v>52</v>
      </c>
      <c r="AB58" s="12"/>
      <c r="AC58" s="12" t="s">
        <v>183</v>
      </c>
      <c r="AD58" s="12" t="s">
        <v>183</v>
      </c>
      <c r="AE58" s="16" t="s">
        <v>183</v>
      </c>
      <c r="AF58" s="116"/>
      <c r="AG58" s="119" t="s">
        <v>538</v>
      </c>
      <c r="AH58" s="145" t="s">
        <v>586</v>
      </c>
      <c r="AI58" s="134">
        <v>95</v>
      </c>
      <c r="AJ58" s="134" t="s">
        <v>587</v>
      </c>
      <c r="AK58" s="145" t="s">
        <v>52</v>
      </c>
      <c r="AL58" s="145" t="s">
        <v>52</v>
      </c>
      <c r="AM58" s="16">
        <v>4</v>
      </c>
      <c r="AN58" s="16">
        <v>4</v>
      </c>
      <c r="AO58" s="16">
        <v>4</v>
      </c>
      <c r="AP58" s="16">
        <v>4</v>
      </c>
      <c r="AQ58" s="16"/>
      <c r="AR58" s="31">
        <v>3.9E-2</v>
      </c>
      <c r="AS58" s="16" t="s">
        <v>45</v>
      </c>
      <c r="AT58" s="16" t="s">
        <v>191</v>
      </c>
      <c r="AU58" s="13" t="s">
        <v>52</v>
      </c>
      <c r="AV58" s="13" t="s">
        <v>151</v>
      </c>
      <c r="AW58" s="16" t="s">
        <v>52</v>
      </c>
      <c r="AX58" s="13" t="s">
        <v>151</v>
      </c>
      <c r="AY58" s="16" t="s">
        <v>175</v>
      </c>
      <c r="AZ58" s="16" t="s">
        <v>155</v>
      </c>
      <c r="BA58" s="16" t="s">
        <v>343</v>
      </c>
      <c r="BB58" s="56" t="s">
        <v>164</v>
      </c>
      <c r="BC58" s="32" t="s">
        <v>408</v>
      </c>
      <c r="BD58" s="31"/>
      <c r="BE58" s="37" t="s">
        <v>404</v>
      </c>
      <c r="BF58" s="30" t="s">
        <v>113</v>
      </c>
      <c r="BG58" s="39" t="s">
        <v>409</v>
      </c>
      <c r="BH58" s="40">
        <v>45069</v>
      </c>
      <c r="BI58" s="41">
        <v>45190</v>
      </c>
      <c r="BJ58" s="40" t="s">
        <v>406</v>
      </c>
      <c r="BK58" s="13">
        <f ca="1">+(REFERENCEMENT_ISOLANT[[#This Row],[AVIS LIMITE AU / VALIDITE]]&gt;=TODAY())*1</f>
        <v>1</v>
      </c>
      <c r="BL58" s="13" t="s">
        <v>52</v>
      </c>
      <c r="BM58"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58" s="95">
        <v>0</v>
      </c>
      <c r="BO58" s="16" t="s">
        <v>420</v>
      </c>
      <c r="BP58" s="16"/>
      <c r="BQ58" s="36" t="s">
        <v>410</v>
      </c>
      <c r="BR58"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n°20/16-392_V2-E1 annule et remplace l' Avis technique n° 20/16-392_V1-E1
Sur liste verte de la C2p à la date du référencement</v>
      </c>
      <c r="BS58" s="35">
        <f ca="1">REFERENCEMENT_ISOLANT[[#This Row],[VALIDITE]]</f>
        <v>1</v>
      </c>
      <c r="BT58"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58"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58"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58" s="36" t="e">
        <f>IF(AND('PR-tampon'!RECH_HYGRO=TRUE,MATCH(REFERENCEMENT_ISOLANT[[#This Row],[Hygrométrie des locaux]],LISTE_HYGRO,0)&gt;=MATCH(ZONE_SIS_VISEE,LISTE_HYGRO,0)),1,0)</f>
        <v>#N/A</v>
      </c>
      <c r="BX58" s="36" t="e">
        <f>IF(AND('PR-tampon'!RECH_CLIMAT=TRUE,MATCH(REFERENCEMENT_ISOLANT[[#This Row],[Climat max]],LISTE_CLIMAT,0)&gt;=MATCH(HAUT_VISEE,LISTE_CLIMAT,0)),1,0)</f>
        <v>#N/A</v>
      </c>
      <c r="BY58" s="36" t="e">
        <f>IF(AND(RECH_CLASSEMENT=TRUE,MATCH(REFERENCEMENT_ISOLANT[[#This Row],[classement locaux au sens 20.1 P3]],LISTE_CLASSEMENT,0)&gt;=MATCH(SITUA_VISEE,LISTE_CLASSEMENT,0)),1,0)</f>
        <v>#N/A</v>
      </c>
      <c r="BZ58" s="36" t="e">
        <f>IF(AND(RECH_LOCAUX=TRUE,MATCH(REFERENCEMENT_ISOLANT[[#This Row],[Locaux climatisés ou raffraichis]],LISTE_LOCAUX_VISE,0)&gt;=MATCH(CATEG_VISEE,LISTE_LOCAUX_VISE,0)),1,0)</f>
        <v>#N/A</v>
      </c>
      <c r="CA58" s="36">
        <f ca="1">IF(REFERENCEMENT_ISOLANT[[#This Row],[Eligibilité procédé]]&lt;&gt;0,COUNTIF(REFERENCEMENT_ISOLANT[Eligibilité procédé],"&lt;="&amp;REFERENCEMENT_ISOLANT[[#This Row],[Eligibilité procédé]])-COUNTIF(REFERENCEMENT_ISOLANT[Eligibilité procédé],"=0"),ROWS(REFERENCEMENT_ISOLANT[Ordre]))</f>
        <v>40</v>
      </c>
      <c r="CB58" s="36">
        <f ca="1">IF(COUNTIF('PR-tampon'!$B$3:$B$9,TRUE)+1=COUNTIF(REFERENCEMENT_ISOLANT[[#This Row],[Validité]:[CRITERE CLIMATISATION VISE]],1),ROW(REFERENCEMENT_ISOLANT[[#This Row],[CRITERE CLIMATISATION VISE]]),"")</f>
        <v>58</v>
      </c>
      <c r="CC58"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58"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La limite d'emploi donnée en locaux rafraichis est induite par celle donnée dans le référentiel du support.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58"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58"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CG58" s="126"/>
      <c r="CH58" s="126"/>
      <c r="CI58" s="126"/>
      <c r="CJ58" s="126"/>
      <c r="CK58" s="126"/>
      <c r="CL58" s="126"/>
      <c r="CM58" s="126"/>
      <c r="CN58" s="126"/>
      <c r="CO58" s="126"/>
      <c r="CP58" s="126"/>
      <c r="CQ58"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20/16-392_V2-E1 du procédé PAVATEXTIL P/R - Application en mur : pose en : COB du NF DTU 31.2 avec parement extérieur ventilé ; contre-cloison du DTU 25.41 ; cloisons du DTU 25.41 ; cloison intérieure en COB du NF DTU 31.2 ; </v>
      </c>
    </row>
    <row r="59" spans="1:95" ht="372" x14ac:dyDescent="0.25">
      <c r="A59" s="33">
        <v>45218</v>
      </c>
      <c r="B59" s="33" t="s">
        <v>183</v>
      </c>
      <c r="C59" s="33" t="s">
        <v>183</v>
      </c>
      <c r="D59" s="33"/>
      <c r="E59" s="30" t="s">
        <v>6</v>
      </c>
      <c r="F59" s="30" t="s">
        <v>684</v>
      </c>
      <c r="G59" s="30" t="str">
        <f ca="1">IF(REFERENCEMENT_ISOLANT[[#This Row],[VALIDITE]]=1,REFERENCEMENT_ISOLANT[[#This Row],[TYPE DE PROCEDE CSTB]],0)</f>
        <v>Isolation thermique de comble en panneau ou rouleau des produits à base de fibres végétales ou animales</v>
      </c>
      <c r="H59" s="37" t="s">
        <v>786</v>
      </c>
      <c r="I59" s="30" t="s">
        <v>496</v>
      </c>
      <c r="J59" s="37" t="s">
        <v>404</v>
      </c>
      <c r="K59" s="12" t="s">
        <v>183</v>
      </c>
      <c r="L59" s="13" t="s">
        <v>183</v>
      </c>
      <c r="M59" s="13" t="s">
        <v>183</v>
      </c>
      <c r="N59" s="12" t="s">
        <v>183</v>
      </c>
      <c r="O59" s="13" t="s">
        <v>183</v>
      </c>
      <c r="P59" s="13" t="s">
        <v>183</v>
      </c>
      <c r="Q59" s="13" t="s">
        <v>183</v>
      </c>
      <c r="R59" s="13" t="s">
        <v>183</v>
      </c>
      <c r="S59" s="13" t="s">
        <v>183</v>
      </c>
      <c r="T59" s="136" t="s">
        <v>183</v>
      </c>
      <c r="U59" s="115"/>
      <c r="V59" s="12" t="s">
        <v>183</v>
      </c>
      <c r="W59" s="12" t="s">
        <v>52</v>
      </c>
      <c r="X59" s="12" t="s">
        <v>52</v>
      </c>
      <c r="Y59" s="138" t="s">
        <v>528</v>
      </c>
      <c r="Z59" s="12" t="s">
        <v>183</v>
      </c>
      <c r="AA59" s="12" t="s">
        <v>183</v>
      </c>
      <c r="AB59" s="12"/>
      <c r="AC59" s="12" t="s">
        <v>52</v>
      </c>
      <c r="AD59" s="12" t="s">
        <v>52</v>
      </c>
      <c r="AE59" s="16" t="s">
        <v>183</v>
      </c>
      <c r="AF59" s="140"/>
      <c r="AG59" s="119" t="s">
        <v>536</v>
      </c>
      <c r="AH59" s="144" t="s">
        <v>586</v>
      </c>
      <c r="AI59" s="144">
        <v>95</v>
      </c>
      <c r="AJ59" s="144" t="s">
        <v>591</v>
      </c>
      <c r="AK59" s="145" t="s">
        <v>52</v>
      </c>
      <c r="AL59" s="145" t="s">
        <v>52</v>
      </c>
      <c r="AM59" s="16">
        <v>4</v>
      </c>
      <c r="AN59" s="16">
        <v>4</v>
      </c>
      <c r="AO59" s="16">
        <v>4</v>
      </c>
      <c r="AP59" s="16">
        <v>4</v>
      </c>
      <c r="AQ59" s="16"/>
      <c r="AR59" s="31">
        <v>3.9E-2</v>
      </c>
      <c r="AS59" s="16" t="s">
        <v>45</v>
      </c>
      <c r="AT59" s="16" t="s">
        <v>191</v>
      </c>
      <c r="AU59" s="13" t="s">
        <v>52</v>
      </c>
      <c r="AV59" s="13" t="s">
        <v>151</v>
      </c>
      <c r="AW59" s="16" t="s">
        <v>52</v>
      </c>
      <c r="AX59" s="13" t="s">
        <v>151</v>
      </c>
      <c r="AY59" s="16" t="s">
        <v>175</v>
      </c>
      <c r="AZ59" s="16" t="s">
        <v>155</v>
      </c>
      <c r="BA59" s="16" t="s">
        <v>343</v>
      </c>
      <c r="BB59" s="56" t="s">
        <v>164</v>
      </c>
      <c r="BC59" s="32" t="s">
        <v>426</v>
      </c>
      <c r="BD59" s="31"/>
      <c r="BE59" s="37" t="s">
        <v>404</v>
      </c>
      <c r="BF59" s="30" t="s">
        <v>113</v>
      </c>
      <c r="BG59" s="39" t="s">
        <v>412</v>
      </c>
      <c r="BH59" s="40">
        <v>45041</v>
      </c>
      <c r="BI59" s="41">
        <v>45110</v>
      </c>
      <c r="BJ59" s="40">
        <v>47664</v>
      </c>
      <c r="BK59" s="13">
        <f ca="1">+(REFERENCEMENT_ISOLANT[[#This Row],[AVIS LIMITE AU / VALIDITE]]&gt;=TODAY())*1</f>
        <v>1</v>
      </c>
      <c r="BL59" s="13" t="s">
        <v>52</v>
      </c>
      <c r="BM59"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59" s="95">
        <v>0</v>
      </c>
      <c r="BO59" s="16" t="s">
        <v>216</v>
      </c>
      <c r="BP59" s="16"/>
      <c r="BQ59" s="36"/>
      <c r="BR59"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Sur liste verte de la C2p à la date du référencement</v>
      </c>
      <c r="BS59" s="35">
        <f ca="1">REFERENCEMENT_ISOLANT[[#This Row],[VALIDITE]]</f>
        <v>1</v>
      </c>
      <c r="BT59"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59"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59"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59" s="36" t="e">
        <f>IF(AND('PR-tampon'!RECH_HYGRO=TRUE,MATCH(REFERENCEMENT_ISOLANT[[#This Row],[Hygrométrie des locaux]],LISTE_HYGRO,0)&gt;=MATCH(ZONE_SIS_VISEE,LISTE_HYGRO,0)),1,0)</f>
        <v>#N/A</v>
      </c>
      <c r="BX59" s="36" t="e">
        <f>IF(AND('PR-tampon'!RECH_CLIMAT=TRUE,MATCH(REFERENCEMENT_ISOLANT[[#This Row],[Climat max]],LISTE_CLIMAT,0)&gt;=MATCH(HAUT_VISEE,LISTE_CLIMAT,0)),1,0)</f>
        <v>#N/A</v>
      </c>
      <c r="BY59" s="36" t="e">
        <f>IF(AND(RECH_CLASSEMENT=TRUE,MATCH(REFERENCEMENT_ISOLANT[[#This Row],[classement locaux au sens 20.1 P3]],LISTE_CLASSEMENT,0)&gt;=MATCH(SITUA_VISEE,LISTE_CLASSEMENT,0)),1,0)</f>
        <v>#N/A</v>
      </c>
      <c r="BZ59" s="36" t="e">
        <f>IF(AND(RECH_LOCAUX=TRUE,MATCH(REFERENCEMENT_ISOLANT[[#This Row],[Locaux climatisés ou raffraichis]],LISTE_LOCAUX_VISE,0)&gt;=MATCH(CATEG_VISEE,LISTE_LOCAUX_VISE,0)),1,0)</f>
        <v>#N/A</v>
      </c>
      <c r="CA59" s="36">
        <f ca="1">IF(REFERENCEMENT_ISOLANT[[#This Row],[Eligibilité procédé]]&lt;&gt;0,COUNTIF(REFERENCEMENT_ISOLANT[Eligibilité procédé],"&lt;="&amp;REFERENCEMENT_ISOLANT[[#This Row],[Eligibilité procédé]])-COUNTIF(REFERENCEMENT_ISOLANT[Eligibilité procédé],"=0"),ROWS(REFERENCEMENT_ISOLANT[Ordre]))</f>
        <v>41</v>
      </c>
      <c r="CB59" s="36">
        <f ca="1">IF(COUNTIF('PR-tampon'!$B$3:$B$9,TRUE)+1=COUNTIF(REFERENCEMENT_ISOLANT[[#This Row],[Validité]:[CRITERE CLIMATISATION VISE]],1),ROW(REFERENCEMENT_ISOLANT[[#This Row],[CRITERE CLIMATISATION VISE]]),"")</f>
        <v>59</v>
      </c>
      <c r="CC59"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ossatures porteuses métalliques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D59"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ossatures porteuses métalliques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E59"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59"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CG59" s="126"/>
      <c r="CH59" s="126"/>
      <c r="CI59" s="126"/>
      <c r="CJ59" s="126"/>
      <c r="CK59" s="126"/>
      <c r="CL59" s="126"/>
      <c r="CM59" s="126"/>
      <c r="CN59" s="126"/>
      <c r="CO59" s="126"/>
      <c r="CP59" s="126"/>
      <c r="CQ59"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20/16-393_V1 du procédé Métisse RT - Coton Pro P/R - Application en toiture : pose en : toiture rampante sous couverture ; plancher de combles perdus ; plancher intermédiaire entre solives (plancher entre deux locaux chauffés simultanément) ; en plénum de plafond ; </v>
      </c>
    </row>
    <row r="60" spans="1:95" s="127" customFormat="1" ht="144" customHeight="1" x14ac:dyDescent="0.25">
      <c r="A60" s="33">
        <v>45218</v>
      </c>
      <c r="B60" s="33" t="s">
        <v>183</v>
      </c>
      <c r="C60" s="33" t="s">
        <v>183</v>
      </c>
      <c r="D60" s="33"/>
      <c r="E60" s="30" t="s">
        <v>6</v>
      </c>
      <c r="F60" s="30" t="s">
        <v>687</v>
      </c>
      <c r="G60" s="30" t="str">
        <f ca="1">IF(REFERENCEMENT_ISOLANT[[#This Row],[VALIDITE]]=1,REFERENCEMENT_ISOLANT[[#This Row],[TYPE DE PROCEDE CSTB]],0)</f>
        <v>Isolation thermique de mur en panneau ou rouleau des produits à base de fibres végétales ou animales</v>
      </c>
      <c r="H60" s="37" t="s">
        <v>781</v>
      </c>
      <c r="I60" s="30" t="s">
        <v>26</v>
      </c>
      <c r="J60" s="37" t="s">
        <v>399</v>
      </c>
      <c r="K60" s="12" t="s">
        <v>183</v>
      </c>
      <c r="L60" s="12" t="s">
        <v>183</v>
      </c>
      <c r="M60" s="13" t="s">
        <v>183</v>
      </c>
      <c r="N60" s="12" t="s">
        <v>52</v>
      </c>
      <c r="O60" s="13" t="s">
        <v>52</v>
      </c>
      <c r="P60" s="13" t="s">
        <v>183</v>
      </c>
      <c r="Q60" s="13" t="s">
        <v>52</v>
      </c>
      <c r="R60" s="13" t="s">
        <v>52</v>
      </c>
      <c r="S60" s="13" t="s">
        <v>183</v>
      </c>
      <c r="T60" s="136" t="s">
        <v>52</v>
      </c>
      <c r="U60" s="138" t="s">
        <v>527</v>
      </c>
      <c r="V60" s="12" t="s">
        <v>183</v>
      </c>
      <c r="W60" s="12" t="s">
        <v>183</v>
      </c>
      <c r="X60" s="12" t="s">
        <v>183</v>
      </c>
      <c r="Y60" s="12"/>
      <c r="Z60" s="12" t="s">
        <v>52</v>
      </c>
      <c r="AA60" s="12" t="s">
        <v>52</v>
      </c>
      <c r="AB60" s="12"/>
      <c r="AC60" s="12" t="s">
        <v>183</v>
      </c>
      <c r="AD60" s="12" t="s">
        <v>183</v>
      </c>
      <c r="AE60" s="12" t="s">
        <v>183</v>
      </c>
      <c r="AF60" s="12"/>
      <c r="AG60" s="93" t="s">
        <v>539</v>
      </c>
      <c r="AH60" s="145" t="s">
        <v>586</v>
      </c>
      <c r="AI60" s="134">
        <v>85</v>
      </c>
      <c r="AJ60" s="134" t="s">
        <v>589</v>
      </c>
      <c r="AK60" s="145" t="s">
        <v>52</v>
      </c>
      <c r="AL60" s="145" t="s">
        <v>52</v>
      </c>
      <c r="AM60" s="16">
        <v>4</v>
      </c>
      <c r="AN60" s="16">
        <v>4</v>
      </c>
      <c r="AO60" s="16">
        <v>4</v>
      </c>
      <c r="AP60" s="16">
        <v>4</v>
      </c>
      <c r="AQ60" s="16"/>
      <c r="AR60" s="31">
        <v>3.5999999999999997E-2</v>
      </c>
      <c r="AS60" s="16" t="s">
        <v>45</v>
      </c>
      <c r="AT60" s="16" t="s">
        <v>191</v>
      </c>
      <c r="AU60" s="13" t="s">
        <v>52</v>
      </c>
      <c r="AV60" s="13" t="s">
        <v>151</v>
      </c>
      <c r="AW60" s="16" t="s">
        <v>52</v>
      </c>
      <c r="AX60" s="13" t="s">
        <v>151</v>
      </c>
      <c r="AY60" s="16" t="s">
        <v>175</v>
      </c>
      <c r="AZ60" s="16" t="s">
        <v>155</v>
      </c>
      <c r="BA60" s="16" t="s">
        <v>343</v>
      </c>
      <c r="BB60" s="16" t="s">
        <v>164</v>
      </c>
      <c r="BC60" s="32" t="s">
        <v>431</v>
      </c>
      <c r="BD60" s="31"/>
      <c r="BE60" s="16" t="s">
        <v>399</v>
      </c>
      <c r="BF60" s="30" t="s">
        <v>113</v>
      </c>
      <c r="BG60" s="39" t="s">
        <v>400</v>
      </c>
      <c r="BH60" s="40">
        <v>45097</v>
      </c>
      <c r="BI60" s="41">
        <v>45187</v>
      </c>
      <c r="BJ60" s="40">
        <v>46234</v>
      </c>
      <c r="BK60" s="13">
        <f ca="1">+(REFERENCEMENT_ISOLANT[[#This Row],[AVIS LIMITE AU / VALIDITE]]&gt;=TODAY())*1</f>
        <v>1</v>
      </c>
      <c r="BL60" s="13" t="s">
        <v>52</v>
      </c>
      <c r="BM60"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60" s="95">
        <v>0</v>
      </c>
      <c r="BO60" s="16" t="s">
        <v>217</v>
      </c>
      <c r="BP60" s="16"/>
      <c r="BQ60" s="36"/>
      <c r="BR60"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Sur liste verte de la C2p à la date du référencement</v>
      </c>
      <c r="BS60" s="35">
        <f ca="1">REFERENCEMENT_ISOLANT[[#This Row],[VALIDITE]]</f>
        <v>1</v>
      </c>
      <c r="BT60"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60"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60"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60" s="36" t="e">
        <f>IF(AND('PR-tampon'!RECH_HYGRO=TRUE,MATCH(REFERENCEMENT_ISOLANT[[#This Row],[Hygrométrie des locaux]],LISTE_HYGRO,0)&gt;=MATCH(ZONE_SIS_VISEE,LISTE_HYGRO,0)),1,0)</f>
        <v>#N/A</v>
      </c>
      <c r="BX60" s="36" t="e">
        <f>IF(AND('PR-tampon'!RECH_CLIMAT=TRUE,MATCH(REFERENCEMENT_ISOLANT[[#This Row],[Climat max]],LISTE_CLIMAT,0)&gt;=MATCH(HAUT_VISEE,LISTE_CLIMAT,0)),1,0)</f>
        <v>#N/A</v>
      </c>
      <c r="BY60" s="36" t="e">
        <f>IF(AND(RECH_CLASSEMENT=TRUE,MATCH(REFERENCEMENT_ISOLANT[[#This Row],[classement locaux au sens 20.1 P3]],LISTE_CLASSEMENT,0)&gt;=MATCH(SITUA_VISEE,LISTE_CLASSEMENT,0)),1,0)</f>
        <v>#N/A</v>
      </c>
      <c r="BZ60" s="36" t="e">
        <f>IF(AND(RECH_LOCAUX=TRUE,MATCH(REFERENCEMENT_ISOLANT[[#This Row],[Locaux climatisés ou raffraichis]],LISTE_LOCAUX_VISE,0)&gt;=MATCH(CATEG_VISEE,LISTE_LOCAUX_VISE,0)),1,0)</f>
        <v>#N/A</v>
      </c>
      <c r="CA60" s="36">
        <f ca="1">IF(REFERENCEMENT_ISOLANT[[#This Row],[Eligibilité procédé]]&lt;&gt;0,COUNTIF(REFERENCEMENT_ISOLANT[Eligibilité procédé],"&lt;="&amp;REFERENCEMENT_ISOLANT[[#This Row],[Eligibilité procédé]])-COUNTIF(REFERENCEMENT_ISOLANT[Eligibilité procédé],"=0"),ROWS(REFERENCEMENT_ISOLANT[Ordre]))</f>
        <v>42</v>
      </c>
      <c r="CB60" s="36">
        <f ca="1">IF(COUNTIF('PR-tampon'!$B$3:$B$9,TRUE)+1=COUNTIF(REFERENCEMENT_ISOLANT[[#This Row],[Validité]:[CRITERE CLIMATISATION VISE]],1),ROW(REFERENCEMENT_ISOLANT[[#This Row],[CRITERE CLIMATISATION VISE]]),"")</f>
        <v>60</v>
      </c>
      <c r="CC60"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60"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60"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FACADE :  ISOLATION ENTRE MONTANTS DE FACADE CONFORME AU NF DTU 31.4 AVEC PAREMENT EXTERIEUR VENTILE</v>
      </c>
      <c r="CF60"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FACADE :  ISOLATION ENTRE MONTANTS DE FACADE CONFORME AU NF DTU 31.4 AVEC PAREMENT EXTERIEUR VENTILE
 - CONTRE-CLOISON : ISOLATION DE CONTRE-CLOISON CONFORME AU NF DTU 25.41 DANS UNE STRUCTURE BOIS
 - DISTRIBUTION INTERIEURE : ISOLATION DE DISTRIBUTION INTERIEURE CONFORME AU NF DTU 25.41 DANS UNE STRUCTURE BOIS
 - DISTRIBUTION INTERIEURE : ISOLATION DE DISTRIBUTION INTERIEURE CONFORME AU NF DTU 31.2</v>
      </c>
      <c r="CG60" s="126">
        <v>3.5999999999999997E-2</v>
      </c>
      <c r="CH60" s="126">
        <v>3.5999999999999997E-2</v>
      </c>
      <c r="CI60" s="126">
        <v>40</v>
      </c>
      <c r="CJ60" s="126">
        <v>240</v>
      </c>
      <c r="CK60" s="126" t="s">
        <v>443</v>
      </c>
      <c r="CL60" s="126" t="s">
        <v>49</v>
      </c>
      <c r="CM60" s="126"/>
      <c r="CN60" s="126"/>
      <c r="CO60" s="126" t="s">
        <v>441</v>
      </c>
      <c r="CP60" s="126" t="s">
        <v>610</v>
      </c>
      <c r="CQ60"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20/22-500_V1 du procédé GUTEX Thermoflex FR - Applications en murs : pose en : COB du NF DTU 31.2 avec parement extérieur ventilé ; FOB du NF DTU 31.4 avec parement extérieur ventilé ; contre-cloison du DTU 25.41 ; cloisons du DTU 25.41 ; cloison intérieure en COB du NF DTU 31.2 ; </v>
      </c>
    </row>
    <row r="61" spans="1:95" ht="165" x14ac:dyDescent="0.25">
      <c r="A61" s="33">
        <v>45218</v>
      </c>
      <c r="B61" s="33"/>
      <c r="C61" s="33"/>
      <c r="D61" s="33"/>
      <c r="E61" s="30" t="s">
        <v>209</v>
      </c>
      <c r="F61" s="162" t="s">
        <v>502</v>
      </c>
      <c r="G61" s="30" t="str">
        <f ca="1">IF(REFERENCEMENT_ISOLANT[[#This Row],[VALIDITE]]=1,REFERENCEMENT_ISOLANT[[#This Row],[TYPE DE PROCEDE CSTB]],0)</f>
        <v>/</v>
      </c>
      <c r="H61" s="37" t="s">
        <v>414</v>
      </c>
      <c r="I61" s="30" t="s">
        <v>415</v>
      </c>
      <c r="J61" s="37" t="s">
        <v>416</v>
      </c>
      <c r="K61" s="12" t="s">
        <v>183</v>
      </c>
      <c r="L61" s="12" t="s">
        <v>183</v>
      </c>
      <c r="M61" s="12" t="s">
        <v>183</v>
      </c>
      <c r="N61" s="12" t="s">
        <v>52</v>
      </c>
      <c r="O61" s="13" t="s">
        <v>52</v>
      </c>
      <c r="P61" s="13" t="s">
        <v>52</v>
      </c>
      <c r="Q61" s="13" t="s">
        <v>52</v>
      </c>
      <c r="R61" s="13" t="s">
        <v>52</v>
      </c>
      <c r="S61" s="13" t="s">
        <v>52</v>
      </c>
      <c r="T61" s="13" t="s">
        <v>183</v>
      </c>
      <c r="U61" s="139" t="s">
        <v>603</v>
      </c>
      <c r="V61" s="12" t="s">
        <v>183</v>
      </c>
      <c r="W61" s="12" t="s">
        <v>183</v>
      </c>
      <c r="X61" s="12" t="s">
        <v>183</v>
      </c>
      <c r="Y61" s="12"/>
      <c r="Z61" s="12" t="s">
        <v>183</v>
      </c>
      <c r="AA61" s="12" t="s">
        <v>183</v>
      </c>
      <c r="AB61" s="12"/>
      <c r="AC61" s="12" t="s">
        <v>183</v>
      </c>
      <c r="AD61" s="12" t="s">
        <v>183</v>
      </c>
      <c r="AE61" s="12" t="s">
        <v>183</v>
      </c>
      <c r="AF61" s="12"/>
      <c r="AG61" s="93"/>
      <c r="AH61" s="144" t="s">
        <v>500</v>
      </c>
      <c r="AI61" s="134" t="s">
        <v>500</v>
      </c>
      <c r="AJ61" s="134" t="s">
        <v>500</v>
      </c>
      <c r="AK61" s="146" t="s">
        <v>52</v>
      </c>
      <c r="AL61" s="146" t="s">
        <v>52</v>
      </c>
      <c r="AM61" s="16">
        <v>4</v>
      </c>
      <c r="AN61" s="16">
        <v>4</v>
      </c>
      <c r="AO61" s="16">
        <v>4</v>
      </c>
      <c r="AP61" s="16">
        <v>4</v>
      </c>
      <c r="AQ61" s="16"/>
      <c r="AR61" s="31"/>
      <c r="AS61" s="16" t="s">
        <v>182</v>
      </c>
      <c r="AT61" s="16" t="s">
        <v>189</v>
      </c>
      <c r="AU61" s="13" t="s">
        <v>52</v>
      </c>
      <c r="AV61" s="13">
        <v>8</v>
      </c>
      <c r="AW61" s="16" t="s">
        <v>52</v>
      </c>
      <c r="AX61" s="13">
        <v>8</v>
      </c>
      <c r="AY61" s="16" t="s">
        <v>175</v>
      </c>
      <c r="AZ61" s="16" t="s">
        <v>155</v>
      </c>
      <c r="BA61" s="56" t="s">
        <v>343</v>
      </c>
      <c r="BB61" s="16" t="s">
        <v>164</v>
      </c>
      <c r="BC61" s="16"/>
      <c r="BD61" s="31"/>
      <c r="BE61" s="37" t="s">
        <v>416</v>
      </c>
      <c r="BF61" s="30" t="s">
        <v>294</v>
      </c>
      <c r="BG61" s="39" t="s">
        <v>417</v>
      </c>
      <c r="BH61" s="40" t="s">
        <v>117</v>
      </c>
      <c r="BI61" s="41">
        <v>45126</v>
      </c>
      <c r="BJ61" s="40">
        <v>45869</v>
      </c>
      <c r="BK61" s="13">
        <f ca="1">+(REFERENCEMENT_ISOLANT[[#This Row],[AVIS LIMITE AU / VALIDITE]]&gt;=TODAY())*1</f>
        <v>1</v>
      </c>
      <c r="BL61" s="16" t="s">
        <v>418</v>
      </c>
      <c r="BM61"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61" s="95">
        <v>0</v>
      </c>
      <c r="BO61" s="16" t="s">
        <v>217</v>
      </c>
      <c r="BP61" s="16"/>
      <c r="BQ61" s="36"/>
      <c r="BR61"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61" s="35">
        <f ca="1">REFERENCEMENT_ISOLANT[[#This Row],[VALIDITE]]</f>
        <v>1</v>
      </c>
      <c r="BT61"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61"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61"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61" s="36" t="e">
        <f>IF(AND('PR-tampon'!RECH_HYGRO=TRUE,MATCH(REFERENCEMENT_ISOLANT[[#This Row],[Hygrométrie des locaux]],LISTE_HYGRO,0)&gt;=MATCH(ZONE_SIS_VISEE,LISTE_HYGRO,0)),1,0)</f>
        <v>#N/A</v>
      </c>
      <c r="BX61" s="36" t="e">
        <f>IF(AND('PR-tampon'!RECH_CLIMAT=TRUE,MATCH(REFERENCEMENT_ISOLANT[[#This Row],[Climat max]],LISTE_CLIMAT,0)&gt;=MATCH(HAUT_VISEE,LISTE_CLIMAT,0)),1,0)</f>
        <v>#N/A</v>
      </c>
      <c r="BY61" s="36" t="e">
        <f>IF(AND(RECH_CLASSEMENT=TRUE,MATCH(REFERENCEMENT_ISOLANT[[#This Row],[classement locaux au sens 20.1 P3]],LISTE_CLASSEMENT,0)&gt;=MATCH(SITUA_VISEE,LISTE_CLASSEMENT,0)),1,0)</f>
        <v>#N/A</v>
      </c>
      <c r="BZ61" s="36" t="e">
        <f>IF(AND(RECH_LOCAUX=TRUE,MATCH(REFERENCEMENT_ISOLANT[[#This Row],[Locaux climatisés ou raffraichis]],LISTE_LOCAUX_VISE,0)&gt;=MATCH(CATEG_VISEE,LISTE_LOCAUX_VISE,0)),1,0)</f>
        <v>#N/A</v>
      </c>
      <c r="CA61" s="36">
        <f ca="1">IF(REFERENCEMENT_ISOLANT[[#This Row],[Eligibilité procédé]]&lt;&gt;0,COUNTIF(REFERENCEMENT_ISOLANT[Eligibilité procédé],"&lt;="&amp;REFERENCEMENT_ISOLANT[[#This Row],[Eligibilité procédé]])-COUNTIF(REFERENCEMENT_ISOLANT[Eligibilité procédé],"=0"),ROWS(REFERENCEMENT_ISOLANT[Ordre]))</f>
        <v>43</v>
      </c>
      <c r="CB61" s="36">
        <f ca="1">IF(COUNTIF('PR-tampon'!$B$3:$B$9,TRUE)+1=COUNTIF(REFERENCEMENT_ISOLANT[[#This Row],[Validité]:[CRITERE CLIMATISATION VISE]],1),ROW(REFERENCEMENT_ISOLANT[[#This Row],[CRITERE CLIMATISATION VISE]]),"")</f>
        <v>61</v>
      </c>
      <c r="CC61"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 mélange (au godet malaxeur) ainsi que la projection sont réalisés sur site selon une formulation prédéfinie, exclusivement à partir d’un lot de terre préalablement qualifié par POINT P, avec le liant et les fibres végétales visés. 
 - Façade à ossature bois non porteuse (FOB) filante appuyée en pied uniquement, relevant du NF DTU 31.4 et n’excédant pas R+1</v>
      </c>
      <c r="CD61"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 mélange (au godet malaxeur) ainsi que la projection sont réalisés sur site selon une formulation prédéfinie, exclusivement à partir d’un lot de terre préalablement qualifié par POINT P, avec le liant et les fibres végétales visés. 
 - Façade à ossature bois non porteuse (FOB) filante appuyée en pied uniquement, relevant du NF DTU 31.4 et n’excédant pas R+1</v>
      </c>
      <c r="CE61"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
 - MUR EXTERIEUR : ISOLATION ENTRE MONTANTS DE MUR CONFORME AU NF DTU 31.2 AVEC PAREMENT EXTERIEUR ENDUIT DE TYPE ETICS
 - FACADE :  ISOLATION ENTRE MONTANTS DE FACADE CONFORME AU NF DTU 31.4 AVEC PAREMENT EXTERIEUR VENTILE
 - FACADE :  ISOLATION ENTRE MONTANTS DE FACADE CONFORME AU NF DTU 31.4 AVEC PAREMENT EXTERIEUR ENDUIT DE TYPE ETICS</v>
      </c>
      <c r="CF61"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MUR EXTERIEUR : ISOLATION ENTRE MONTANTS DE MUR CONFORME AU NF DTU 31.2 AVEC PAREMENT EXTERIEUR ENDUIT DE TYPE ETICS
 - FACADE :  ISOLATION ENTRE MONTANTS DE FACADE CONFORME AU NF DTU 31.4 AVEC PAREMENT EXTERIEUR VENTILE
 - FACADE :  ISOLATION ENTRE MONTANTS DE FACADE CONFORME AU NF DTU 31.4 AVEC PAREMENT EXTERIEUR ENDUIT DE TYPE ETICS</v>
      </c>
      <c r="CG61" s="126"/>
      <c r="CH61" s="126"/>
      <c r="CI61" s="126"/>
      <c r="CJ61" s="126"/>
      <c r="CK61" s="126"/>
      <c r="CL61" s="13"/>
      <c r="CM61" s="126"/>
      <c r="CN61" s="126"/>
      <c r="CO61" s="126"/>
      <c r="CP61" s="126"/>
      <c r="CQ61"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Appréciation Technique d'Expérimentation (ATEx cas a) 3221_v1 du procédé TERLIAN MUR CONFORT 4S et 4S+ : pose en : COB du NF DTU 31.2 avec parement extérieur ventilé ; FOB du NF DTU 31.4 avec parement extérieur ventilé ; </v>
      </c>
    </row>
    <row r="62" spans="1:95" ht="132" x14ac:dyDescent="0.25">
      <c r="A62" s="33">
        <v>45085</v>
      </c>
      <c r="B62" s="33"/>
      <c r="C62" s="33"/>
      <c r="D62" s="33"/>
      <c r="E62" s="30" t="s">
        <v>9</v>
      </c>
      <c r="F62" s="30" t="s">
        <v>686</v>
      </c>
      <c r="G62" s="30" t="str">
        <f ca="1">IF(REFERENCEMENT_ISOLANT[[#This Row],[VALIDITE]]=1,REFERENCEMENT_ISOLANT[[#This Row],[TYPE DE PROCEDE CSTB]],0)</f>
        <v>Isolation thermique de mur en vrac des produits à base de ouate de cellulose</v>
      </c>
      <c r="H62" s="30" t="s">
        <v>742</v>
      </c>
      <c r="I62" s="30" t="s">
        <v>8</v>
      </c>
      <c r="J62" s="30" t="s">
        <v>689</v>
      </c>
      <c r="K62" s="12" t="s">
        <v>183</v>
      </c>
      <c r="L62" s="12" t="s">
        <v>183</v>
      </c>
      <c r="M62" s="13" t="s">
        <v>183</v>
      </c>
      <c r="N62" s="12" t="s">
        <v>52</v>
      </c>
      <c r="O62" s="13" t="s">
        <v>52</v>
      </c>
      <c r="P62" s="13" t="s">
        <v>183</v>
      </c>
      <c r="Q62" s="13" t="s">
        <v>183</v>
      </c>
      <c r="R62" s="13" t="s">
        <v>183</v>
      </c>
      <c r="S62" s="13" t="s">
        <v>183</v>
      </c>
      <c r="T62" s="136" t="s">
        <v>183</v>
      </c>
      <c r="U62" s="138" t="s">
        <v>527</v>
      </c>
      <c r="V62" s="12" t="s">
        <v>183</v>
      </c>
      <c r="W62" s="12" t="s">
        <v>183</v>
      </c>
      <c r="X62" s="12" t="s">
        <v>183</v>
      </c>
      <c r="Y62" s="12"/>
      <c r="Z62" s="12" t="s">
        <v>183</v>
      </c>
      <c r="AA62" s="12" t="s">
        <v>183</v>
      </c>
      <c r="AB62" s="12"/>
      <c r="AC62" s="12" t="s">
        <v>183</v>
      </c>
      <c r="AD62" s="12" t="s">
        <v>183</v>
      </c>
      <c r="AE62" s="12" t="s">
        <v>183</v>
      </c>
      <c r="AF62" s="12"/>
      <c r="AG62" s="93" t="s">
        <v>535</v>
      </c>
      <c r="AH62" s="146" t="s">
        <v>588</v>
      </c>
      <c r="AI62" s="134" t="s">
        <v>594</v>
      </c>
      <c r="AJ62" s="134" t="s">
        <v>590</v>
      </c>
      <c r="AK62" s="146" t="s">
        <v>52</v>
      </c>
      <c r="AL62" s="146" t="s">
        <v>183</v>
      </c>
      <c r="AM62" s="10">
        <v>4</v>
      </c>
      <c r="AN62" s="10">
        <v>4</v>
      </c>
      <c r="AO62" s="10">
        <v>4</v>
      </c>
      <c r="AP62" s="10">
        <v>4</v>
      </c>
      <c r="AQ62" s="10"/>
      <c r="AR62" s="31" t="s">
        <v>55</v>
      </c>
      <c r="AS62" s="16" t="s">
        <v>45</v>
      </c>
      <c r="AT62" s="16" t="s">
        <v>191</v>
      </c>
      <c r="AU62" s="13" t="s">
        <v>52</v>
      </c>
      <c r="AV62" s="13" t="s">
        <v>151</v>
      </c>
      <c r="AW62" s="16" t="s">
        <v>52</v>
      </c>
      <c r="AX62" s="13" t="s">
        <v>151</v>
      </c>
      <c r="AY62" s="16" t="s">
        <v>175</v>
      </c>
      <c r="AZ62" s="16" t="s">
        <v>155</v>
      </c>
      <c r="BA62" s="16" t="s">
        <v>343</v>
      </c>
      <c r="BB62" s="16" t="s">
        <v>164</v>
      </c>
      <c r="BC62" s="32" t="s">
        <v>48</v>
      </c>
      <c r="BD62" s="31" t="s">
        <v>46</v>
      </c>
      <c r="BE62" s="30" t="s">
        <v>22</v>
      </c>
      <c r="BF62" s="30" t="s">
        <v>113</v>
      </c>
      <c r="BG62" s="33" t="s">
        <v>690</v>
      </c>
      <c r="BH62" s="34">
        <v>44844</v>
      </c>
      <c r="BI62" s="34">
        <v>44911</v>
      </c>
      <c r="BJ62" s="34">
        <v>46568</v>
      </c>
      <c r="BK62" s="13">
        <f ca="1">+(REFERENCEMENT_ISOLANT[[#This Row],[AVIS LIMITE AU / VALIDITE]]&gt;=TODAY())*1</f>
        <v>1</v>
      </c>
      <c r="BL62" s="13" t="s">
        <v>183</v>
      </c>
      <c r="BM62"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BN62" s="95">
        <v>0</v>
      </c>
      <c r="BO62" s="30" t="s">
        <v>215</v>
      </c>
      <c r="BP62" s="30"/>
      <c r="BQ62" s="36" t="s">
        <v>23</v>
      </c>
      <c r="BR62"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n°20/13-289_V4-E1 annule et remplace l' Avis technique n° 20/13-289_V3</v>
      </c>
      <c r="BS62" s="35">
        <f ca="1">REFERENCEMENT_ISOLANT[[#This Row],[VALIDITE]]</f>
        <v>1</v>
      </c>
      <c r="BT62"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62"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62"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62" s="36" t="e">
        <f>IF(AND('PR-tampon'!RECH_HYGRO=TRUE,MATCH(REFERENCEMENT_ISOLANT[[#This Row],[Hygrométrie des locaux]],LISTE_HYGRO,0)&gt;=MATCH(ZONE_SIS_VISEE,LISTE_HYGRO,0)),1,0)</f>
        <v>#N/A</v>
      </c>
      <c r="BX62" s="36" t="e">
        <f>IF(AND('PR-tampon'!RECH_CLIMAT=TRUE,MATCH(REFERENCEMENT_ISOLANT[[#This Row],[Climat max]],LISTE_CLIMAT,0)&gt;=MATCH(HAUT_VISEE,LISTE_CLIMAT,0)),1,0)</f>
        <v>#N/A</v>
      </c>
      <c r="BY62" s="36" t="e">
        <f>IF(AND(RECH_CLASSEMENT=TRUE,MATCH(REFERENCEMENT_ISOLANT[[#This Row],[classement locaux au sens 20.1 P3]],LISTE_CLASSEMENT,0)&gt;=MATCH(SITUA_VISEE,LISTE_CLASSEMENT,0)),1,0)</f>
        <v>#N/A</v>
      </c>
      <c r="BZ62" s="36" t="e">
        <f>IF(AND(RECH_LOCAUX=TRUE,MATCH(REFERENCEMENT_ISOLANT[[#This Row],[Locaux climatisés ou raffraichis]],LISTE_LOCAUX_VISE,0)&gt;=MATCH(CATEG_VISEE,LISTE_LOCAUX_VISE,0)),1,0)</f>
        <v>#N/A</v>
      </c>
      <c r="CA62" s="36">
        <f ca="1">IF(REFERENCEMENT_ISOLANT[[#This Row],[Eligibilité procédé]]&lt;&gt;0,COUNTIF(REFERENCEMENT_ISOLANT[Eligibilité procédé],"&lt;="&amp;REFERENCEMENT_ISOLANT[[#This Row],[Eligibilité procédé]])-COUNTIF(REFERENCEMENT_ISOLANT[Eligibilité procédé],"=0"),ROWS(REFERENCEMENT_ISOLANT[Ordre]))</f>
        <v>44</v>
      </c>
      <c r="CB62" s="36">
        <f ca="1">IF(COUNTIF('PR-tampon'!$B$3:$B$9,TRUE)+1=COUNTIF(REFERENCEMENT_ISOLANT[[#This Row],[Validité]:[CRITERE CLIMATISATION VISE]],1),ROW(REFERENCEMENT_ISOLANT[[#This Row],[CRITERE CLIMATISATION VISE]]),"")</f>
        <v>62</v>
      </c>
      <c r="CC62"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62"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62"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62"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CG62" s="117" t="s">
        <v>468</v>
      </c>
      <c r="CH62" s="117" t="s">
        <v>468</v>
      </c>
      <c r="CI62" s="117" t="s">
        <v>458</v>
      </c>
      <c r="CJ62" s="117" t="s">
        <v>459</v>
      </c>
      <c r="CK62" s="117" t="s">
        <v>454</v>
      </c>
      <c r="CL62" s="126" t="s">
        <v>46</v>
      </c>
      <c r="CM62" s="126"/>
      <c r="CN62" s="126"/>
      <c r="CO62" s="126" t="s">
        <v>452</v>
      </c>
      <c r="CP62" s="126"/>
      <c r="CQ62"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20/13-289_V4-E1 du procédé Jetfib'Ouate - Applications par insufflation ou projection humide en mur : pose en : COB du NF DTU 31.2 avec parement extérieur ventilé ; </v>
      </c>
    </row>
    <row r="63" spans="1:95" ht="156" x14ac:dyDescent="0.25">
      <c r="A63" s="33">
        <v>45085</v>
      </c>
      <c r="B63" s="33"/>
      <c r="C63" s="33"/>
      <c r="D63" s="33"/>
      <c r="E63" s="30" t="s">
        <v>9</v>
      </c>
      <c r="F63" s="30"/>
      <c r="G63" s="30">
        <f ca="1">IF(REFERENCEMENT_ISOLANT[[#This Row],[VALIDITE]]=1,REFERENCEMENT_ISOLANT[[#This Row],[TYPE DE PROCEDE CSTB]],0)</f>
        <v>0</v>
      </c>
      <c r="H63" s="30" t="s">
        <v>27</v>
      </c>
      <c r="I63" s="30" t="s">
        <v>30</v>
      </c>
      <c r="J63" s="30" t="s">
        <v>28</v>
      </c>
      <c r="K63" s="13" t="s">
        <v>183</v>
      </c>
      <c r="L63" s="13" t="s">
        <v>183</v>
      </c>
      <c r="M63" s="13" t="s">
        <v>183</v>
      </c>
      <c r="N63" s="13" t="s">
        <v>52</v>
      </c>
      <c r="O63" s="13" t="s">
        <v>52</v>
      </c>
      <c r="P63" s="13" t="s">
        <v>183</v>
      </c>
      <c r="Q63" s="13" t="s">
        <v>183</v>
      </c>
      <c r="R63" s="13" t="s">
        <v>183</v>
      </c>
      <c r="S63" s="13" t="s">
        <v>183</v>
      </c>
      <c r="T63" s="13" t="s">
        <v>183</v>
      </c>
      <c r="U63" s="148" t="s">
        <v>527</v>
      </c>
      <c r="V63" s="13" t="s">
        <v>183</v>
      </c>
      <c r="W63" s="13" t="s">
        <v>183</v>
      </c>
      <c r="X63" s="13" t="s">
        <v>183</v>
      </c>
      <c r="Y63" s="13"/>
      <c r="Z63" s="13" t="s">
        <v>183</v>
      </c>
      <c r="AA63" s="13" t="s">
        <v>183</v>
      </c>
      <c r="AB63" s="13"/>
      <c r="AC63" s="13" t="s">
        <v>183</v>
      </c>
      <c r="AD63" s="13" t="s">
        <v>183</v>
      </c>
      <c r="AE63" s="13" t="s">
        <v>183</v>
      </c>
      <c r="AF63" s="13"/>
      <c r="AG63" s="137" t="s">
        <v>539</v>
      </c>
      <c r="AH63" s="149" t="s">
        <v>588</v>
      </c>
      <c r="AI63" s="93" t="s">
        <v>594</v>
      </c>
      <c r="AJ63" s="93" t="s">
        <v>590</v>
      </c>
      <c r="AK63" s="149" t="s">
        <v>52</v>
      </c>
      <c r="AL63" s="149" t="s">
        <v>183</v>
      </c>
      <c r="AM63" s="13">
        <v>4</v>
      </c>
      <c r="AN63" s="13">
        <v>4</v>
      </c>
      <c r="AO63" s="13">
        <v>4</v>
      </c>
      <c r="AP63" s="13">
        <v>4</v>
      </c>
      <c r="AQ63" s="13"/>
      <c r="AR63" s="31" t="s">
        <v>117</v>
      </c>
      <c r="AS63" s="16" t="s">
        <v>45</v>
      </c>
      <c r="AT63" s="16" t="s">
        <v>191</v>
      </c>
      <c r="AU63" s="13" t="s">
        <v>52</v>
      </c>
      <c r="AV63" s="13" t="s">
        <v>151</v>
      </c>
      <c r="AW63" s="16" t="s">
        <v>52</v>
      </c>
      <c r="AX63" s="13" t="s">
        <v>151</v>
      </c>
      <c r="AY63" s="16" t="s">
        <v>175</v>
      </c>
      <c r="AZ63" s="16" t="s">
        <v>155</v>
      </c>
      <c r="BA63" s="16" t="s">
        <v>343</v>
      </c>
      <c r="BB63" s="16" t="s">
        <v>164</v>
      </c>
      <c r="BC63" s="32" t="s">
        <v>260</v>
      </c>
      <c r="BD63" s="31" t="s">
        <v>50</v>
      </c>
      <c r="BE63" s="30" t="s">
        <v>28</v>
      </c>
      <c r="BF63" s="30" t="s">
        <v>113</v>
      </c>
      <c r="BG63" s="33" t="s">
        <v>133</v>
      </c>
      <c r="BH63" s="44">
        <v>44845</v>
      </c>
      <c r="BI63" s="34">
        <v>44911</v>
      </c>
      <c r="BJ63" s="34">
        <v>45414</v>
      </c>
      <c r="BK63" s="13">
        <f ca="1">+(REFERENCEMENT_ISOLANT[[#This Row],[AVIS LIMITE AU / VALIDITE]]&gt;=TODAY())*1</f>
        <v>0</v>
      </c>
      <c r="BL63" s="13" t="s">
        <v>183</v>
      </c>
      <c r="BM63"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(L'évaluation technique n'est plus valide)</v>
      </c>
      <c r="BN63" s="95">
        <v>0</v>
      </c>
      <c r="BO63" s="30" t="s">
        <v>226</v>
      </c>
      <c r="BP63" s="30"/>
      <c r="BQ63" s="13" t="s">
        <v>29</v>
      </c>
      <c r="BR63" s="16"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n°20/17-404_V3 annule et remplace l' Avis technique n° 20/17-404_V2</v>
      </c>
      <c r="BS63" s="16">
        <f ca="1">REFERENCEMENT_ISOLANT[[#This Row],[VALIDITE]]</f>
        <v>0</v>
      </c>
      <c r="BT63" s="16">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63" s="16"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63" s="16">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63" s="13" t="e">
        <f>IF(AND('PR-tampon'!RECH_HYGRO=TRUE,MATCH(REFERENCEMENT_ISOLANT[[#This Row],[Hygrométrie des locaux]],LISTE_HYGRO,0)&gt;=MATCH(ZONE_SIS_VISEE,LISTE_HYGRO,0)),1,0)</f>
        <v>#N/A</v>
      </c>
      <c r="BX63" s="13" t="e">
        <f>IF(AND('PR-tampon'!RECH_CLIMAT=TRUE,MATCH(REFERENCEMENT_ISOLANT[[#This Row],[Climat max]],LISTE_CLIMAT,0)&gt;=MATCH(HAUT_VISEE,LISTE_CLIMAT,0)),1,0)</f>
        <v>#N/A</v>
      </c>
      <c r="BY63" s="13" t="e">
        <f>IF(AND(RECH_CLASSEMENT=TRUE,MATCH(REFERENCEMENT_ISOLANT[[#This Row],[classement locaux au sens 20.1 P3]],LISTE_CLASSEMENT,0)&gt;=MATCH(SITUA_VISEE,LISTE_CLASSEMENT,0)),1,0)</f>
        <v>#N/A</v>
      </c>
      <c r="BZ63" s="13" t="e">
        <f>IF(AND(RECH_LOCAUX=TRUE,MATCH(REFERENCEMENT_ISOLANT[[#This Row],[Locaux climatisés ou raffraichis]],LISTE_LOCAUX_VISE,0)&gt;=MATCH(CATEG_VISEE,LISTE_LOCAUX_VISE,0)),1,0)</f>
        <v>#N/A</v>
      </c>
      <c r="CA63" s="13">
        <f ca="1">IF(REFERENCEMENT_ISOLANT[[#This Row],[Eligibilité procédé]]&lt;&gt;0,COUNTIF(REFERENCEMENT_ISOLANT[Eligibilité procédé],"&lt;="&amp;REFERENCEMENT_ISOLANT[[#This Row],[Eligibilité procédé]])-COUNTIF(REFERENCEMENT_ISOLANT[Eligibilité procédé],"=0"),ROWS(REFERENCEMENT_ISOLANT[Ordre]))</f>
        <v>0</v>
      </c>
      <c r="CB63" s="13" t="str">
        <f ca="1">IF(COUNTIF('PR-tampon'!$B$3:$B$9,TRUE)+1=COUNTIF(REFERENCEMENT_ISOLANT[[#This Row],[Validité]:[CRITERE CLIMATISATION VISE]],1),ROW(REFERENCEMENT_ISOLANT[[#This Row],[CRITERE CLIMATISATION VISE]]),"")</f>
        <v/>
      </c>
      <c r="CC63" s="117"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63" s="61"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63" s="61"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63"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CG63" s="117" t="s">
        <v>469</v>
      </c>
      <c r="CH63" s="117" t="s">
        <v>469</v>
      </c>
      <c r="CI63" s="117" t="s">
        <v>470</v>
      </c>
      <c r="CJ63" s="117" t="s">
        <v>471</v>
      </c>
      <c r="CK63" s="117" t="s">
        <v>472</v>
      </c>
      <c r="CL63" s="165" t="s">
        <v>50</v>
      </c>
      <c r="CM63" s="126"/>
      <c r="CN63" s="126"/>
      <c r="CO63" s="126" t="s">
        <v>464</v>
      </c>
      <c r="CP63" s="126"/>
      <c r="CQ63"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20/17-404_V3 du procédé NOVIDEM : pose en : COB du NF DTU 31.2 avec parement extérieur ventilé ; </v>
      </c>
    </row>
    <row r="64" spans="1:95" ht="120" x14ac:dyDescent="0.25">
      <c r="A64" s="33">
        <v>45085</v>
      </c>
      <c r="B64" s="33"/>
      <c r="C64" s="33"/>
      <c r="D64" s="33"/>
      <c r="E64" s="30" t="s">
        <v>9</v>
      </c>
      <c r="F64" s="30" t="s">
        <v>686</v>
      </c>
      <c r="G64" s="30">
        <f ca="1">IF(REFERENCEMENT_ISOLANT[[#This Row],[VALIDITE]]=1,REFERENCEMENT_ISOLANT[[#This Row],[TYPE DE PROCEDE CSTB]],0)</f>
        <v>0</v>
      </c>
      <c r="H64" s="30" t="s">
        <v>24</v>
      </c>
      <c r="I64" s="30" t="s">
        <v>33</v>
      </c>
      <c r="J64" s="30" t="s">
        <v>25</v>
      </c>
      <c r="K64" s="12" t="s">
        <v>183</v>
      </c>
      <c r="L64" s="13" t="s">
        <v>183</v>
      </c>
      <c r="M64" s="13" t="s">
        <v>183</v>
      </c>
      <c r="N64" s="12" t="s">
        <v>183</v>
      </c>
      <c r="O64" s="13" t="s">
        <v>183</v>
      </c>
      <c r="P64" s="13" t="s">
        <v>183</v>
      </c>
      <c r="Q64" s="13" t="s">
        <v>183</v>
      </c>
      <c r="R64" s="13" t="s">
        <v>183</v>
      </c>
      <c r="S64" s="13" t="s">
        <v>183</v>
      </c>
      <c r="T64" s="136" t="s">
        <v>183</v>
      </c>
      <c r="U64" s="12"/>
      <c r="V64" s="12" t="s">
        <v>183</v>
      </c>
      <c r="W64" s="12" t="s">
        <v>52</v>
      </c>
      <c r="X64" s="12" t="s">
        <v>183</v>
      </c>
      <c r="Y64" s="138" t="s">
        <v>647</v>
      </c>
      <c r="Z64" s="12" t="s">
        <v>183</v>
      </c>
      <c r="AA64" s="12" t="s">
        <v>183</v>
      </c>
      <c r="AB64" s="12"/>
      <c r="AC64" s="12" t="s">
        <v>183</v>
      </c>
      <c r="AD64" s="12" t="s">
        <v>183</v>
      </c>
      <c r="AE64" s="12" t="s">
        <v>183</v>
      </c>
      <c r="AF64" s="12"/>
      <c r="AG64" s="137" t="s">
        <v>539</v>
      </c>
      <c r="AH64" s="146" t="s">
        <v>588</v>
      </c>
      <c r="AI64" s="146">
        <v>95</v>
      </c>
      <c r="AJ64" s="146" t="s">
        <v>597</v>
      </c>
      <c r="AK64" s="146" t="s">
        <v>52</v>
      </c>
      <c r="AL64" s="146" t="s">
        <v>598</v>
      </c>
      <c r="AM64" s="13">
        <v>4</v>
      </c>
      <c r="AN64" s="13">
        <v>4</v>
      </c>
      <c r="AO64" s="13">
        <v>4</v>
      </c>
      <c r="AP64" s="13">
        <v>4</v>
      </c>
      <c r="AQ64" s="13"/>
      <c r="AR64" s="31">
        <v>4.1000000000000002E-2</v>
      </c>
      <c r="AS64" s="16" t="s">
        <v>45</v>
      </c>
      <c r="AT64" s="16" t="s">
        <v>191</v>
      </c>
      <c r="AU64" s="13" t="s">
        <v>52</v>
      </c>
      <c r="AV64" s="16">
        <v>8</v>
      </c>
      <c r="AW64" s="16" t="s">
        <v>52</v>
      </c>
      <c r="AX64" s="13" t="s">
        <v>151</v>
      </c>
      <c r="AY64" s="16" t="s">
        <v>175</v>
      </c>
      <c r="AZ64" s="16" t="s">
        <v>155</v>
      </c>
      <c r="BA64" s="16" t="s">
        <v>343</v>
      </c>
      <c r="BB64" s="16" t="s">
        <v>164</v>
      </c>
      <c r="BC64" s="47" t="s">
        <v>95</v>
      </c>
      <c r="BD64" s="31" t="s">
        <v>49</v>
      </c>
      <c r="BE64" s="30" t="s">
        <v>25</v>
      </c>
      <c r="BF64" s="10" t="s">
        <v>114</v>
      </c>
      <c r="BG64" s="33" t="s">
        <v>72</v>
      </c>
      <c r="BH64" s="44">
        <v>44586</v>
      </c>
      <c r="BI64" s="44">
        <v>44762</v>
      </c>
      <c r="BJ64" s="34">
        <v>45535</v>
      </c>
      <c r="BK64" s="45">
        <f ca="1">+(REFERENCEMENT_ISOLANT[[#This Row],[AVIS LIMITE AU / VALIDITE]]&gt;=TODAY())*1</f>
        <v>0</v>
      </c>
      <c r="BL64" s="13" t="s">
        <v>183</v>
      </c>
      <c r="BM64"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(L'évaluation technique n'est plus valide)</v>
      </c>
      <c r="BN64" s="95">
        <v>0</v>
      </c>
      <c r="BO64" s="57" t="s">
        <v>232</v>
      </c>
      <c r="BP64" s="57"/>
      <c r="BQ64" s="36" t="s">
        <v>139</v>
      </c>
      <c r="BR64"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Le Document d'Application Technique (DTA) n°20/20-457_V2 annule et remplace le Document d'Application Technique (DTA) n° 20/20-457_V1</v>
      </c>
      <c r="BS64" s="35">
        <f ca="1">REFERENCEMENT_ISOLANT[[#This Row],[VALIDITE]]</f>
        <v>0</v>
      </c>
      <c r="BT64"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64"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64"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64" s="36" t="e">
        <f>IF(AND('PR-tampon'!RECH_HYGRO=TRUE,MATCH(REFERENCEMENT_ISOLANT[[#This Row],[Hygrométrie des locaux]],LISTE_HYGRO,0)&gt;=MATCH(ZONE_SIS_VISEE,LISTE_HYGRO,0)),1,0)</f>
        <v>#N/A</v>
      </c>
      <c r="BX64" s="36" t="e">
        <f>IF(AND('PR-tampon'!RECH_CLIMAT=TRUE,MATCH(REFERENCEMENT_ISOLANT[[#This Row],[Climat max]],LISTE_CLIMAT,0)&gt;=MATCH(HAUT_VISEE,LISTE_CLIMAT,0)),1,0)</f>
        <v>#N/A</v>
      </c>
      <c r="BY64" s="36" t="e">
        <f>IF(AND(RECH_CLASSEMENT=TRUE,MATCH(REFERENCEMENT_ISOLANT[[#This Row],[classement locaux au sens 20.1 P3]],LISTE_CLASSEMENT,0)&gt;=MATCH(SITUA_VISEE,LISTE_CLASSEMENT,0)),1,0)</f>
        <v>#N/A</v>
      </c>
      <c r="BZ64" s="36" t="e">
        <f>IF(AND(RECH_LOCAUX=TRUE,MATCH(REFERENCEMENT_ISOLANT[[#This Row],[Locaux climatisés ou raffraichis]],LISTE_LOCAUX_VISE,0)&gt;=MATCH(CATEG_VISEE,LISTE_LOCAUX_VISE,0)),1,0)</f>
        <v>#N/A</v>
      </c>
      <c r="CA64" s="36">
        <f ca="1">IF(REFERENCEMENT_ISOLANT[[#This Row],[Eligibilité procédé]]&lt;&gt;0,COUNTIF(REFERENCEMENT_ISOLANT[Eligibilité procédé],"&lt;="&amp;REFERENCEMENT_ISOLANT[[#This Row],[Eligibilité procédé]])-COUNTIF(REFERENCEMENT_ISOLANT[Eligibilité procédé],"=0"),ROWS(REFERENCEMENT_ISOLANT[Ordre]))</f>
        <v>0</v>
      </c>
      <c r="CB64" s="36" t="str">
        <f ca="1">IF(COUNTIF('PR-tampon'!$B$3:$B$9,TRUE)+1=COUNTIF(REFERENCEMENT_ISOLANT[[#This Row],[Validité]:[CRITERE CLIMATISATION VISE]],1),ROW(REFERENCEMENT_ISOLANT[[#This Row],[CRITERE CLIMATISATION VISE]]),"")</f>
        <v/>
      </c>
      <c r="CC64"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D64"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E64"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64"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v>
      </c>
      <c r="CG64" s="126"/>
      <c r="CH64" s="126"/>
      <c r="CI64" s="126"/>
      <c r="CJ64" s="126"/>
      <c r="CK64" s="126"/>
      <c r="CL64" s="126"/>
      <c r="CM64" s="126"/>
      <c r="CN64" s="126"/>
      <c r="CO64" s="126"/>
      <c r="CP64" s="126"/>
      <c r="CQ64"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20/20-457_V2 du procédé Thermofloc F  : pose en : toiture rampante sous couverture ; </v>
      </c>
    </row>
    <row r="65" spans="1:95" ht="132" x14ac:dyDescent="0.25">
      <c r="A65" s="33">
        <v>45085</v>
      </c>
      <c r="B65" s="33"/>
      <c r="C65" s="33"/>
      <c r="D65" s="33"/>
      <c r="E65" s="30" t="s">
        <v>9</v>
      </c>
      <c r="F65" s="30" t="s">
        <v>686</v>
      </c>
      <c r="G65" s="30" t="str">
        <f ca="1">IF(REFERENCEMENT_ISOLANT[[#This Row],[VALIDITE]]=1,REFERENCEMENT_ISOLANT[[#This Row],[TYPE DE PROCEDE CSTB]],0)</f>
        <v>Isolation thermique de mur en vrac des produits à base de ouate de cellulose</v>
      </c>
      <c r="H65" s="30" t="s">
        <v>743</v>
      </c>
      <c r="I65" s="30" t="s">
        <v>8</v>
      </c>
      <c r="J65" s="30" t="s">
        <v>22</v>
      </c>
      <c r="K65" s="12" t="s">
        <v>183</v>
      </c>
      <c r="L65" s="12" t="s">
        <v>183</v>
      </c>
      <c r="M65" s="13" t="s">
        <v>183</v>
      </c>
      <c r="N65" s="12" t="s">
        <v>52</v>
      </c>
      <c r="O65" s="13" t="s">
        <v>52</v>
      </c>
      <c r="P65" s="13" t="s">
        <v>183</v>
      </c>
      <c r="Q65" s="13" t="s">
        <v>183</v>
      </c>
      <c r="R65" s="13" t="s">
        <v>183</v>
      </c>
      <c r="S65" s="13" t="s">
        <v>183</v>
      </c>
      <c r="T65" s="136" t="s">
        <v>183</v>
      </c>
      <c r="U65" s="138" t="s">
        <v>527</v>
      </c>
      <c r="V65" s="12" t="s">
        <v>183</v>
      </c>
      <c r="W65" s="12" t="s">
        <v>183</v>
      </c>
      <c r="X65" s="12" t="s">
        <v>183</v>
      </c>
      <c r="Y65" s="12"/>
      <c r="Z65" s="12" t="s">
        <v>183</v>
      </c>
      <c r="AA65" s="12" t="s">
        <v>183</v>
      </c>
      <c r="AB65" s="12"/>
      <c r="AC65" s="12" t="s">
        <v>183</v>
      </c>
      <c r="AD65" s="12" t="s">
        <v>183</v>
      </c>
      <c r="AE65" s="12" t="s">
        <v>183</v>
      </c>
      <c r="AF65" s="12"/>
      <c r="AG65" s="93" t="s">
        <v>535</v>
      </c>
      <c r="AH65" s="146" t="s">
        <v>588</v>
      </c>
      <c r="AI65" s="134" t="s">
        <v>594</v>
      </c>
      <c r="AJ65" s="134" t="s">
        <v>590</v>
      </c>
      <c r="AK65" s="146" t="s">
        <v>52</v>
      </c>
      <c r="AL65" s="146" t="s">
        <v>183</v>
      </c>
      <c r="AM65" s="10">
        <v>4</v>
      </c>
      <c r="AN65" s="10">
        <v>4</v>
      </c>
      <c r="AO65" s="10">
        <v>4</v>
      </c>
      <c r="AP65" s="10">
        <v>4</v>
      </c>
      <c r="AQ65" s="10"/>
      <c r="AR65" s="31" t="s">
        <v>55</v>
      </c>
      <c r="AS65" s="16" t="s">
        <v>45</v>
      </c>
      <c r="AT65" s="16" t="s">
        <v>191</v>
      </c>
      <c r="AU65" s="13" t="s">
        <v>52</v>
      </c>
      <c r="AV65" s="13" t="s">
        <v>151</v>
      </c>
      <c r="AW65" s="16" t="s">
        <v>52</v>
      </c>
      <c r="AX65" s="13" t="s">
        <v>151</v>
      </c>
      <c r="AY65" s="16" t="s">
        <v>175</v>
      </c>
      <c r="AZ65" s="16" t="s">
        <v>155</v>
      </c>
      <c r="BA65" s="16" t="s">
        <v>343</v>
      </c>
      <c r="BB65" s="16" t="s">
        <v>164</v>
      </c>
      <c r="BC65" s="32" t="s">
        <v>48</v>
      </c>
      <c r="BD65" s="31" t="s">
        <v>46</v>
      </c>
      <c r="BE65" s="30" t="s">
        <v>22</v>
      </c>
      <c r="BF65" s="30" t="s">
        <v>113</v>
      </c>
      <c r="BG65" s="33" t="s">
        <v>116</v>
      </c>
      <c r="BH65" s="34">
        <v>44844</v>
      </c>
      <c r="BI65" s="34">
        <v>44911</v>
      </c>
      <c r="BJ65" s="34">
        <v>46568</v>
      </c>
      <c r="BK65" s="13">
        <f ca="1">+(REFERENCEMENT_ISOLANT[[#This Row],[AVIS LIMITE AU / VALIDITE]]&gt;=TODAY())*1</f>
        <v>1</v>
      </c>
      <c r="BL65" s="13" t="s">
        <v>52</v>
      </c>
      <c r="BM65"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65" s="95">
        <v>0</v>
      </c>
      <c r="BO65" s="30" t="s">
        <v>215</v>
      </c>
      <c r="BP65" s="30"/>
      <c r="BQ65" s="36" t="s">
        <v>23</v>
      </c>
      <c r="BR65"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n°20/13-289_V4 annule et remplace l' Avis technique n° 20/13-289_V3
Sur liste verte de la C2p à la date du référencement</v>
      </c>
      <c r="BS65" s="35">
        <f ca="1">REFERENCEMENT_ISOLANT[[#This Row],[VALIDITE]]</f>
        <v>1</v>
      </c>
      <c r="BT65"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65"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65"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65" s="36" t="e">
        <f>IF(AND('PR-tampon'!RECH_HYGRO=TRUE,MATCH(REFERENCEMENT_ISOLANT[[#This Row],[Hygrométrie des locaux]],LISTE_HYGRO,0)&gt;=MATCH(ZONE_SIS_VISEE,LISTE_HYGRO,0)),1,0)</f>
        <v>#N/A</v>
      </c>
      <c r="BX65" s="36" t="e">
        <f>IF(AND('PR-tampon'!RECH_CLIMAT=TRUE,MATCH(REFERENCEMENT_ISOLANT[[#This Row],[Climat max]],LISTE_CLIMAT,0)&gt;=MATCH(HAUT_VISEE,LISTE_CLIMAT,0)),1,0)</f>
        <v>#N/A</v>
      </c>
      <c r="BY65" s="36" t="e">
        <f>IF(AND(RECH_CLASSEMENT=TRUE,MATCH(REFERENCEMENT_ISOLANT[[#This Row],[classement locaux au sens 20.1 P3]],LISTE_CLASSEMENT,0)&gt;=MATCH(SITUA_VISEE,LISTE_CLASSEMENT,0)),1,0)</f>
        <v>#N/A</v>
      </c>
      <c r="BZ65" s="36" t="e">
        <f>IF(AND(RECH_LOCAUX=TRUE,MATCH(REFERENCEMENT_ISOLANT[[#This Row],[Locaux climatisés ou raffraichis]],LISTE_LOCAUX_VISE,0)&gt;=MATCH(CATEG_VISEE,LISTE_LOCAUX_VISE,0)),1,0)</f>
        <v>#N/A</v>
      </c>
      <c r="CA65" s="36">
        <f ca="1">IF(REFERENCEMENT_ISOLANT[[#This Row],[Eligibilité procédé]]&lt;&gt;0,COUNTIF(REFERENCEMENT_ISOLANT[Eligibilité procédé],"&lt;="&amp;REFERENCEMENT_ISOLANT[[#This Row],[Eligibilité procédé]])-COUNTIF(REFERENCEMENT_ISOLANT[Eligibilité procédé],"=0"),ROWS(REFERENCEMENT_ISOLANT[Ordre]))</f>
        <v>45</v>
      </c>
      <c r="CB65" s="36">
        <f ca="1">IF(COUNTIF('PR-tampon'!$B$3:$B$9,TRUE)+1=COUNTIF(REFERENCEMENT_ISOLANT[[#This Row],[Validité]:[CRITERE CLIMATISATION VISE]],1),ROW(REFERENCEMENT_ISOLANT[[#This Row],[CRITERE CLIMATISATION VISE]]),"")</f>
        <v>65</v>
      </c>
      <c r="CC65"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65"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65"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65"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CG65" s="117" t="s">
        <v>468</v>
      </c>
      <c r="CH65" s="117" t="s">
        <v>468</v>
      </c>
      <c r="CI65" s="117" t="s">
        <v>458</v>
      </c>
      <c r="CJ65" s="117" t="s">
        <v>459</v>
      </c>
      <c r="CK65" s="117" t="s">
        <v>454</v>
      </c>
      <c r="CL65" s="126" t="s">
        <v>46</v>
      </c>
      <c r="CM65" s="126"/>
      <c r="CN65" s="126"/>
      <c r="CO65" s="126" t="s">
        <v>452</v>
      </c>
      <c r="CP65" s="126"/>
      <c r="CQ65"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20/13-289_V4 du procédé Isocell F, Trendisol F, Dobry-Ekovilla F, France Cellulose F  - Applications par insufflation ou projection humide en mur : pose en : COB du NF DTU 31.2 avec parement extérieur ventilé ; </v>
      </c>
    </row>
    <row r="66" spans="1:95" ht="144" x14ac:dyDescent="0.25">
      <c r="A66" s="33">
        <v>45085</v>
      </c>
      <c r="B66" s="33"/>
      <c r="C66" s="33"/>
      <c r="D66" s="33"/>
      <c r="E66" s="30" t="s">
        <v>9</v>
      </c>
      <c r="F66" s="30" t="s">
        <v>686</v>
      </c>
      <c r="G66" s="30" t="str">
        <f ca="1">IF(REFERENCEMENT_ISOLANT[[#This Row],[VALIDITE]]=1,REFERENCEMENT_ISOLANT[[#This Row],[TYPE DE PROCEDE CSTB]],0)</f>
        <v>Isolation thermique de mur en vrac des produits à base de ouate de cellulose</v>
      </c>
      <c r="H66" s="30" t="s">
        <v>744</v>
      </c>
      <c r="I66" s="30" t="s">
        <v>8</v>
      </c>
      <c r="J66" s="30" t="s">
        <v>17</v>
      </c>
      <c r="K66" s="12" t="s">
        <v>183</v>
      </c>
      <c r="L66" s="12" t="s">
        <v>183</v>
      </c>
      <c r="M66" s="13" t="s">
        <v>183</v>
      </c>
      <c r="N66" s="12" t="s">
        <v>52</v>
      </c>
      <c r="O66" s="13" t="s">
        <v>52</v>
      </c>
      <c r="P66" s="13" t="s">
        <v>183</v>
      </c>
      <c r="Q66" s="13" t="s">
        <v>183</v>
      </c>
      <c r="R66" s="13" t="s">
        <v>183</v>
      </c>
      <c r="S66" s="13" t="s">
        <v>183</v>
      </c>
      <c r="T66" s="136" t="s">
        <v>183</v>
      </c>
      <c r="U66" s="138" t="s">
        <v>527</v>
      </c>
      <c r="V66" s="12" t="s">
        <v>183</v>
      </c>
      <c r="W66" s="12" t="s">
        <v>183</v>
      </c>
      <c r="X66" s="12" t="s">
        <v>183</v>
      </c>
      <c r="Y66" s="12"/>
      <c r="Z66" s="12" t="s">
        <v>183</v>
      </c>
      <c r="AA66" s="12" t="s">
        <v>183</v>
      </c>
      <c r="AB66" s="12"/>
      <c r="AC66" s="12" t="s">
        <v>183</v>
      </c>
      <c r="AD66" s="12" t="s">
        <v>183</v>
      </c>
      <c r="AE66" s="12" t="s">
        <v>183</v>
      </c>
      <c r="AF66" s="12"/>
      <c r="AG66" s="93" t="s">
        <v>535</v>
      </c>
      <c r="AH66" s="146" t="s">
        <v>588</v>
      </c>
      <c r="AI66" s="134" t="s">
        <v>594</v>
      </c>
      <c r="AJ66" s="134" t="s">
        <v>590</v>
      </c>
      <c r="AK66" s="146" t="s">
        <v>52</v>
      </c>
      <c r="AL66" s="146" t="s">
        <v>183</v>
      </c>
      <c r="AM66" s="10">
        <v>4</v>
      </c>
      <c r="AN66" s="10">
        <v>4</v>
      </c>
      <c r="AO66" s="10">
        <v>4</v>
      </c>
      <c r="AP66" s="10">
        <v>4</v>
      </c>
      <c r="AQ66" s="10"/>
      <c r="AR66" s="31" t="s">
        <v>56</v>
      </c>
      <c r="AS66" s="16" t="s">
        <v>45</v>
      </c>
      <c r="AT66" s="16" t="s">
        <v>191</v>
      </c>
      <c r="AU66" s="13" t="s">
        <v>52</v>
      </c>
      <c r="AV66" s="13" t="s">
        <v>151</v>
      </c>
      <c r="AW66" s="16" t="s">
        <v>52</v>
      </c>
      <c r="AX66" s="13" t="s">
        <v>151</v>
      </c>
      <c r="AY66" s="16" t="s">
        <v>175</v>
      </c>
      <c r="AZ66" s="16" t="s">
        <v>155</v>
      </c>
      <c r="BA66" s="16" t="s">
        <v>343</v>
      </c>
      <c r="BB66" s="16" t="s">
        <v>164</v>
      </c>
      <c r="BC66" s="32" t="s">
        <v>424</v>
      </c>
      <c r="BD66" s="31" t="s">
        <v>47</v>
      </c>
      <c r="BE66" s="30" t="s">
        <v>17</v>
      </c>
      <c r="BF66" s="30" t="s">
        <v>113</v>
      </c>
      <c r="BG66" s="33" t="s">
        <v>124</v>
      </c>
      <c r="BH66" s="34">
        <v>44753</v>
      </c>
      <c r="BI66" s="34">
        <v>44911</v>
      </c>
      <c r="BJ66" s="34">
        <v>46568</v>
      </c>
      <c r="BK66" s="13">
        <f ca="1">+(REFERENCEMENT_ISOLANT[[#This Row],[AVIS LIMITE AU / VALIDITE]]&gt;=TODAY())*1</f>
        <v>1</v>
      </c>
      <c r="BL66" s="13" t="s">
        <v>52</v>
      </c>
      <c r="BM66"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66" s="95">
        <v>0</v>
      </c>
      <c r="BO66" s="30" t="s">
        <v>218</v>
      </c>
      <c r="BP66" s="30"/>
      <c r="BQ66" s="36" t="s">
        <v>18</v>
      </c>
      <c r="BR66"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n°20/13-299_V3 annule et remplace l' Avis technique n° 20/13-299_V2
Sur liste verte de la C2p à la date du référencement</v>
      </c>
      <c r="BS66" s="35">
        <f ca="1">REFERENCEMENT_ISOLANT[[#This Row],[VALIDITE]]</f>
        <v>1</v>
      </c>
      <c r="BT66"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66"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66"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66" s="36" t="e">
        <f>IF(AND('PR-tampon'!RECH_HYGRO=TRUE,MATCH(REFERENCEMENT_ISOLANT[[#This Row],[Hygrométrie des locaux]],LISTE_HYGRO,0)&gt;=MATCH(ZONE_SIS_VISEE,LISTE_HYGRO,0)),1,0)</f>
        <v>#N/A</v>
      </c>
      <c r="BX66" s="36" t="e">
        <f>IF(AND('PR-tampon'!RECH_CLIMAT=TRUE,MATCH(REFERENCEMENT_ISOLANT[[#This Row],[Climat max]],LISTE_CLIMAT,0)&gt;=MATCH(HAUT_VISEE,LISTE_CLIMAT,0)),1,0)</f>
        <v>#N/A</v>
      </c>
      <c r="BY66" s="36" t="e">
        <f>IF(AND(RECH_CLASSEMENT=TRUE,MATCH(REFERENCEMENT_ISOLANT[[#This Row],[classement locaux au sens 20.1 P3]],LISTE_CLASSEMENT,0)&gt;=MATCH(SITUA_VISEE,LISTE_CLASSEMENT,0)),1,0)</f>
        <v>#N/A</v>
      </c>
      <c r="BZ66" s="36" t="e">
        <f>IF(AND(RECH_LOCAUX=TRUE,MATCH(REFERENCEMENT_ISOLANT[[#This Row],[Locaux climatisés ou raffraichis]],LISTE_LOCAUX_VISE,0)&gt;=MATCH(CATEG_VISEE,LISTE_LOCAUX_VISE,0)),1,0)</f>
        <v>#N/A</v>
      </c>
      <c r="CA66" s="36">
        <f ca="1">IF(REFERENCEMENT_ISOLANT[[#This Row],[Eligibilité procédé]]&lt;&gt;0,COUNTIF(REFERENCEMENT_ISOLANT[Eligibilité procédé],"&lt;="&amp;REFERENCEMENT_ISOLANT[[#This Row],[Eligibilité procédé]])-COUNTIF(REFERENCEMENT_ISOLANT[Eligibilité procédé],"=0"),ROWS(REFERENCEMENT_ISOLANT[Ordre]))</f>
        <v>46</v>
      </c>
      <c r="CB66" s="36">
        <f ca="1">IF(COUNTIF('PR-tampon'!$B$3:$B$9,TRUE)+1=COUNTIF(REFERENCEMENT_ISOLANT[[#This Row],[Validité]:[CRITERE CLIMATISATION VISE]],1),ROW(REFERENCEMENT_ISOLANT[[#This Row],[CRITERE CLIMATISATION VISE]]),"")</f>
        <v>66</v>
      </c>
      <c r="CC66"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66"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66"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66"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CG66" s="117" t="s">
        <v>473</v>
      </c>
      <c r="CH66" s="117" t="s">
        <v>473</v>
      </c>
      <c r="CI66" s="117" t="s">
        <v>456</v>
      </c>
      <c r="CJ66" s="117" t="s">
        <v>457</v>
      </c>
      <c r="CK66" s="117" t="s">
        <v>455</v>
      </c>
      <c r="CL66" s="126" t="s">
        <v>47</v>
      </c>
      <c r="CM66" s="126"/>
      <c r="CN66" s="126"/>
      <c r="CO66" s="126" t="s">
        <v>453</v>
      </c>
      <c r="CP66" s="117" t="s">
        <v>614</v>
      </c>
      <c r="CQ66"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20/13-299_V3 du procédé Grey Snow - IGLOO France – Watt Less – Ouatipi – Cellulo’Pro - Applications par insufflation ou projection humide en mur : pose en : COB du NF DTU 31.2 avec parement extérieur ventilé ; </v>
      </c>
    </row>
    <row r="67" spans="1:95" ht="120" x14ac:dyDescent="0.25">
      <c r="A67" s="33">
        <v>45085</v>
      </c>
      <c r="B67" s="33"/>
      <c r="C67" s="33"/>
      <c r="D67" s="33"/>
      <c r="E67" s="30" t="s">
        <v>9</v>
      </c>
      <c r="F67" s="30" t="s">
        <v>686</v>
      </c>
      <c r="G67" s="30" t="str">
        <f ca="1">IF(REFERENCEMENT_ISOLANT[[#This Row],[VALIDITE]]=1,REFERENCEMENT_ISOLANT[[#This Row],[TYPE DE PROCEDE CSTB]],0)</f>
        <v>Isolation thermique de mur en vrac des produits à base de ouate de cellulose</v>
      </c>
      <c r="H67" s="30" t="s">
        <v>745</v>
      </c>
      <c r="I67" s="30" t="s">
        <v>8</v>
      </c>
      <c r="J67" s="30" t="s">
        <v>15</v>
      </c>
      <c r="K67" s="12" t="s">
        <v>183</v>
      </c>
      <c r="L67" s="12" t="s">
        <v>183</v>
      </c>
      <c r="M67" s="13" t="s">
        <v>183</v>
      </c>
      <c r="N67" s="12" t="s">
        <v>52</v>
      </c>
      <c r="O67" s="13" t="s">
        <v>52</v>
      </c>
      <c r="P67" s="13" t="s">
        <v>183</v>
      </c>
      <c r="Q67" s="13" t="s">
        <v>183</v>
      </c>
      <c r="R67" s="13" t="s">
        <v>183</v>
      </c>
      <c r="S67" s="13" t="s">
        <v>183</v>
      </c>
      <c r="T67" s="136" t="s">
        <v>183</v>
      </c>
      <c r="U67" s="138" t="s">
        <v>527</v>
      </c>
      <c r="V67" s="12" t="s">
        <v>183</v>
      </c>
      <c r="W67" s="12" t="s">
        <v>183</v>
      </c>
      <c r="X67" s="12" t="s">
        <v>183</v>
      </c>
      <c r="Y67" s="12"/>
      <c r="Z67" s="12" t="s">
        <v>183</v>
      </c>
      <c r="AA67" s="12" t="s">
        <v>183</v>
      </c>
      <c r="AB67" s="12"/>
      <c r="AC67" s="12" t="s">
        <v>183</v>
      </c>
      <c r="AD67" s="12" t="s">
        <v>183</v>
      </c>
      <c r="AE67" s="12" t="s">
        <v>183</v>
      </c>
      <c r="AF67" s="12"/>
      <c r="AG67" s="137" t="s">
        <v>535</v>
      </c>
      <c r="AH67" s="146" t="s">
        <v>588</v>
      </c>
      <c r="AI67" s="134" t="s">
        <v>594</v>
      </c>
      <c r="AJ67" s="134" t="s">
        <v>590</v>
      </c>
      <c r="AK67" s="146" t="s">
        <v>52</v>
      </c>
      <c r="AL67" s="146" t="s">
        <v>183</v>
      </c>
      <c r="AM67" s="13">
        <v>4</v>
      </c>
      <c r="AN67" s="13">
        <v>4</v>
      </c>
      <c r="AO67" s="13">
        <v>4</v>
      </c>
      <c r="AP67" s="13">
        <v>4</v>
      </c>
      <c r="AQ67" s="13"/>
      <c r="AR67" s="31">
        <v>3.9E-2</v>
      </c>
      <c r="AS67" s="16" t="s">
        <v>45</v>
      </c>
      <c r="AT67" s="16" t="s">
        <v>191</v>
      </c>
      <c r="AU67" s="13" t="s">
        <v>52</v>
      </c>
      <c r="AV67" s="13" t="s">
        <v>151</v>
      </c>
      <c r="AW67" s="16" t="s">
        <v>52</v>
      </c>
      <c r="AX67" s="13" t="s">
        <v>151</v>
      </c>
      <c r="AY67" s="16" t="s">
        <v>175</v>
      </c>
      <c r="AZ67" s="16" t="s">
        <v>155</v>
      </c>
      <c r="BA67" s="16" t="s">
        <v>343</v>
      </c>
      <c r="BB67" s="16" t="s">
        <v>164</v>
      </c>
      <c r="BC67" s="32" t="s">
        <v>98</v>
      </c>
      <c r="BD67" s="31" t="s">
        <v>46</v>
      </c>
      <c r="BE67" s="30" t="s">
        <v>15</v>
      </c>
      <c r="BF67" s="30" t="s">
        <v>113</v>
      </c>
      <c r="BG67" s="33" t="s">
        <v>128</v>
      </c>
      <c r="BH67" s="34">
        <v>44753</v>
      </c>
      <c r="BI67" s="34">
        <v>44911</v>
      </c>
      <c r="BJ67" s="34">
        <v>46568</v>
      </c>
      <c r="BK67" s="13">
        <f ca="1">+(REFERENCEMENT_ISOLANT[[#This Row],[AVIS LIMITE AU / VALIDITE]]&gt;=TODAY())*1</f>
        <v>1</v>
      </c>
      <c r="BL67" s="13" t="s">
        <v>52</v>
      </c>
      <c r="BM67"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67" s="95">
        <v>0</v>
      </c>
      <c r="BO67" s="30" t="s">
        <v>220</v>
      </c>
      <c r="BP67" s="30"/>
      <c r="BQ67" s="36" t="s">
        <v>19</v>
      </c>
      <c r="BR67"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n°20/15-361_V4 annule et remplace l' Avis technique n° 20/15-361_V3
Sur liste verte de la C2p à la date du référencement</v>
      </c>
      <c r="BS67" s="35">
        <f ca="1">REFERENCEMENT_ISOLANT[[#This Row],[VALIDITE]]</f>
        <v>1</v>
      </c>
      <c r="BT67"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67"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67"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67" s="36" t="e">
        <f>IF(AND('PR-tampon'!RECH_HYGRO=TRUE,MATCH(REFERENCEMENT_ISOLANT[[#This Row],[Hygrométrie des locaux]],LISTE_HYGRO,0)&gt;=MATCH(ZONE_SIS_VISEE,LISTE_HYGRO,0)),1,0)</f>
        <v>#N/A</v>
      </c>
      <c r="BX67" s="36" t="e">
        <f>IF(AND('PR-tampon'!RECH_CLIMAT=TRUE,MATCH(REFERENCEMENT_ISOLANT[[#This Row],[Climat max]],LISTE_CLIMAT,0)&gt;=MATCH(HAUT_VISEE,LISTE_CLIMAT,0)),1,0)</f>
        <v>#N/A</v>
      </c>
      <c r="BY67" s="36" t="e">
        <f>IF(AND(RECH_CLASSEMENT=TRUE,MATCH(REFERENCEMENT_ISOLANT[[#This Row],[classement locaux au sens 20.1 P3]],LISTE_CLASSEMENT,0)&gt;=MATCH(SITUA_VISEE,LISTE_CLASSEMENT,0)),1,0)</f>
        <v>#N/A</v>
      </c>
      <c r="BZ67" s="36" t="e">
        <f>IF(AND(RECH_LOCAUX=TRUE,MATCH(REFERENCEMENT_ISOLANT[[#This Row],[Locaux climatisés ou raffraichis]],LISTE_LOCAUX_VISE,0)&gt;=MATCH(CATEG_VISEE,LISTE_LOCAUX_VISE,0)),1,0)</f>
        <v>#N/A</v>
      </c>
      <c r="CA67" s="36">
        <f ca="1">IF(REFERENCEMENT_ISOLANT[[#This Row],[Eligibilité procédé]]&lt;&gt;0,COUNTIF(REFERENCEMENT_ISOLANT[Eligibilité procédé],"&lt;="&amp;REFERENCEMENT_ISOLANT[[#This Row],[Eligibilité procédé]])-COUNTIF(REFERENCEMENT_ISOLANT[Eligibilité procédé],"=0"),ROWS(REFERENCEMENT_ISOLANT[Ordre]))</f>
        <v>47</v>
      </c>
      <c r="CB67" s="36">
        <f ca="1">IF(COUNTIF('PR-tampon'!$B$3:$B$9,TRUE)+1=COUNTIF(REFERENCEMENT_ISOLANT[[#This Row],[Validité]:[CRITERE CLIMATISATION VISE]],1),ROW(REFERENCEMENT_ISOLANT[[#This Row],[CRITERE CLIMATISATION VISE]]),"")</f>
        <v>67</v>
      </c>
      <c r="CC67"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67"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ossatures porteuses métalliques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67"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67"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CG67" s="126">
        <v>3.9E-2</v>
      </c>
      <c r="CH67" s="126">
        <v>3.9E-2</v>
      </c>
      <c r="CI67" s="126" t="s">
        <v>460</v>
      </c>
      <c r="CJ67" s="126" t="s">
        <v>461</v>
      </c>
      <c r="CK67" s="126" t="s">
        <v>462</v>
      </c>
      <c r="CL67" s="126" t="s">
        <v>46</v>
      </c>
      <c r="CM67" s="126"/>
      <c r="CN67" s="126"/>
      <c r="CO67" s="126" t="s">
        <v>463</v>
      </c>
      <c r="CP67" s="126"/>
      <c r="CQ67"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20/15-361_V4 du procédé iQ3, iQ3 CELLULOSE, CELLULOSE iQ3 - Applications en mur par insufflation : pose en : COB du NF DTU 31.2 avec parement extérieur ventilé ; </v>
      </c>
    </row>
    <row r="68" spans="1:95" ht="264" x14ac:dyDescent="0.25">
      <c r="A68" s="33">
        <v>45085</v>
      </c>
      <c r="B68" s="33" t="s">
        <v>183</v>
      </c>
      <c r="C68" s="33" t="s">
        <v>183</v>
      </c>
      <c r="D68" s="33"/>
      <c r="E68" s="30" t="s">
        <v>6</v>
      </c>
      <c r="F68" s="30" t="s">
        <v>684</v>
      </c>
      <c r="G68" s="30" t="str">
        <f ca="1">IF(REFERENCEMENT_ISOLANT[[#This Row],[VALIDITE]]=1,REFERENCEMENT_ISOLANT[[#This Row],[TYPE DE PROCEDE CSTB]],0)</f>
        <v>Isolation thermique de comble en panneau ou rouleau des produits à base de fibres végétales ou animales</v>
      </c>
      <c r="H68" s="30" t="s">
        <v>784</v>
      </c>
      <c r="I68" s="30" t="s">
        <v>3</v>
      </c>
      <c r="J68" s="30" t="s">
        <v>36</v>
      </c>
      <c r="K68" s="12" t="s">
        <v>183</v>
      </c>
      <c r="L68" s="13" t="s">
        <v>183</v>
      </c>
      <c r="M68" s="13" t="s">
        <v>183</v>
      </c>
      <c r="N68" s="12" t="s">
        <v>183</v>
      </c>
      <c r="O68" s="13" t="s">
        <v>183</v>
      </c>
      <c r="P68" s="13" t="s">
        <v>183</v>
      </c>
      <c r="Q68" s="13" t="s">
        <v>183</v>
      </c>
      <c r="R68" s="13" t="s">
        <v>183</v>
      </c>
      <c r="S68" s="13" t="s">
        <v>183</v>
      </c>
      <c r="T68" s="136" t="s">
        <v>183</v>
      </c>
      <c r="U68" s="12"/>
      <c r="V68" s="12" t="s">
        <v>183</v>
      </c>
      <c r="W68" s="12" t="s">
        <v>52</v>
      </c>
      <c r="X68" s="12" t="s">
        <v>52</v>
      </c>
      <c r="Y68" s="138" t="s">
        <v>528</v>
      </c>
      <c r="Z68" s="12" t="s">
        <v>183</v>
      </c>
      <c r="AA68" s="12" t="s">
        <v>183</v>
      </c>
      <c r="AB68" s="12"/>
      <c r="AC68" s="12" t="s">
        <v>52</v>
      </c>
      <c r="AD68" s="12" t="s">
        <v>52</v>
      </c>
      <c r="AE68" s="16" t="s">
        <v>183</v>
      </c>
      <c r="AF68" s="14"/>
      <c r="AG68" s="137" t="s">
        <v>539</v>
      </c>
      <c r="AH68" s="144" t="s">
        <v>586</v>
      </c>
      <c r="AI68" s="144">
        <v>85</v>
      </c>
      <c r="AJ68" s="145" t="s">
        <v>595</v>
      </c>
      <c r="AK68" s="145" t="s">
        <v>52</v>
      </c>
      <c r="AL68" s="145" t="s">
        <v>52</v>
      </c>
      <c r="AM68" s="13">
        <v>4</v>
      </c>
      <c r="AN68" s="13">
        <v>4</v>
      </c>
      <c r="AO68" s="13">
        <v>4</v>
      </c>
      <c r="AP68" s="13">
        <v>4</v>
      </c>
      <c r="AQ68" s="13"/>
      <c r="AR68" s="31">
        <v>3.7999999999999999E-2</v>
      </c>
      <c r="AS68" s="16" t="s">
        <v>45</v>
      </c>
      <c r="AT68" s="16" t="s">
        <v>191</v>
      </c>
      <c r="AU68" s="13" t="s">
        <v>52</v>
      </c>
      <c r="AV68" s="13" t="s">
        <v>151</v>
      </c>
      <c r="AW68" s="16" t="s">
        <v>52</v>
      </c>
      <c r="AX68" s="13" t="s">
        <v>151</v>
      </c>
      <c r="AY68" s="16" t="s">
        <v>175</v>
      </c>
      <c r="AZ68" s="16" t="s">
        <v>156</v>
      </c>
      <c r="BA68" s="16" t="s">
        <v>343</v>
      </c>
      <c r="BB68" s="16" t="s">
        <v>164</v>
      </c>
      <c r="BC68" s="32" t="s">
        <v>89</v>
      </c>
      <c r="BD68" s="31" t="s">
        <v>47</v>
      </c>
      <c r="BE68" s="30" t="s">
        <v>35</v>
      </c>
      <c r="BF68" s="33" t="s">
        <v>2</v>
      </c>
      <c r="BG68" s="33" t="s">
        <v>126</v>
      </c>
      <c r="BH68" s="34">
        <v>44845</v>
      </c>
      <c r="BI68" s="34">
        <v>44945</v>
      </c>
      <c r="BJ68" s="34">
        <v>47514</v>
      </c>
      <c r="BK68" s="13">
        <f ca="1">+(REFERENCEMENT_ISOLANT[[#This Row],[AVIS LIMITE AU / VALIDITE]]&gt;=TODAY())*1</f>
        <v>1</v>
      </c>
      <c r="BL68" s="13" t="s">
        <v>52</v>
      </c>
      <c r="BM68"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68" s="95">
        <v>0</v>
      </c>
      <c r="BO68" s="30" t="s">
        <v>219</v>
      </c>
      <c r="BP68" s="30"/>
      <c r="BQ68" s="36" t="s">
        <v>37</v>
      </c>
      <c r="BR68"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n°20/14-330_V2 annule et remplace l' Avis Technique n° 20/14-330_V1
Sur liste verte de la C2p à la date du référencement</v>
      </c>
      <c r="BS68" s="35">
        <f ca="1">REFERENCEMENT_ISOLANT[[#This Row],[VALIDITE]]</f>
        <v>1</v>
      </c>
      <c r="BT68"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68"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68"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68" s="36" t="e">
        <f>IF(AND('PR-tampon'!RECH_HYGRO=TRUE,MATCH(REFERENCEMENT_ISOLANT[[#This Row],[Hygrométrie des locaux]],LISTE_HYGRO,0)&gt;=MATCH(ZONE_SIS_VISEE,LISTE_HYGRO,0)),1,0)</f>
        <v>#N/A</v>
      </c>
      <c r="BX68" s="36" t="e">
        <f>IF(AND('PR-tampon'!RECH_CLIMAT=TRUE,MATCH(REFERENCEMENT_ISOLANT[[#This Row],[Climat max]],LISTE_CLIMAT,0)&gt;=MATCH(HAUT_VISEE,LISTE_CLIMAT,0)),1,0)</f>
        <v>#N/A</v>
      </c>
      <c r="BY68" s="36" t="e">
        <f>IF(AND(RECH_CLASSEMENT=TRUE,MATCH(REFERENCEMENT_ISOLANT[[#This Row],[classement locaux au sens 20.1 P3]],LISTE_CLASSEMENT,0)&gt;=MATCH(SITUA_VISEE,LISTE_CLASSEMENT,0)),1,0)</f>
        <v>#N/A</v>
      </c>
      <c r="BZ68" s="36" t="e">
        <f>IF(AND(RECH_LOCAUX=TRUE,MATCH(REFERENCEMENT_ISOLANT[[#This Row],[Locaux climatisés ou raffraichis]],LISTE_LOCAUX_VISE,0)&gt;=MATCH(CATEG_VISEE,LISTE_LOCAUX_VISE,0)),1,0)</f>
        <v>#N/A</v>
      </c>
      <c r="CA68" s="36">
        <f ca="1">IF(REFERENCEMENT_ISOLANT[[#This Row],[Eligibilité procédé]]&lt;&gt;0,COUNTIF(REFERENCEMENT_ISOLANT[Eligibilité procédé],"&lt;="&amp;REFERENCEMENT_ISOLANT[[#This Row],[Eligibilité procédé]])-COUNTIF(REFERENCEMENT_ISOLANT[Eligibilité procédé],"=0"),ROWS(REFERENCEMENT_ISOLANT[Ordre]))</f>
        <v>48</v>
      </c>
      <c r="CB68" s="36">
        <f ca="1">IF(COUNTIF('PR-tampon'!$B$3:$B$9,TRUE)+1=COUNTIF(REFERENCEMENT_ISOLANT[[#This Row],[Validité]:[CRITERE CLIMATISATION VISE]],1),ROW(REFERENCEMENT_ISOLANT[[#This Row],[CRITERE CLIMATISATION VISE]]),"")</f>
        <v>68</v>
      </c>
      <c r="CC68"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D68"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E68"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68"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CG68" s="126"/>
      <c r="CH68" s="126"/>
      <c r="CI68" s="126"/>
      <c r="CJ68" s="126"/>
      <c r="CK68" s="126"/>
      <c r="CL68" s="126"/>
      <c r="CM68" s="126"/>
      <c r="CN68" s="126"/>
      <c r="CO68" s="126"/>
      <c r="CP68" s="154" t="s">
        <v>613</v>
      </c>
      <c r="CQ68"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20/14-330_V2 du procédé Biofib’ Trio - Application en combles : pose en : toiture rampante sous couverture ; plancher de combles perdus ; plancher intermédiaire entre solives (plancher entre deux locaux chauffés simultanément) ; en plénum de plafond ; </v>
      </c>
    </row>
    <row r="69" spans="1:95" ht="120" x14ac:dyDescent="0.25">
      <c r="A69" s="33">
        <v>45085</v>
      </c>
      <c r="B69" s="33"/>
      <c r="C69" s="33"/>
      <c r="D69" s="33"/>
      <c r="E69" s="30" t="s">
        <v>9</v>
      </c>
      <c r="F69" s="30" t="s">
        <v>686</v>
      </c>
      <c r="G69" s="30" t="str">
        <f ca="1">IF(REFERENCEMENT_ISOLANT[[#This Row],[VALIDITE]]=1,REFERENCEMENT_ISOLANT[[#This Row],[TYPE DE PROCEDE CSTB]],0)</f>
        <v>Isolation thermique de mur en vrac des produits à base de ouate de cellulose</v>
      </c>
      <c r="H69" s="30" t="s">
        <v>746</v>
      </c>
      <c r="I69" s="30" t="s">
        <v>8</v>
      </c>
      <c r="J69" s="30" t="s">
        <v>15</v>
      </c>
      <c r="K69" s="12" t="s">
        <v>183</v>
      </c>
      <c r="L69" s="12" t="s">
        <v>183</v>
      </c>
      <c r="M69" s="13" t="s">
        <v>183</v>
      </c>
      <c r="N69" s="12" t="s">
        <v>52</v>
      </c>
      <c r="O69" s="13" t="s">
        <v>52</v>
      </c>
      <c r="P69" s="13" t="s">
        <v>183</v>
      </c>
      <c r="Q69" s="13" t="s">
        <v>183</v>
      </c>
      <c r="R69" s="12" t="s">
        <v>183</v>
      </c>
      <c r="S69" s="13" t="s">
        <v>183</v>
      </c>
      <c r="T69" s="136" t="s">
        <v>183</v>
      </c>
      <c r="U69" s="115" t="s">
        <v>606</v>
      </c>
      <c r="V69" s="12" t="s">
        <v>183</v>
      </c>
      <c r="W69" s="12" t="s">
        <v>183</v>
      </c>
      <c r="X69" s="12" t="s">
        <v>183</v>
      </c>
      <c r="Y69" s="12"/>
      <c r="Z69" s="12" t="s">
        <v>183</v>
      </c>
      <c r="AA69" s="12" t="s">
        <v>183</v>
      </c>
      <c r="AB69" s="13"/>
      <c r="AC69" s="13" t="s">
        <v>183</v>
      </c>
      <c r="AD69" s="13" t="s">
        <v>183</v>
      </c>
      <c r="AE69" s="13" t="s">
        <v>183</v>
      </c>
      <c r="AF69" s="13"/>
      <c r="AG69" s="16" t="s">
        <v>607</v>
      </c>
      <c r="AH69" s="146" t="s">
        <v>588</v>
      </c>
      <c r="AI69" s="134" t="s">
        <v>594</v>
      </c>
      <c r="AJ69" s="134" t="s">
        <v>590</v>
      </c>
      <c r="AK69" s="146" t="s">
        <v>52</v>
      </c>
      <c r="AL69" s="146" t="s">
        <v>183</v>
      </c>
      <c r="AM69" s="13">
        <v>4</v>
      </c>
      <c r="AN69" s="13">
        <v>4</v>
      </c>
      <c r="AO69" s="13">
        <v>4</v>
      </c>
      <c r="AP69" s="13">
        <v>4</v>
      </c>
      <c r="AQ69" s="13"/>
      <c r="AR69" s="31">
        <v>3.9E-2</v>
      </c>
      <c r="AS69" s="16" t="s">
        <v>45</v>
      </c>
      <c r="AT69" s="16" t="s">
        <v>191</v>
      </c>
      <c r="AU69" s="13" t="s">
        <v>52</v>
      </c>
      <c r="AV69" s="13" t="s">
        <v>151</v>
      </c>
      <c r="AW69" s="16" t="s">
        <v>52</v>
      </c>
      <c r="AX69" s="13" t="s">
        <v>151</v>
      </c>
      <c r="AY69" s="16" t="s">
        <v>175</v>
      </c>
      <c r="AZ69" s="16" t="s">
        <v>155</v>
      </c>
      <c r="BA69" s="16" t="s">
        <v>343</v>
      </c>
      <c r="BB69" s="16" t="s">
        <v>164</v>
      </c>
      <c r="BC69" s="32" t="s">
        <v>98</v>
      </c>
      <c r="BD69" s="31" t="s">
        <v>46</v>
      </c>
      <c r="BE69" s="30" t="s">
        <v>16</v>
      </c>
      <c r="BF69" s="30" t="s">
        <v>113</v>
      </c>
      <c r="BG69" s="33" t="s">
        <v>130</v>
      </c>
      <c r="BH69" s="34">
        <v>44753</v>
      </c>
      <c r="BI69" s="34">
        <v>44935</v>
      </c>
      <c r="BJ69" s="34">
        <v>46568</v>
      </c>
      <c r="BK69" s="13">
        <f ca="1">+(REFERENCEMENT_ISOLANT[[#This Row],[AVIS LIMITE AU / VALIDITE]]&gt;=TODAY())*1</f>
        <v>1</v>
      </c>
      <c r="BL69" s="13" t="s">
        <v>52</v>
      </c>
      <c r="BM69"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69" s="95">
        <v>0</v>
      </c>
      <c r="BO69" s="30"/>
      <c r="BP69" s="30"/>
      <c r="BQ69" s="36"/>
      <c r="BR69"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Sur liste verte de la C2p à la date du référencement</v>
      </c>
      <c r="BS69" s="35">
        <f ca="1">REFERENCEMENT_ISOLANT[[#This Row],[VALIDITE]]</f>
        <v>1</v>
      </c>
      <c r="BT69"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69"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69"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69" s="36" t="e">
        <f>IF(AND('PR-tampon'!RECH_HYGRO=TRUE,MATCH(REFERENCEMENT_ISOLANT[[#This Row],[Hygrométrie des locaux]],LISTE_HYGRO,0)&gt;=MATCH(ZONE_SIS_VISEE,LISTE_HYGRO,0)),1,0)</f>
        <v>#N/A</v>
      </c>
      <c r="BX69" s="36" t="e">
        <f>IF(AND('PR-tampon'!RECH_CLIMAT=TRUE,MATCH(REFERENCEMENT_ISOLANT[[#This Row],[Climat max]],LISTE_CLIMAT,0)&gt;=MATCH(HAUT_VISEE,LISTE_CLIMAT,0)),1,0)</f>
        <v>#N/A</v>
      </c>
      <c r="BY69" s="36" t="e">
        <f>IF(AND(RECH_CLASSEMENT=TRUE,MATCH(REFERENCEMENT_ISOLANT[[#This Row],[classement locaux au sens 20.1 P3]],LISTE_CLASSEMENT,0)&gt;=MATCH(SITUA_VISEE,LISTE_CLASSEMENT,0)),1,0)</f>
        <v>#N/A</v>
      </c>
      <c r="BZ69" s="36" t="e">
        <f>IF(AND(RECH_LOCAUX=TRUE,MATCH(REFERENCEMENT_ISOLANT[[#This Row],[Locaux climatisés ou raffraichis]],LISTE_LOCAUX_VISE,0)&gt;=MATCH(CATEG_VISEE,LISTE_LOCAUX_VISE,0)),1,0)</f>
        <v>#N/A</v>
      </c>
      <c r="CA69" s="36">
        <f ca="1">IF(REFERENCEMENT_ISOLANT[[#This Row],[Eligibilité procédé]]&lt;&gt;0,COUNTIF(REFERENCEMENT_ISOLANT[Eligibilité procédé],"&lt;="&amp;REFERENCEMENT_ISOLANT[[#This Row],[Eligibilité procédé]])-COUNTIF(REFERENCEMENT_ISOLANT[Eligibilité procédé],"=0"),ROWS(REFERENCEMENT_ISOLANT[Ordre]))</f>
        <v>49</v>
      </c>
      <c r="CB69" s="36">
        <f ca="1">IF(COUNTIF('PR-tampon'!$B$3:$B$9,TRUE)+1=COUNTIF(REFERENCEMENT_ISOLANT[[#This Row],[Validité]:[CRITERE CLIMATISATION VISE]],1),ROW(REFERENCEMENT_ISOLANT[[#This Row],[CRITERE CLIMATISATION VISE]]),"")</f>
        <v>69</v>
      </c>
      <c r="CC69"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Extension de l’Avis Technique 20/15-361_V4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69"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Extension de l’Avis Technique 20/15-361_V4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69"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69"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CG69" s="126"/>
      <c r="CH69" s="126"/>
      <c r="CI69" s="126"/>
      <c r="CJ69" s="126"/>
      <c r="CK69" s="126"/>
      <c r="CL69" s="126"/>
      <c r="CM69" s="126"/>
      <c r="CN69" s="126"/>
      <c r="CO69" s="126"/>
      <c r="CP69" s="126"/>
      <c r="CQ69"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20/15-361_V4-E1 du procédé ISOLANT ÉCOLOGIQUE SEMI, DOLCEA, CELLIPURE, DOMOSANIX, CELLECO - Applications en mur par insufflation : pose en : COB du NF DTU 31.2 avec parement extérieur ventilé ; </v>
      </c>
    </row>
    <row r="70" spans="1:95" ht="132" x14ac:dyDescent="0.25">
      <c r="A70" s="33">
        <v>45085</v>
      </c>
      <c r="B70" s="33"/>
      <c r="C70" s="33"/>
      <c r="D70" s="33"/>
      <c r="E70" s="30" t="s">
        <v>9</v>
      </c>
      <c r="F70" s="30" t="s">
        <v>686</v>
      </c>
      <c r="G70" s="30" t="str">
        <f ca="1">IF(REFERENCEMENT_ISOLANT[[#This Row],[VALIDITE]]=1,REFERENCEMENT_ISOLANT[[#This Row],[TYPE DE PROCEDE CSTB]],0)</f>
        <v>Isolation thermique de mur en vrac des produits à base de ouate de cellulose</v>
      </c>
      <c r="H70" s="30" t="s">
        <v>747</v>
      </c>
      <c r="I70" s="30" t="s">
        <v>8</v>
      </c>
      <c r="J70" s="30" t="s">
        <v>5</v>
      </c>
      <c r="K70" s="12" t="s">
        <v>183</v>
      </c>
      <c r="L70" s="12" t="s">
        <v>183</v>
      </c>
      <c r="M70" s="13" t="s">
        <v>183</v>
      </c>
      <c r="N70" s="12" t="s">
        <v>52</v>
      </c>
      <c r="O70" s="13" t="s">
        <v>52</v>
      </c>
      <c r="P70" s="13" t="s">
        <v>183</v>
      </c>
      <c r="Q70" s="13" t="s">
        <v>183</v>
      </c>
      <c r="R70" s="13" t="s">
        <v>183</v>
      </c>
      <c r="S70" s="13" t="s">
        <v>183</v>
      </c>
      <c r="T70" s="136" t="s">
        <v>183</v>
      </c>
      <c r="U70" s="138" t="s">
        <v>527</v>
      </c>
      <c r="V70" s="12" t="s">
        <v>183</v>
      </c>
      <c r="W70" s="12" t="s">
        <v>183</v>
      </c>
      <c r="X70" s="12" t="s">
        <v>183</v>
      </c>
      <c r="Y70" s="12"/>
      <c r="Z70" s="12" t="s">
        <v>183</v>
      </c>
      <c r="AA70" s="12" t="s">
        <v>183</v>
      </c>
      <c r="AB70" s="12"/>
      <c r="AC70" s="12" t="s">
        <v>183</v>
      </c>
      <c r="AD70" s="12" t="s">
        <v>183</v>
      </c>
      <c r="AE70" s="12" t="s">
        <v>183</v>
      </c>
      <c r="AF70" s="12"/>
      <c r="AG70" s="137" t="s">
        <v>539</v>
      </c>
      <c r="AH70" s="146" t="s">
        <v>588</v>
      </c>
      <c r="AI70" s="134" t="s">
        <v>594</v>
      </c>
      <c r="AJ70" s="134" t="s">
        <v>590</v>
      </c>
      <c r="AK70" s="146" t="s">
        <v>52</v>
      </c>
      <c r="AL70" s="146" t="s">
        <v>183</v>
      </c>
      <c r="AM70" s="13">
        <v>4</v>
      </c>
      <c r="AN70" s="13">
        <v>4</v>
      </c>
      <c r="AO70" s="13">
        <v>4</v>
      </c>
      <c r="AP70" s="13">
        <v>4</v>
      </c>
      <c r="AQ70" s="13"/>
      <c r="AR70" s="31" t="s">
        <v>57</v>
      </c>
      <c r="AS70" s="16" t="s">
        <v>45</v>
      </c>
      <c r="AT70" s="16" t="s">
        <v>191</v>
      </c>
      <c r="AU70" s="13" t="s">
        <v>52</v>
      </c>
      <c r="AV70" s="13" t="s">
        <v>151</v>
      </c>
      <c r="AW70" s="16" t="s">
        <v>52</v>
      </c>
      <c r="AX70" s="13" t="s">
        <v>151</v>
      </c>
      <c r="AY70" s="16" t="s">
        <v>175</v>
      </c>
      <c r="AZ70" s="16" t="s">
        <v>155</v>
      </c>
      <c r="BA70" s="16" t="s">
        <v>343</v>
      </c>
      <c r="BB70" s="16" t="s">
        <v>164</v>
      </c>
      <c r="BC70" s="32" t="s">
        <v>259</v>
      </c>
      <c r="BD70" s="31" t="s">
        <v>47</v>
      </c>
      <c r="BE70" s="30" t="s">
        <v>5</v>
      </c>
      <c r="BF70" s="30" t="s">
        <v>113</v>
      </c>
      <c r="BG70" s="33" t="s">
        <v>66</v>
      </c>
      <c r="BH70" s="34">
        <v>44845</v>
      </c>
      <c r="BI70" s="34">
        <v>44873</v>
      </c>
      <c r="BJ70" s="34">
        <v>46568</v>
      </c>
      <c r="BK70" s="45">
        <f ca="1">+(REFERENCEMENT_ISOLANT[[#This Row],[AVIS LIMITE AU / VALIDITE]]&gt;=TODAY())*1</f>
        <v>1</v>
      </c>
      <c r="BL70" s="13" t="s">
        <v>52</v>
      </c>
      <c r="BM70"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70" s="95">
        <v>0</v>
      </c>
      <c r="BO70" s="57" t="s">
        <v>223</v>
      </c>
      <c r="BP70" s="57"/>
      <c r="BQ70" s="36" t="s">
        <v>132</v>
      </c>
      <c r="BR70"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n°20/17-401_V4 annule et remplace l' Avis technique n° 20/17-401_V3
Sur liste verte de la C2p à la date du référencement</v>
      </c>
      <c r="BS70" s="35">
        <f ca="1">REFERENCEMENT_ISOLANT[[#This Row],[VALIDITE]]</f>
        <v>1</v>
      </c>
      <c r="BT70"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70"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70"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70" s="36" t="e">
        <f>IF(AND('PR-tampon'!RECH_HYGRO=TRUE,MATCH(REFERENCEMENT_ISOLANT[[#This Row],[Hygrométrie des locaux]],LISTE_HYGRO,0)&gt;=MATCH(ZONE_SIS_VISEE,LISTE_HYGRO,0)),1,0)</f>
        <v>#N/A</v>
      </c>
      <c r="BX70" s="36" t="e">
        <f>IF(AND('PR-tampon'!RECH_CLIMAT=TRUE,MATCH(REFERENCEMENT_ISOLANT[[#This Row],[Climat max]],LISTE_CLIMAT,0)&gt;=MATCH(HAUT_VISEE,LISTE_CLIMAT,0)),1,0)</f>
        <v>#N/A</v>
      </c>
      <c r="BY70" s="36" t="e">
        <f>IF(AND(RECH_CLASSEMENT=TRUE,MATCH(REFERENCEMENT_ISOLANT[[#This Row],[classement locaux au sens 20.1 P3]],LISTE_CLASSEMENT,0)&gt;=MATCH(SITUA_VISEE,LISTE_CLASSEMENT,0)),1,0)</f>
        <v>#N/A</v>
      </c>
      <c r="BZ70" s="36" t="e">
        <f>IF(AND(RECH_LOCAUX=TRUE,MATCH(REFERENCEMENT_ISOLANT[[#This Row],[Locaux climatisés ou raffraichis]],LISTE_LOCAUX_VISE,0)&gt;=MATCH(CATEG_VISEE,LISTE_LOCAUX_VISE,0)),1,0)</f>
        <v>#N/A</v>
      </c>
      <c r="CA70" s="36">
        <f ca="1">IF(REFERENCEMENT_ISOLANT[[#This Row],[Eligibilité procédé]]&lt;&gt;0,COUNTIF(REFERENCEMENT_ISOLANT[Eligibilité procédé],"&lt;="&amp;REFERENCEMENT_ISOLANT[[#This Row],[Eligibilité procédé]])-COUNTIF(REFERENCEMENT_ISOLANT[Eligibilité procédé],"=0"),ROWS(REFERENCEMENT_ISOLANT[Ordre]))</f>
        <v>50</v>
      </c>
      <c r="CB70" s="36">
        <f ca="1">IF(COUNTIF('PR-tampon'!$B$3:$B$9,TRUE)+1=COUNTIF(REFERENCEMENT_ISOLANT[[#This Row],[Validité]:[CRITERE CLIMATISATION VISE]],1),ROW(REFERENCEMENT_ISOLANT[[#This Row],[CRITERE CLIMATISATION VISE]]),"")</f>
        <v>70</v>
      </c>
      <c r="CC70"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70"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70"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70"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CG70" s="117" t="s">
        <v>478</v>
      </c>
      <c r="CH70" s="117" t="s">
        <v>478</v>
      </c>
      <c r="CI70" s="117" t="s">
        <v>479</v>
      </c>
      <c r="CJ70" s="117" t="s">
        <v>480</v>
      </c>
      <c r="CK70" s="117" t="s">
        <v>481</v>
      </c>
      <c r="CL70" s="126" t="s">
        <v>47</v>
      </c>
      <c r="CM70" s="126"/>
      <c r="CN70" s="126"/>
      <c r="CO70" s="126" t="s">
        <v>477</v>
      </c>
      <c r="CP70" s="117" t="s">
        <v>618</v>
      </c>
      <c r="CQ70"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20/17-401_V4 du procédé UniverCell® + - Applications par insufflation ou projection humide en mur : pose en : COB du NF DTU 31.2 avec parement extérieur ventilé ; </v>
      </c>
    </row>
    <row r="71" spans="1:95" ht="132" x14ac:dyDescent="0.25">
      <c r="A71" s="33">
        <v>45085</v>
      </c>
      <c r="B71" s="33"/>
      <c r="C71" s="33"/>
      <c r="D71" s="33"/>
      <c r="E71" s="30" t="s">
        <v>9</v>
      </c>
      <c r="F71" s="30" t="s">
        <v>685</v>
      </c>
      <c r="G71" s="30" t="str">
        <f ca="1">IF(REFERENCEMENT_ISOLANT[[#This Row],[VALIDITE]]=1,REFERENCEMENT_ISOLANT[[#This Row],[TYPE DE PROCEDE CSTB]],0)</f>
        <v>Isolation thermique de comble en vrac des produits à base de fibres végétales ou animales</v>
      </c>
      <c r="H71" s="30" t="s">
        <v>84</v>
      </c>
      <c r="I71" s="30" t="s">
        <v>496</v>
      </c>
      <c r="J71" s="30" t="s">
        <v>10</v>
      </c>
      <c r="K71" s="12" t="s">
        <v>183</v>
      </c>
      <c r="L71" s="13" t="s">
        <v>183</v>
      </c>
      <c r="M71" s="13" t="s">
        <v>183</v>
      </c>
      <c r="N71" s="12" t="s">
        <v>183</v>
      </c>
      <c r="O71" s="13" t="s">
        <v>183</v>
      </c>
      <c r="P71" s="13" t="s">
        <v>183</v>
      </c>
      <c r="Q71" s="13" t="s">
        <v>183</v>
      </c>
      <c r="R71" s="13" t="s">
        <v>183</v>
      </c>
      <c r="S71" s="13" t="s">
        <v>183</v>
      </c>
      <c r="T71" s="136" t="s">
        <v>183</v>
      </c>
      <c r="U71" s="12"/>
      <c r="V71" s="12" t="s">
        <v>183</v>
      </c>
      <c r="W71" s="12" t="s">
        <v>183</v>
      </c>
      <c r="X71" s="12" t="s">
        <v>52</v>
      </c>
      <c r="Y71" s="12"/>
      <c r="Z71" s="12" t="s">
        <v>183</v>
      </c>
      <c r="AA71" s="12" t="s">
        <v>183</v>
      </c>
      <c r="AB71" s="12"/>
      <c r="AC71" s="12" t="s">
        <v>183</v>
      </c>
      <c r="AD71" s="12" t="s">
        <v>183</v>
      </c>
      <c r="AE71" s="12" t="s">
        <v>183</v>
      </c>
      <c r="AF71" s="12"/>
      <c r="AG71" s="31"/>
      <c r="AH71" s="146" t="s">
        <v>588</v>
      </c>
      <c r="AI71" s="146"/>
      <c r="AJ71" s="146"/>
      <c r="AK71" s="146" t="s">
        <v>52</v>
      </c>
      <c r="AL71" s="146" t="s">
        <v>599</v>
      </c>
      <c r="AM71" s="13">
        <v>4</v>
      </c>
      <c r="AN71" s="13">
        <v>4</v>
      </c>
      <c r="AO71" s="13">
        <v>4</v>
      </c>
      <c r="AP71" s="13">
        <v>4</v>
      </c>
      <c r="AQ71" s="13"/>
      <c r="AR71" s="31">
        <v>4.5999999999999999E-2</v>
      </c>
      <c r="AS71" s="16" t="s">
        <v>45</v>
      </c>
      <c r="AT71" s="16" t="s">
        <v>191</v>
      </c>
      <c r="AU71" s="13" t="s">
        <v>52</v>
      </c>
      <c r="AV71" s="13" t="s">
        <v>151</v>
      </c>
      <c r="AW71" s="16" t="s">
        <v>52</v>
      </c>
      <c r="AX71" s="13" t="s">
        <v>151</v>
      </c>
      <c r="AY71" s="16" t="s">
        <v>175</v>
      </c>
      <c r="AZ71" s="16" t="s">
        <v>92</v>
      </c>
      <c r="BA71" s="56" t="s">
        <v>343</v>
      </c>
      <c r="BB71" s="16" t="s">
        <v>164</v>
      </c>
      <c r="BC71" s="32" t="s">
        <v>91</v>
      </c>
      <c r="BD71" s="31" t="s">
        <v>46</v>
      </c>
      <c r="BE71" s="30" t="s">
        <v>10</v>
      </c>
      <c r="BF71" s="10" t="s">
        <v>114</v>
      </c>
      <c r="BG71" s="33" t="s">
        <v>14</v>
      </c>
      <c r="BH71" s="46">
        <v>43612</v>
      </c>
      <c r="BI71" s="46">
        <v>43769</v>
      </c>
      <c r="BJ71" s="46">
        <v>45900</v>
      </c>
      <c r="BK71" s="13">
        <f ca="1">+(REFERENCEMENT_ISOLANT[[#This Row],[AVIS LIMITE AU / VALIDITE]]&gt;=TODAY())*1</f>
        <v>1</v>
      </c>
      <c r="BL71" s="13" t="s">
        <v>52</v>
      </c>
      <c r="BM71"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71" s="95">
        <v>0</v>
      </c>
      <c r="BO71" s="58" t="s">
        <v>221</v>
      </c>
      <c r="BP71" s="58"/>
      <c r="BQ71" s="36" t="s">
        <v>129</v>
      </c>
      <c r="BR71"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Le Document d'Application Technique (DTA) n°20/16-374_V2 annule et remplace le Document d'Application Technique (DTA) n° 20/16-374_V1
Sur liste verte de la C2p à la date du référencement</v>
      </c>
      <c r="BS71" s="35">
        <f ca="1">REFERENCEMENT_ISOLANT[[#This Row],[VALIDITE]]</f>
        <v>1</v>
      </c>
      <c r="BT71"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71"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71"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71" s="36" t="e">
        <f>IF(AND('PR-tampon'!RECH_HYGRO=TRUE,MATCH(REFERENCEMENT_ISOLANT[[#This Row],[Hygrométrie des locaux]],LISTE_HYGRO,0)&gt;=MATCH(ZONE_SIS_VISEE,LISTE_HYGRO,0)),1,0)</f>
        <v>#N/A</v>
      </c>
      <c r="BX71" s="36" t="e">
        <f>IF(AND('PR-tampon'!RECH_CLIMAT=TRUE,MATCH(REFERENCEMENT_ISOLANT[[#This Row],[Climat max]],LISTE_CLIMAT,0)&gt;=MATCH(HAUT_VISEE,LISTE_CLIMAT,0)),1,0)</f>
        <v>#N/A</v>
      </c>
      <c r="BY71" s="36" t="e">
        <f>IF(AND(RECH_CLASSEMENT=TRUE,MATCH(REFERENCEMENT_ISOLANT[[#This Row],[classement locaux au sens 20.1 P3]],LISTE_CLASSEMENT,0)&gt;=MATCH(SITUA_VISEE,LISTE_CLASSEMENT,0)),1,0)</f>
        <v>#N/A</v>
      </c>
      <c r="BZ71" s="36" t="e">
        <f>IF(AND(RECH_LOCAUX=TRUE,MATCH(REFERENCEMENT_ISOLANT[[#This Row],[Locaux climatisés ou raffraichis]],LISTE_LOCAUX_VISE,0)&gt;=MATCH(CATEG_VISEE,LISTE_LOCAUX_VISE,0)),1,0)</f>
        <v>#N/A</v>
      </c>
      <c r="CA71" s="36">
        <f ca="1">IF(REFERENCEMENT_ISOLANT[[#This Row],[Eligibilité procédé]]&lt;&gt;0,COUNTIF(REFERENCEMENT_ISOLANT[Eligibilité procédé],"&lt;="&amp;REFERENCEMENT_ISOLANT[[#This Row],[Eligibilité procédé]])-COUNTIF(REFERENCEMENT_ISOLANT[Eligibilité procédé],"=0"),ROWS(REFERENCEMENT_ISOLANT[Ordre]))</f>
        <v>51</v>
      </c>
      <c r="CB71" s="36">
        <f ca="1">IF(COUNTIF('PR-tampon'!$B$3:$B$9,TRUE)+1=COUNTIF(REFERENCEMENT_ISOLANT[[#This Row],[Validité]:[CRITERE CLIMATISATION VISE]],1),ROW(REFERENCEMENT_ISOLANT[[#This Row],[CRITERE CLIMATISATION VISE]]),"")</f>
        <v>71</v>
      </c>
      <c r="CC71"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c>
      <c r="CD71"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c>
      <c r="CE71"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71"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COMBLES PERDUS : ISOLATION DE PLANCHER DE COMBLES PERDUS</v>
      </c>
      <c r="CG71" s="126"/>
      <c r="CH71" s="126"/>
      <c r="CI71" s="126"/>
      <c r="CJ71" s="126"/>
      <c r="CK71" s="126"/>
      <c r="CL71" s="126"/>
      <c r="CM71" s="126"/>
      <c r="CN71" s="126"/>
      <c r="CO71" s="126"/>
      <c r="CP71" s="126"/>
      <c r="CQ71"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20/16-374_V2 du procédé COTON-FRP, NITA-COTON-FRP, INNOCOTON, COTON SOLIDAIRE,
DOMOSANIX, NITA-COTTON : pose en : plancher de combles perdus ; </v>
      </c>
    </row>
    <row r="72" spans="1:95" ht="132" x14ac:dyDescent="0.25">
      <c r="A72" s="33">
        <v>45085</v>
      </c>
      <c r="B72" s="33"/>
      <c r="C72" s="33"/>
      <c r="D72" s="33"/>
      <c r="E72" s="30" t="s">
        <v>9</v>
      </c>
      <c r="F72" s="30" t="s">
        <v>685</v>
      </c>
      <c r="G72" s="30" t="str">
        <f ca="1">IF(REFERENCEMENT_ISOLANT[[#This Row],[VALIDITE]]=1,REFERENCEMENT_ISOLANT[[#This Row],[TYPE DE PROCEDE CSTB]],0)</f>
        <v>Isolation thermique de comble en vrac des produits à base de fibres végétales ou animales</v>
      </c>
      <c r="H72" s="30" t="s">
        <v>13</v>
      </c>
      <c r="I72" s="30" t="s">
        <v>496</v>
      </c>
      <c r="J72" s="30" t="s">
        <v>11</v>
      </c>
      <c r="K72" s="12" t="s">
        <v>183</v>
      </c>
      <c r="L72" s="13" t="s">
        <v>183</v>
      </c>
      <c r="M72" s="13" t="s">
        <v>183</v>
      </c>
      <c r="N72" s="12" t="s">
        <v>183</v>
      </c>
      <c r="O72" s="13" t="s">
        <v>183</v>
      </c>
      <c r="P72" s="13" t="s">
        <v>183</v>
      </c>
      <c r="Q72" s="13" t="s">
        <v>183</v>
      </c>
      <c r="R72" s="13" t="s">
        <v>183</v>
      </c>
      <c r="S72" s="13" t="s">
        <v>183</v>
      </c>
      <c r="T72" s="136" t="s">
        <v>183</v>
      </c>
      <c r="U72" s="12"/>
      <c r="V72" s="12" t="s">
        <v>183</v>
      </c>
      <c r="W72" s="12" t="s">
        <v>183</v>
      </c>
      <c r="X72" s="12" t="s">
        <v>52</v>
      </c>
      <c r="Y72" s="12"/>
      <c r="Z72" s="12" t="s">
        <v>183</v>
      </c>
      <c r="AA72" s="12" t="s">
        <v>183</v>
      </c>
      <c r="AB72" s="12"/>
      <c r="AC72" s="12" t="s">
        <v>183</v>
      </c>
      <c r="AD72" s="12" t="s">
        <v>183</v>
      </c>
      <c r="AE72" s="12" t="s">
        <v>183</v>
      </c>
      <c r="AF72" s="12"/>
      <c r="AG72" s="119" t="s">
        <v>525</v>
      </c>
      <c r="AH72" s="146" t="s">
        <v>588</v>
      </c>
      <c r="AI72" s="146"/>
      <c r="AJ72" s="146"/>
      <c r="AK72" s="146" t="s">
        <v>52</v>
      </c>
      <c r="AL72" s="146" t="s">
        <v>599</v>
      </c>
      <c r="AM72" s="13">
        <v>4</v>
      </c>
      <c r="AN72" s="13">
        <v>4</v>
      </c>
      <c r="AO72" s="13">
        <v>4</v>
      </c>
      <c r="AP72" s="13">
        <v>4</v>
      </c>
      <c r="AQ72" s="13"/>
      <c r="AR72" s="31">
        <v>4.5999999999999999E-2</v>
      </c>
      <c r="AS72" s="16" t="s">
        <v>45</v>
      </c>
      <c r="AT72" s="16" t="s">
        <v>191</v>
      </c>
      <c r="AU72" s="13" t="s">
        <v>52</v>
      </c>
      <c r="AV72" s="13" t="s">
        <v>151</v>
      </c>
      <c r="AW72" s="16" t="s">
        <v>52</v>
      </c>
      <c r="AX72" s="13" t="s">
        <v>151</v>
      </c>
      <c r="AY72" s="16" t="s">
        <v>175</v>
      </c>
      <c r="AZ72" s="16" t="s">
        <v>92</v>
      </c>
      <c r="BA72" s="56" t="s">
        <v>343</v>
      </c>
      <c r="BB72" s="16" t="s">
        <v>164</v>
      </c>
      <c r="BC72" s="32" t="s">
        <v>91</v>
      </c>
      <c r="BD72" s="31" t="s">
        <v>46</v>
      </c>
      <c r="BE72" s="30" t="s">
        <v>10</v>
      </c>
      <c r="BF72" s="10" t="s">
        <v>114</v>
      </c>
      <c r="BG72" s="33" t="s">
        <v>12</v>
      </c>
      <c r="BH72" s="46">
        <v>43612</v>
      </c>
      <c r="BI72" s="46">
        <v>43769</v>
      </c>
      <c r="BJ72" s="46">
        <v>45900</v>
      </c>
      <c r="BK72" s="13">
        <f ca="1">+(REFERENCEMENT_ISOLANT[[#This Row],[AVIS LIMITE AU / VALIDITE]]&gt;=TODAY())*1</f>
        <v>1</v>
      </c>
      <c r="BL72" s="13" t="s">
        <v>52</v>
      </c>
      <c r="BM72"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72" s="95">
        <v>0</v>
      </c>
      <c r="BO72" s="58" t="s">
        <v>222</v>
      </c>
      <c r="BP72" s="58"/>
      <c r="BQ72" s="36" t="s">
        <v>131</v>
      </c>
      <c r="BR72"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Le Document d'Application Technique (DTA) n°20/16-374_V2-E1 annule et remplace le Document d'Application Technique (DTA) n° 20/16-374_V1-E1
Sur liste verte de la C2p à la date du référencement</v>
      </c>
      <c r="BS72" s="35">
        <f ca="1">REFERENCEMENT_ISOLANT[[#This Row],[VALIDITE]]</f>
        <v>1</v>
      </c>
      <c r="BT72"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72"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72"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72" s="36" t="e">
        <f>IF(AND('PR-tampon'!RECH_HYGRO=TRUE,MATCH(REFERENCEMENT_ISOLANT[[#This Row],[Hygrométrie des locaux]],LISTE_HYGRO,0)&gt;=MATCH(ZONE_SIS_VISEE,LISTE_HYGRO,0)),1,0)</f>
        <v>#N/A</v>
      </c>
      <c r="BX72" s="36" t="e">
        <f>IF(AND('PR-tampon'!RECH_CLIMAT=TRUE,MATCH(REFERENCEMENT_ISOLANT[[#This Row],[Climat max]],LISTE_CLIMAT,0)&gt;=MATCH(HAUT_VISEE,LISTE_CLIMAT,0)),1,0)</f>
        <v>#N/A</v>
      </c>
      <c r="BY72" s="36" t="e">
        <f>IF(AND(RECH_CLASSEMENT=TRUE,MATCH(REFERENCEMENT_ISOLANT[[#This Row],[classement locaux au sens 20.1 P3]],LISTE_CLASSEMENT,0)&gt;=MATCH(SITUA_VISEE,LISTE_CLASSEMENT,0)),1,0)</f>
        <v>#N/A</v>
      </c>
      <c r="BZ72" s="36" t="e">
        <f>IF(AND(RECH_LOCAUX=TRUE,MATCH(REFERENCEMENT_ISOLANT[[#This Row],[Locaux climatisés ou raffraichis]],LISTE_LOCAUX_VISE,0)&gt;=MATCH(CATEG_VISEE,LISTE_LOCAUX_VISE,0)),1,0)</f>
        <v>#N/A</v>
      </c>
      <c r="CA72" s="36">
        <f ca="1">IF(REFERENCEMENT_ISOLANT[[#This Row],[Eligibilité procédé]]&lt;&gt;0,COUNTIF(REFERENCEMENT_ISOLANT[Eligibilité procédé],"&lt;="&amp;REFERENCEMENT_ISOLANT[[#This Row],[Eligibilité procédé]])-COUNTIF(REFERENCEMENT_ISOLANT[Eligibilité procédé],"=0"),ROWS(REFERENCEMENT_ISOLANT[Ordre]))</f>
        <v>52</v>
      </c>
      <c r="CB72" s="36">
        <f ca="1">IF(COUNTIF('PR-tampon'!$B$3:$B$9,TRUE)+1=COUNTIF(REFERENCEMENT_ISOLANT[[#This Row],[Validité]:[CRITERE CLIMATISATION VISE]],1),ROW(REFERENCEMENT_ISOLANT[[#This Row],[CRITERE CLIMATISATION VISE]]),"")</f>
        <v>72</v>
      </c>
      <c r="CC72"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Extension de l’Avis Technique 20/16-374_V2</v>
      </c>
      <c r="CD72"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Extension de l’Avis Technique 20/16-374_V2</v>
      </c>
      <c r="CE72"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72"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COMBLES PERDUS : ISOLATION DE PLANCHER DE COMBLES PERDUS</v>
      </c>
      <c r="CG72" s="126"/>
      <c r="CH72" s="126"/>
      <c r="CI72" s="126"/>
      <c r="CJ72" s="126"/>
      <c r="CK72" s="126"/>
      <c r="CL72" s="126"/>
      <c r="CM72" s="126"/>
      <c r="CN72" s="126"/>
      <c r="CO72" s="126"/>
      <c r="CP72" s="126"/>
      <c r="CQ72"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20/16-374_V2-E1 du procédé ISOTEXTIL : pose en : plancher de combles perdus ; </v>
      </c>
    </row>
    <row r="73" spans="1:95" ht="324" x14ac:dyDescent="0.25">
      <c r="A73" s="33">
        <v>45085</v>
      </c>
      <c r="B73" s="33"/>
      <c r="C73" s="33"/>
      <c r="D73" s="33"/>
      <c r="E73" s="30" t="s">
        <v>9</v>
      </c>
      <c r="F73" s="30" t="s">
        <v>685</v>
      </c>
      <c r="G73" s="30" t="str">
        <f ca="1">IF(REFERENCEMENT_ISOLANT[[#This Row],[VALIDITE]]=1,REFERENCEMENT_ISOLANT[[#This Row],[TYPE DE PROCEDE CSTB]],0)</f>
        <v>Isolation thermique de comble en vrac des produits à base de fibres végétales ou animales</v>
      </c>
      <c r="H73" s="30" t="s">
        <v>168</v>
      </c>
      <c r="I73" s="30" t="s">
        <v>496</v>
      </c>
      <c r="J73" s="30" t="s">
        <v>4</v>
      </c>
      <c r="K73" s="12" t="s">
        <v>183</v>
      </c>
      <c r="L73" s="13" t="s">
        <v>183</v>
      </c>
      <c r="M73" s="13" t="s">
        <v>183</v>
      </c>
      <c r="N73" s="12" t="s">
        <v>183</v>
      </c>
      <c r="O73" s="13" t="s">
        <v>183</v>
      </c>
      <c r="P73" s="13" t="s">
        <v>183</v>
      </c>
      <c r="Q73" s="13" t="s">
        <v>183</v>
      </c>
      <c r="R73" s="13" t="s">
        <v>183</v>
      </c>
      <c r="S73" s="13" t="s">
        <v>183</v>
      </c>
      <c r="T73" s="136" t="s">
        <v>183</v>
      </c>
      <c r="U73" s="12"/>
      <c r="V73" s="12" t="s">
        <v>183</v>
      </c>
      <c r="W73" s="14" t="s">
        <v>183</v>
      </c>
      <c r="X73" s="12" t="s">
        <v>52</v>
      </c>
      <c r="Y73" s="138" t="s">
        <v>528</v>
      </c>
      <c r="Z73" s="12" t="s">
        <v>183</v>
      </c>
      <c r="AA73" s="12" t="s">
        <v>183</v>
      </c>
      <c r="AB73" s="12"/>
      <c r="AC73" s="12" t="s">
        <v>183</v>
      </c>
      <c r="AD73" s="12" t="s">
        <v>183</v>
      </c>
      <c r="AE73" s="12" t="s">
        <v>183</v>
      </c>
      <c r="AF73" s="12"/>
      <c r="AG73" s="137" t="s">
        <v>538</v>
      </c>
      <c r="AH73" s="144" t="s">
        <v>586</v>
      </c>
      <c r="AI73" s="144">
        <v>85</v>
      </c>
      <c r="AJ73" s="145" t="s">
        <v>596</v>
      </c>
      <c r="AK73" s="146" t="s">
        <v>52</v>
      </c>
      <c r="AL73" s="146" t="s">
        <v>183</v>
      </c>
      <c r="AM73" s="13">
        <v>4</v>
      </c>
      <c r="AN73" s="13">
        <v>4</v>
      </c>
      <c r="AO73" s="13">
        <v>4</v>
      </c>
      <c r="AP73" s="13">
        <v>4</v>
      </c>
      <c r="AQ73" s="13"/>
      <c r="AR73" s="31"/>
      <c r="AS73" s="16" t="s">
        <v>169</v>
      </c>
      <c r="AT73" s="16" t="s">
        <v>191</v>
      </c>
      <c r="AU73" s="13" t="s">
        <v>52</v>
      </c>
      <c r="AV73" s="13">
        <v>8</v>
      </c>
      <c r="AW73" s="16" t="s">
        <v>52</v>
      </c>
      <c r="AX73" s="13" t="s">
        <v>151</v>
      </c>
      <c r="AY73" s="16" t="s">
        <v>175</v>
      </c>
      <c r="AZ73" s="16" t="s">
        <v>155</v>
      </c>
      <c r="BA73" s="16" t="s">
        <v>343</v>
      </c>
      <c r="BB73" s="56" t="s">
        <v>164</v>
      </c>
      <c r="BC73" s="32" t="s">
        <v>384</v>
      </c>
      <c r="BD73" s="31" t="s">
        <v>46</v>
      </c>
      <c r="BE73" s="30" t="s">
        <v>4</v>
      </c>
      <c r="BF73" s="10" t="s">
        <v>113</v>
      </c>
      <c r="BG73" s="33" t="s">
        <v>170</v>
      </c>
      <c r="BH73" s="44">
        <v>44908</v>
      </c>
      <c r="BI73" s="44">
        <v>44946</v>
      </c>
      <c r="BJ73" s="44">
        <v>47573</v>
      </c>
      <c r="BK73" s="45">
        <f ca="1">+(REFERENCEMENT_ISOLANT[[#This Row],[AVIS LIMITE AU / VALIDITE]]&gt;=TODAY())*1</f>
        <v>1</v>
      </c>
      <c r="BL73" s="13" t="s">
        <v>52</v>
      </c>
      <c r="BM73"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73" s="95">
        <v>0</v>
      </c>
      <c r="BO73" s="57" t="s">
        <v>228</v>
      </c>
      <c r="BP73" s="57"/>
      <c r="BQ73" s="36" t="s">
        <v>171</v>
      </c>
      <c r="BR73"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n°20/17-398_V2 annule et remplace l' Avis technique n° 20/17-398_V1
Sur liste verte de la C2p à la date du référencement</v>
      </c>
      <c r="BS73" s="35">
        <f ca="1">REFERENCEMENT_ISOLANT[[#This Row],[VALIDITE]]</f>
        <v>1</v>
      </c>
      <c r="BT73"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73"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73"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73" s="36" t="e">
        <f>IF(AND('PR-tampon'!RECH_HYGRO=TRUE,MATCH(REFERENCEMENT_ISOLANT[[#This Row],[Hygrométrie des locaux]],LISTE_HYGRO,0)&gt;=MATCH(ZONE_SIS_VISEE,LISTE_HYGRO,0)),1,0)</f>
        <v>#N/A</v>
      </c>
      <c r="BX73" s="36" t="e">
        <f>IF(AND('PR-tampon'!RECH_CLIMAT=TRUE,MATCH(REFERENCEMENT_ISOLANT[[#This Row],[Climat max]],LISTE_CLIMAT,0)&gt;=MATCH(HAUT_VISEE,LISTE_CLIMAT,0)),1,0)</f>
        <v>#N/A</v>
      </c>
      <c r="BY73" s="36" t="e">
        <f>IF(AND(RECH_CLASSEMENT=TRUE,MATCH(REFERENCEMENT_ISOLANT[[#This Row],[classement locaux au sens 20.1 P3]],LISTE_CLASSEMENT,0)&gt;=MATCH(SITUA_VISEE,LISTE_CLASSEMENT,0)),1,0)</f>
        <v>#N/A</v>
      </c>
      <c r="BZ73" s="36" t="e">
        <f>IF(AND(RECH_LOCAUX=TRUE,MATCH(REFERENCEMENT_ISOLANT[[#This Row],[Locaux climatisés ou raffraichis]],LISTE_LOCAUX_VISE,0)&gt;=MATCH(CATEG_VISEE,LISTE_LOCAUX_VISE,0)),1,0)</f>
        <v>#N/A</v>
      </c>
      <c r="CA73" s="36">
        <f ca="1">IF(REFERENCEMENT_ISOLANT[[#This Row],[Eligibilité procédé]]&lt;&gt;0,COUNTIF(REFERENCEMENT_ISOLANT[Eligibilité procédé],"&lt;="&amp;REFERENCEMENT_ISOLANT[[#This Row],[Eligibilité procédé]])-COUNTIF(REFERENCEMENT_ISOLANT[Eligibilité procédé],"=0"),ROWS(REFERENCEMENT_ISOLANT[Ordre]))</f>
        <v>53</v>
      </c>
      <c r="CB73" s="36">
        <f ca="1">IF(COUNTIF('PR-tampon'!$B$3:$B$9,TRUE)+1=COUNTIF(REFERENCEMENT_ISOLANT[[#This Row],[Validité]:[CRITERE CLIMATISATION VISE]],1),ROW(REFERENCEMENT_ISOLANT[[#This Row],[CRITERE CLIMATISATION VISE]]),"")</f>
        <v>73</v>
      </c>
      <c r="CC73"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La limite d'emploi donnée en locaux rafraichis est induite par celle donnée dans le référentiel du support.</v>
      </c>
      <c r="CD73"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La limite d'emploi donnée en locaux rafraichis est induite par celle donnée dans le référentiel du support.</v>
      </c>
      <c r="CE73"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73"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COMBLES PERDUS : ISOLATION DE PLANCHER DE COMBLES PERDUS</v>
      </c>
      <c r="CG73" s="126">
        <v>4.2000000000000003E-2</v>
      </c>
      <c r="CH73" s="126">
        <v>4.2000000000000003E-2</v>
      </c>
      <c r="CI73" s="126">
        <v>125</v>
      </c>
      <c r="CJ73" s="126">
        <v>735</v>
      </c>
      <c r="CK73" s="126" t="s">
        <v>465</v>
      </c>
      <c r="CL73" s="126" t="s">
        <v>46</v>
      </c>
      <c r="CM73" s="126"/>
      <c r="CN73" s="126"/>
      <c r="CO73" s="126" t="s">
        <v>466</v>
      </c>
      <c r="CP73" s="154" t="s">
        <v>622</v>
      </c>
      <c r="CQ73"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20/17-398_V2 du procédé COTONWOOL® - BRICO-OUATE® - THERMOFEEL® : pose en : plancher de combles perdus ; </v>
      </c>
    </row>
    <row r="74" spans="1:95" ht="144" x14ac:dyDescent="0.25">
      <c r="A74" s="33">
        <v>45085</v>
      </c>
      <c r="B74" s="33"/>
      <c r="C74" s="33"/>
      <c r="D74" s="33"/>
      <c r="E74" s="30" t="s">
        <v>9</v>
      </c>
      <c r="F74" s="30" t="s">
        <v>686</v>
      </c>
      <c r="G74" s="30" t="str">
        <f ca="1">IF(REFERENCEMENT_ISOLANT[[#This Row],[VALIDITE]]=1,REFERENCEMENT_ISOLANT[[#This Row],[TYPE DE PROCEDE CSTB]],0)</f>
        <v>Isolation thermique de mur en vrac des produits à base de ouate de cellulose</v>
      </c>
      <c r="H74" s="30" t="s">
        <v>748</v>
      </c>
      <c r="I74" s="30" t="s">
        <v>8</v>
      </c>
      <c r="J74" s="30" t="s">
        <v>5</v>
      </c>
      <c r="K74" s="12" t="s">
        <v>183</v>
      </c>
      <c r="L74" s="12" t="s">
        <v>183</v>
      </c>
      <c r="M74" s="13" t="s">
        <v>183</v>
      </c>
      <c r="N74" s="12" t="s">
        <v>52</v>
      </c>
      <c r="O74" s="13" t="s">
        <v>52</v>
      </c>
      <c r="P74" s="13" t="s">
        <v>183</v>
      </c>
      <c r="Q74" s="13" t="s">
        <v>183</v>
      </c>
      <c r="R74" s="13" t="s">
        <v>183</v>
      </c>
      <c r="S74" s="13" t="s">
        <v>183</v>
      </c>
      <c r="T74" s="136" t="s">
        <v>183</v>
      </c>
      <c r="U74" s="138" t="s">
        <v>527</v>
      </c>
      <c r="V74" s="12" t="s">
        <v>183</v>
      </c>
      <c r="W74" s="12" t="s">
        <v>183</v>
      </c>
      <c r="X74" s="12" t="s">
        <v>183</v>
      </c>
      <c r="Y74" s="12"/>
      <c r="Z74" s="12" t="s">
        <v>183</v>
      </c>
      <c r="AA74" s="12" t="s">
        <v>183</v>
      </c>
      <c r="AB74" s="12"/>
      <c r="AC74" s="12" t="s">
        <v>183</v>
      </c>
      <c r="AD74" s="12" t="s">
        <v>183</v>
      </c>
      <c r="AE74" s="12" t="s">
        <v>183</v>
      </c>
      <c r="AF74" s="12"/>
      <c r="AG74" s="137" t="s">
        <v>540</v>
      </c>
      <c r="AH74" s="146" t="s">
        <v>588</v>
      </c>
      <c r="AI74" s="134" t="s">
        <v>594</v>
      </c>
      <c r="AJ74" s="134" t="s">
        <v>590</v>
      </c>
      <c r="AK74" s="146" t="s">
        <v>52</v>
      </c>
      <c r="AL74" s="146" t="s">
        <v>183</v>
      </c>
      <c r="AM74" s="13">
        <v>4</v>
      </c>
      <c r="AN74" s="13">
        <v>4</v>
      </c>
      <c r="AO74" s="13">
        <v>4</v>
      </c>
      <c r="AP74" s="13">
        <v>4</v>
      </c>
      <c r="AQ74" s="13"/>
      <c r="AR74" s="31" t="s">
        <v>57</v>
      </c>
      <c r="AS74" s="16" t="s">
        <v>45</v>
      </c>
      <c r="AT74" s="16" t="s">
        <v>191</v>
      </c>
      <c r="AU74" s="13" t="s">
        <v>52</v>
      </c>
      <c r="AV74" s="13" t="s">
        <v>151</v>
      </c>
      <c r="AW74" s="16" t="s">
        <v>52</v>
      </c>
      <c r="AX74" s="13" t="s">
        <v>151</v>
      </c>
      <c r="AY74" s="16" t="s">
        <v>175</v>
      </c>
      <c r="AZ74" s="16" t="s">
        <v>155</v>
      </c>
      <c r="BA74" s="16" t="s">
        <v>343</v>
      </c>
      <c r="BB74" s="16" t="s">
        <v>164</v>
      </c>
      <c r="BC74" s="32" t="s">
        <v>427</v>
      </c>
      <c r="BD74" s="31" t="s">
        <v>47</v>
      </c>
      <c r="BE74" s="30" t="s">
        <v>5</v>
      </c>
      <c r="BF74" s="30" t="s">
        <v>113</v>
      </c>
      <c r="BG74" s="33" t="s">
        <v>69</v>
      </c>
      <c r="BH74" s="44">
        <v>44845</v>
      </c>
      <c r="BI74" s="44">
        <v>44879</v>
      </c>
      <c r="BJ74" s="44">
        <v>46568</v>
      </c>
      <c r="BK74" s="45">
        <f ca="1">+(REFERENCEMENT_ISOLANT[[#This Row],[AVIS LIMITE AU / VALIDITE]]&gt;=TODAY())*1</f>
        <v>1</v>
      </c>
      <c r="BL74" s="13" t="s">
        <v>52</v>
      </c>
      <c r="BM74"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74" s="95">
        <v>0</v>
      </c>
      <c r="BO74" s="57" t="s">
        <v>224</v>
      </c>
      <c r="BP74" s="57"/>
      <c r="BQ74" s="36" t="s">
        <v>136</v>
      </c>
      <c r="BR74"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n°20/17-401_V4-E1 annule et remplace l' Avis technique n° 20/17-401_V3-E1
Sur liste verte de la C2p à la date du référencement</v>
      </c>
      <c r="BS74" s="35">
        <f ca="1">REFERENCEMENT_ISOLANT[[#This Row],[VALIDITE]]</f>
        <v>1</v>
      </c>
      <c r="BT74"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74"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74"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74" s="36" t="e">
        <f>IF(AND('PR-tampon'!RECH_HYGRO=TRUE,MATCH(REFERENCEMENT_ISOLANT[[#This Row],[Hygrométrie des locaux]],LISTE_HYGRO,0)&gt;=MATCH(ZONE_SIS_VISEE,LISTE_HYGRO,0)),1,0)</f>
        <v>#N/A</v>
      </c>
      <c r="BX74" s="36" t="e">
        <f>IF(AND('PR-tampon'!RECH_CLIMAT=TRUE,MATCH(REFERENCEMENT_ISOLANT[[#This Row],[Climat max]],LISTE_CLIMAT,0)&gt;=MATCH(HAUT_VISEE,LISTE_CLIMAT,0)),1,0)</f>
        <v>#N/A</v>
      </c>
      <c r="BY74" s="36" t="e">
        <f>IF(AND(RECH_CLASSEMENT=TRUE,MATCH(REFERENCEMENT_ISOLANT[[#This Row],[classement locaux au sens 20.1 P3]],LISTE_CLASSEMENT,0)&gt;=MATCH(SITUA_VISEE,LISTE_CLASSEMENT,0)),1,0)</f>
        <v>#N/A</v>
      </c>
      <c r="BZ74" s="36" t="e">
        <f>IF(AND(RECH_LOCAUX=TRUE,MATCH(REFERENCEMENT_ISOLANT[[#This Row],[Locaux climatisés ou raffraichis]],LISTE_LOCAUX_VISE,0)&gt;=MATCH(CATEG_VISEE,LISTE_LOCAUX_VISE,0)),1,0)</f>
        <v>#N/A</v>
      </c>
      <c r="CA74" s="36">
        <f ca="1">IF(REFERENCEMENT_ISOLANT[[#This Row],[Eligibilité procédé]]&lt;&gt;0,COUNTIF(REFERENCEMENT_ISOLANT[Eligibilité procédé],"&lt;="&amp;REFERENCEMENT_ISOLANT[[#This Row],[Eligibilité procédé]])-COUNTIF(REFERENCEMENT_ISOLANT[Eligibilité procédé],"=0"),ROWS(REFERENCEMENT_ISOLANT[Ordre]))</f>
        <v>54</v>
      </c>
      <c r="CB74" s="36">
        <f ca="1">IF(COUNTIF('PR-tampon'!$B$3:$B$9,TRUE)+1=COUNTIF(REFERENCEMENT_ISOLANT[[#This Row],[Validité]:[CRITERE CLIMATISATION VISE]],1),ROW(REFERENCEMENT_ISOLANT[[#This Row],[CRITERE CLIMATISATION VISE]]),"")</f>
        <v>74</v>
      </c>
      <c r="CC74"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Extension de l’Avis Technique 20/17-401_V4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74"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Extension de l’Avis Technique 20/17-401_V4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74"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74"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CG74" s="126"/>
      <c r="CH74" s="126"/>
      <c r="CI74" s="126"/>
      <c r="CJ74" s="126"/>
      <c r="CK74" s="126"/>
      <c r="CL74" s="126"/>
      <c r="CM74" s="126"/>
      <c r="CN74" s="126"/>
      <c r="CO74" s="126"/>
      <c r="CP74" s="117" t="s">
        <v>617</v>
      </c>
      <c r="CQ74"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20/17-401_V4-E1 du procédé Therméo ouate de cellulose, ThermaCell, SopraCell - Applications par insufflation ou projection humide en mur : pose en : COB du NF DTU 31.2 avec parement extérieur ventilé ; </v>
      </c>
    </row>
    <row r="75" spans="1:95" ht="132" x14ac:dyDescent="0.25">
      <c r="A75" s="33">
        <v>45085</v>
      </c>
      <c r="B75" s="33"/>
      <c r="C75" s="33"/>
      <c r="D75" s="33"/>
      <c r="E75" s="30" t="s">
        <v>9</v>
      </c>
      <c r="F75" s="30" t="s">
        <v>686</v>
      </c>
      <c r="G75" s="30" t="str">
        <f ca="1">IF(REFERENCEMENT_ISOLANT[[#This Row],[VALIDITE]]=1,REFERENCEMENT_ISOLANT[[#This Row],[TYPE DE PROCEDE CSTB]],0)</f>
        <v>Isolation thermique de mur en vrac des produits à base de ouate de cellulose</v>
      </c>
      <c r="H75" s="30" t="s">
        <v>749</v>
      </c>
      <c r="I75" s="30" t="s">
        <v>8</v>
      </c>
      <c r="J75" s="30" t="s">
        <v>5</v>
      </c>
      <c r="K75" s="12" t="s">
        <v>183</v>
      </c>
      <c r="L75" s="12" t="s">
        <v>183</v>
      </c>
      <c r="M75" s="13" t="s">
        <v>183</v>
      </c>
      <c r="N75" s="12" t="s">
        <v>52</v>
      </c>
      <c r="O75" s="13" t="s">
        <v>52</v>
      </c>
      <c r="P75" s="13" t="s">
        <v>183</v>
      </c>
      <c r="Q75" s="13" t="s">
        <v>183</v>
      </c>
      <c r="R75" s="13" t="s">
        <v>183</v>
      </c>
      <c r="S75" s="13" t="s">
        <v>183</v>
      </c>
      <c r="T75" s="136" t="s">
        <v>183</v>
      </c>
      <c r="U75" s="138" t="s">
        <v>527</v>
      </c>
      <c r="V75" s="12" t="s">
        <v>183</v>
      </c>
      <c r="W75" s="12" t="s">
        <v>183</v>
      </c>
      <c r="X75" s="12" t="s">
        <v>183</v>
      </c>
      <c r="Y75" s="12"/>
      <c r="Z75" s="12" t="s">
        <v>183</v>
      </c>
      <c r="AA75" s="12" t="s">
        <v>183</v>
      </c>
      <c r="AB75" s="12"/>
      <c r="AC75" s="12" t="s">
        <v>183</v>
      </c>
      <c r="AD75" s="12" t="s">
        <v>183</v>
      </c>
      <c r="AE75" s="12" t="s">
        <v>183</v>
      </c>
      <c r="AF75" s="12"/>
      <c r="AG75" s="137" t="s">
        <v>541</v>
      </c>
      <c r="AH75" s="146" t="s">
        <v>588</v>
      </c>
      <c r="AI75" s="134" t="s">
        <v>594</v>
      </c>
      <c r="AJ75" s="134" t="s">
        <v>590</v>
      </c>
      <c r="AK75" s="146" t="s">
        <v>52</v>
      </c>
      <c r="AL75" s="146" t="s">
        <v>183</v>
      </c>
      <c r="AM75" s="13">
        <v>4</v>
      </c>
      <c r="AN75" s="13">
        <v>4</v>
      </c>
      <c r="AO75" s="13">
        <v>4</v>
      </c>
      <c r="AP75" s="13">
        <v>4</v>
      </c>
      <c r="AQ75" s="13"/>
      <c r="AR75" s="31" t="s">
        <v>57</v>
      </c>
      <c r="AS75" s="16" t="s">
        <v>45</v>
      </c>
      <c r="AT75" s="16" t="s">
        <v>191</v>
      </c>
      <c r="AU75" s="13" t="s">
        <v>52</v>
      </c>
      <c r="AV75" s="13" t="s">
        <v>151</v>
      </c>
      <c r="AW75" s="16" t="s">
        <v>52</v>
      </c>
      <c r="AX75" s="13" t="s">
        <v>151</v>
      </c>
      <c r="AY75" s="16" t="s">
        <v>175</v>
      </c>
      <c r="AZ75" s="16" t="s">
        <v>155</v>
      </c>
      <c r="BA75" s="16" t="s">
        <v>343</v>
      </c>
      <c r="BB75" s="16" t="s">
        <v>164</v>
      </c>
      <c r="BC75" s="32" t="s">
        <v>428</v>
      </c>
      <c r="BD75" s="31" t="s">
        <v>47</v>
      </c>
      <c r="BE75" s="30" t="s">
        <v>5</v>
      </c>
      <c r="BF75" s="30" t="s">
        <v>113</v>
      </c>
      <c r="BG75" s="33" t="s">
        <v>68</v>
      </c>
      <c r="BH75" s="44">
        <v>44845</v>
      </c>
      <c r="BI75" s="44">
        <v>44879</v>
      </c>
      <c r="BJ75" s="44">
        <v>46568</v>
      </c>
      <c r="BK75" s="45">
        <f ca="1">+(REFERENCEMENT_ISOLANT[[#This Row],[AVIS LIMITE AU / VALIDITE]]&gt;=TODAY())*1</f>
        <v>1</v>
      </c>
      <c r="BL75" s="13" t="s">
        <v>52</v>
      </c>
      <c r="BM75"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75" s="95">
        <v>0</v>
      </c>
      <c r="BO75" s="57" t="s">
        <v>225</v>
      </c>
      <c r="BP75" s="57"/>
      <c r="BQ75" s="36" t="s">
        <v>137</v>
      </c>
      <c r="BR75"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n°20/17-401_V4-E2 annule et remplace l' Avis technique n° 20/17-401_V3-E2
Sur liste verte de la C2p à la date du référencement</v>
      </c>
      <c r="BS75" s="35">
        <f ca="1">REFERENCEMENT_ISOLANT[[#This Row],[VALIDITE]]</f>
        <v>1</v>
      </c>
      <c r="BT75"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75"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75"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75" s="36" t="e">
        <f>IF(AND('PR-tampon'!RECH_HYGRO=TRUE,MATCH(REFERENCEMENT_ISOLANT[[#This Row],[Hygrométrie des locaux]],LISTE_HYGRO,0)&gt;=MATCH(ZONE_SIS_VISEE,LISTE_HYGRO,0)),1,0)</f>
        <v>#N/A</v>
      </c>
      <c r="BX75" s="36" t="e">
        <f>IF(AND('PR-tampon'!RECH_CLIMAT=TRUE,MATCH(REFERENCEMENT_ISOLANT[[#This Row],[Climat max]],LISTE_CLIMAT,0)&gt;=MATCH(HAUT_VISEE,LISTE_CLIMAT,0)),1,0)</f>
        <v>#N/A</v>
      </c>
      <c r="BY75" s="36" t="e">
        <f>IF(AND(RECH_CLASSEMENT=TRUE,MATCH(REFERENCEMENT_ISOLANT[[#This Row],[classement locaux au sens 20.1 P3]],LISTE_CLASSEMENT,0)&gt;=MATCH(SITUA_VISEE,LISTE_CLASSEMENT,0)),1,0)</f>
        <v>#N/A</v>
      </c>
      <c r="BZ75" s="36" t="e">
        <f>IF(AND(RECH_LOCAUX=TRUE,MATCH(REFERENCEMENT_ISOLANT[[#This Row],[Locaux climatisés ou raffraichis]],LISTE_LOCAUX_VISE,0)&gt;=MATCH(CATEG_VISEE,LISTE_LOCAUX_VISE,0)),1,0)</f>
        <v>#N/A</v>
      </c>
      <c r="CA75" s="36">
        <f ca="1">IF(REFERENCEMENT_ISOLANT[[#This Row],[Eligibilité procédé]]&lt;&gt;0,COUNTIF(REFERENCEMENT_ISOLANT[Eligibilité procédé],"&lt;="&amp;REFERENCEMENT_ISOLANT[[#This Row],[Eligibilité procédé]])-COUNTIF(REFERENCEMENT_ISOLANT[Eligibilité procédé],"=0"),ROWS(REFERENCEMENT_ISOLANT[Ordre]))</f>
        <v>55</v>
      </c>
      <c r="CB75" s="36">
        <f ca="1">IF(COUNTIF('PR-tampon'!$B$3:$B$9,TRUE)+1=COUNTIF(REFERENCEMENT_ISOLANT[[#This Row],[Validité]:[CRITERE CLIMATISATION VISE]],1),ROW(REFERENCEMENT_ISOLANT[[#This Row],[CRITERE CLIMATISATION VISE]]),"")</f>
        <v>75</v>
      </c>
      <c r="CC75"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Extension de l’Avis Technique 20/17-401_V4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75"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Extension de l’Avis Technique 20/17-401_V4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75"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75"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CG75" s="126"/>
      <c r="CH75" s="126"/>
      <c r="CI75" s="126"/>
      <c r="CJ75" s="126"/>
      <c r="CK75" s="126"/>
      <c r="CL75" s="126"/>
      <c r="CM75" s="126"/>
      <c r="CN75" s="126"/>
      <c r="CO75" s="126"/>
      <c r="CP75" s="117" t="s">
        <v>616</v>
      </c>
      <c r="CQ75"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20/17-401_V4-E2 du procédé PAVAFLOC, PAVACELL, VALOCELL, DOUCELL - Applications par insufflation ou projection humide en mur : pose en : COB du NF DTU 31.2 avec parement extérieur ventilé ; </v>
      </c>
    </row>
    <row r="76" spans="1:95" ht="324" x14ac:dyDescent="0.25">
      <c r="A76" s="33">
        <v>45085</v>
      </c>
      <c r="B76" s="33" t="s">
        <v>183</v>
      </c>
      <c r="C76" s="33" t="s">
        <v>183</v>
      </c>
      <c r="D76" s="33"/>
      <c r="E76" s="30" t="s">
        <v>6</v>
      </c>
      <c r="F76" s="30" t="s">
        <v>684</v>
      </c>
      <c r="G76" s="30" t="str">
        <f ca="1">IF(REFERENCEMENT_ISOLANT[[#This Row],[VALIDITE]]=1,REFERENCEMENT_ISOLANT[[#This Row],[TYPE DE PROCEDE CSTB]],0)</f>
        <v>Isolation thermique de comble en panneau ou rouleau des produits à base de fibres végétales ou animales</v>
      </c>
      <c r="H76" s="30" t="s">
        <v>795</v>
      </c>
      <c r="I76" s="30" t="s">
        <v>496</v>
      </c>
      <c r="J76" s="30" t="s">
        <v>4</v>
      </c>
      <c r="K76" s="12" t="s">
        <v>183</v>
      </c>
      <c r="L76" s="13" t="s">
        <v>183</v>
      </c>
      <c r="M76" s="13" t="s">
        <v>183</v>
      </c>
      <c r="N76" s="12" t="s">
        <v>183</v>
      </c>
      <c r="O76" s="13" t="s">
        <v>183</v>
      </c>
      <c r="P76" s="13" t="s">
        <v>183</v>
      </c>
      <c r="Q76" s="13" t="s">
        <v>183</v>
      </c>
      <c r="R76" s="13" t="s">
        <v>183</v>
      </c>
      <c r="S76" s="13" t="s">
        <v>183</v>
      </c>
      <c r="T76" s="136" t="s">
        <v>183</v>
      </c>
      <c r="U76" s="12"/>
      <c r="V76" s="12" t="s">
        <v>183</v>
      </c>
      <c r="W76" s="12" t="s">
        <v>52</v>
      </c>
      <c r="X76" s="12" t="s">
        <v>52</v>
      </c>
      <c r="Y76" s="138" t="s">
        <v>528</v>
      </c>
      <c r="Z76" s="12" t="s">
        <v>183</v>
      </c>
      <c r="AA76" s="12" t="s">
        <v>183</v>
      </c>
      <c r="AB76" s="12"/>
      <c r="AC76" s="12" t="s">
        <v>183</v>
      </c>
      <c r="AD76" s="12" t="s">
        <v>183</v>
      </c>
      <c r="AE76" s="12" t="s">
        <v>183</v>
      </c>
      <c r="AF76" s="12"/>
      <c r="AG76" s="137" t="s">
        <v>538</v>
      </c>
      <c r="AH76" s="146" t="s">
        <v>586</v>
      </c>
      <c r="AI76" s="146">
        <v>95</v>
      </c>
      <c r="AJ76" s="146" t="s">
        <v>597</v>
      </c>
      <c r="AK76" s="146" t="s">
        <v>52</v>
      </c>
      <c r="AL76" s="146" t="s">
        <v>52</v>
      </c>
      <c r="AM76" s="13">
        <v>4</v>
      </c>
      <c r="AN76" s="13">
        <v>4</v>
      </c>
      <c r="AO76" s="13">
        <v>4</v>
      </c>
      <c r="AP76" s="13">
        <v>4</v>
      </c>
      <c r="AQ76" s="13"/>
      <c r="AR76" s="31" t="s">
        <v>88</v>
      </c>
      <c r="AS76" s="16" t="s">
        <v>45</v>
      </c>
      <c r="AT76" s="16" t="s">
        <v>191</v>
      </c>
      <c r="AU76" s="13" t="s">
        <v>52</v>
      </c>
      <c r="AV76" s="13" t="s">
        <v>151</v>
      </c>
      <c r="AW76" s="16" t="s">
        <v>52</v>
      </c>
      <c r="AX76" s="16">
        <v>8</v>
      </c>
      <c r="AY76" s="16" t="s">
        <v>175</v>
      </c>
      <c r="AZ76" s="16" t="s">
        <v>155</v>
      </c>
      <c r="BA76" s="16" t="s">
        <v>343</v>
      </c>
      <c r="BB76" s="56" t="s">
        <v>164</v>
      </c>
      <c r="BC76" s="47" t="s">
        <v>87</v>
      </c>
      <c r="BD76" s="31" t="s">
        <v>49</v>
      </c>
      <c r="BE76" s="30" t="s">
        <v>4</v>
      </c>
      <c r="BF76" s="30" t="s">
        <v>113</v>
      </c>
      <c r="BG76" s="33" t="s">
        <v>724</v>
      </c>
      <c r="BH76" s="34"/>
      <c r="BI76" s="34">
        <v>45572</v>
      </c>
      <c r="BJ76" s="34">
        <v>48053</v>
      </c>
      <c r="BK76" s="45">
        <f ca="1">+(REFERENCEMENT_ISOLANT[[#This Row],[AVIS LIMITE AU / VALIDITE]]&gt;=TODAY())*1</f>
        <v>1</v>
      </c>
      <c r="BL76" s="13" t="s">
        <v>52</v>
      </c>
      <c r="BM76"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76" s="95">
        <v>0</v>
      </c>
      <c r="BO76" s="57" t="s">
        <v>236</v>
      </c>
      <c r="BP76" s="57"/>
      <c r="BQ76" s="36" t="s">
        <v>138</v>
      </c>
      <c r="BR76"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n°20/19-440_V3 annule et remplace l' Avis technique n° 20/19-440_V1
Sur liste verte de la C2p à la date du référencement</v>
      </c>
      <c r="BS76" s="35">
        <f ca="1">REFERENCEMENT_ISOLANT[[#This Row],[VALIDITE]]</f>
        <v>1</v>
      </c>
      <c r="BT76"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76"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76"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76" s="36" t="e">
        <f>IF(AND('PR-tampon'!RECH_HYGRO=TRUE,MATCH(REFERENCEMENT_ISOLANT[[#This Row],[Hygrométrie des locaux]],LISTE_HYGRO,0)&gt;=MATCH(ZONE_SIS_VISEE,LISTE_HYGRO,0)),1,0)</f>
        <v>#N/A</v>
      </c>
      <c r="BX76" s="36" t="e">
        <f>IF(AND('PR-tampon'!RECH_CLIMAT=TRUE,MATCH(REFERENCEMENT_ISOLANT[[#This Row],[Climat max]],LISTE_CLIMAT,0)&gt;=MATCH(HAUT_VISEE,LISTE_CLIMAT,0)),1,0)</f>
        <v>#N/A</v>
      </c>
      <c r="BY76" s="36" t="e">
        <f>IF(AND(RECH_CLASSEMENT=TRUE,MATCH(REFERENCEMENT_ISOLANT[[#This Row],[classement locaux au sens 20.1 P3]],LISTE_CLASSEMENT,0)&gt;=MATCH(SITUA_VISEE,LISTE_CLASSEMENT,0)),1,0)</f>
        <v>#N/A</v>
      </c>
      <c r="BZ76" s="36" t="e">
        <f>IF(AND(RECH_LOCAUX=TRUE,MATCH(REFERENCEMENT_ISOLANT[[#This Row],[Locaux climatisés ou raffraichis]],LISTE_LOCAUX_VISE,0)&gt;=MATCH(CATEG_VISEE,LISTE_LOCAUX_VISE,0)),1,0)</f>
        <v>#N/A</v>
      </c>
      <c r="CA76" s="36">
        <f ca="1">IF(REFERENCEMENT_ISOLANT[[#This Row],[Eligibilité procédé]]&lt;&gt;0,COUNTIF(REFERENCEMENT_ISOLANT[Eligibilité procédé],"&lt;="&amp;REFERENCEMENT_ISOLANT[[#This Row],[Eligibilité procédé]])-COUNTIF(REFERENCEMENT_ISOLANT[Eligibilité procédé],"=0"),ROWS(REFERENCEMENT_ISOLANT[Ordre]))</f>
        <v>56</v>
      </c>
      <c r="CB76" s="36">
        <f ca="1">IF(COUNTIF('PR-tampon'!$B$3:$B$9,TRUE)+1=COUNTIF(REFERENCEMENT_ISOLANT[[#This Row],[Validité]:[CRITERE CLIMATISATION VISE]],1),ROW(REFERENCEMENT_ISOLANT[[#This Row],[CRITERE CLIMATISATION VISE]]),"")</f>
        <v>76</v>
      </c>
      <c r="CC76"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D76"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E76"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76"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v>
      </c>
      <c r="CG76" s="126"/>
      <c r="CH76" s="126"/>
      <c r="CI76" s="126"/>
      <c r="CJ76" s="126"/>
      <c r="CK76" s="126"/>
      <c r="CL76" s="126"/>
      <c r="CM76" s="126"/>
      <c r="CN76" s="126"/>
      <c r="CO76" s="126"/>
      <c r="CP76" s="126"/>
      <c r="CQ76"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20/19-440_V3 du procédé COTONWOOL FLEX 25 - Application en combles : pose en : toiture rampante sous couverture ; plancher de combles perdus ; </v>
      </c>
    </row>
    <row r="77" spans="1:95" ht="105" x14ac:dyDescent="0.25">
      <c r="A77" s="33">
        <v>45085</v>
      </c>
      <c r="B77" s="33"/>
      <c r="C77" s="33"/>
      <c r="D77" s="33"/>
      <c r="E77" s="30" t="s">
        <v>9</v>
      </c>
      <c r="F77" s="30" t="s">
        <v>686</v>
      </c>
      <c r="G77" s="30" t="str">
        <f ca="1">IF(REFERENCEMENT_ISOLANT[[#This Row],[VALIDITE]]=1,REFERENCEMENT_ISOLANT[[#This Row],[TYPE DE PROCEDE CSTB]],0)</f>
        <v>Isolation thermique de mur en vrac des produits à base de ouate de cellulose</v>
      </c>
      <c r="H77" s="30" t="s">
        <v>755</v>
      </c>
      <c r="I77" s="30" t="s">
        <v>8</v>
      </c>
      <c r="J77" s="30" t="s">
        <v>7</v>
      </c>
      <c r="K77" s="12" t="s">
        <v>183</v>
      </c>
      <c r="L77" s="12" t="s">
        <v>183</v>
      </c>
      <c r="M77" s="13" t="s">
        <v>183</v>
      </c>
      <c r="N77" s="12" t="s">
        <v>52</v>
      </c>
      <c r="O77" s="13" t="s">
        <v>52</v>
      </c>
      <c r="P77" s="13" t="s">
        <v>183</v>
      </c>
      <c r="Q77" s="13" t="s">
        <v>183</v>
      </c>
      <c r="R77" s="13" t="s">
        <v>183</v>
      </c>
      <c r="S77" s="13" t="s">
        <v>183</v>
      </c>
      <c r="T77" s="136" t="s">
        <v>183</v>
      </c>
      <c r="U77" s="138" t="s">
        <v>527</v>
      </c>
      <c r="V77" s="12" t="s">
        <v>183</v>
      </c>
      <c r="W77" s="12" t="s">
        <v>183</v>
      </c>
      <c r="X77" s="12" t="s">
        <v>183</v>
      </c>
      <c r="Y77" s="12"/>
      <c r="Z77" s="12" t="s">
        <v>183</v>
      </c>
      <c r="AA77" s="12" t="s">
        <v>183</v>
      </c>
      <c r="AB77" s="12"/>
      <c r="AC77" s="12" t="s">
        <v>183</v>
      </c>
      <c r="AD77" s="12" t="s">
        <v>183</v>
      </c>
      <c r="AE77" s="12" t="s">
        <v>183</v>
      </c>
      <c r="AF77" s="12"/>
      <c r="AG77" s="137" t="s">
        <v>539</v>
      </c>
      <c r="AH77" s="146" t="s">
        <v>588</v>
      </c>
      <c r="AI77" s="134" t="s">
        <v>594</v>
      </c>
      <c r="AJ77" s="134" t="s">
        <v>592</v>
      </c>
      <c r="AK77" s="146" t="s">
        <v>52</v>
      </c>
      <c r="AL77" s="146" t="s">
        <v>183</v>
      </c>
      <c r="AM77" s="13">
        <v>4</v>
      </c>
      <c r="AN77" s="13">
        <v>4</v>
      </c>
      <c r="AO77" s="13">
        <v>4</v>
      </c>
      <c r="AP77" s="13">
        <v>4</v>
      </c>
      <c r="AQ77" s="13"/>
      <c r="AR77" s="31" t="s">
        <v>57</v>
      </c>
      <c r="AS77" s="16" t="s">
        <v>45</v>
      </c>
      <c r="AT77" s="16" t="s">
        <v>191</v>
      </c>
      <c r="AU77" s="13" t="s">
        <v>52</v>
      </c>
      <c r="AV77" s="13" t="s">
        <v>151</v>
      </c>
      <c r="AW77" s="16" t="s">
        <v>52</v>
      </c>
      <c r="AX77" s="13" t="s">
        <v>151</v>
      </c>
      <c r="AY77" s="16" t="s">
        <v>175</v>
      </c>
      <c r="AZ77" s="16" t="s">
        <v>155</v>
      </c>
      <c r="BA77" s="16" t="s">
        <v>343</v>
      </c>
      <c r="BB77" s="16" t="s">
        <v>164</v>
      </c>
      <c r="BC77" s="32" t="s">
        <v>262</v>
      </c>
      <c r="BD77" s="31" t="s">
        <v>49</v>
      </c>
      <c r="BE77" s="30" t="s">
        <v>7</v>
      </c>
      <c r="BF77" s="30" t="s">
        <v>113</v>
      </c>
      <c r="BG77" s="33" t="s">
        <v>71</v>
      </c>
      <c r="BH77" s="44">
        <v>44845</v>
      </c>
      <c r="BI77" s="46">
        <v>44897</v>
      </c>
      <c r="BJ77" s="33">
        <v>46418</v>
      </c>
      <c r="BK77" s="13">
        <f ca="1">+(REFERENCEMENT_ISOLANT[[#This Row],[AVIS LIMITE AU / VALIDITE]]&gt;=TODAY())*1</f>
        <v>1</v>
      </c>
      <c r="BL77" s="13" t="s">
        <v>52</v>
      </c>
      <c r="BM77"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77" s="95">
        <v>0</v>
      </c>
      <c r="BO77" s="57" t="s">
        <v>230</v>
      </c>
      <c r="BP77" s="57"/>
      <c r="BQ77" s="36" t="s">
        <v>135</v>
      </c>
      <c r="BR77"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n°20/19-441_V2 annule et remplace l' Avis technique n° 20/19-441_V1
Sur liste verte de la C2p à la date du référencement</v>
      </c>
      <c r="BS77" s="35">
        <f ca="1">REFERENCEMENT_ISOLANT[[#This Row],[VALIDITE]]</f>
        <v>1</v>
      </c>
      <c r="BT77"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77"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77"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77" s="36" t="e">
        <f>IF(AND('PR-tampon'!RECH_HYGRO=TRUE,MATCH(REFERENCEMENT_ISOLANT[[#This Row],[Hygrométrie des locaux]],LISTE_HYGRO,0)&gt;=MATCH(ZONE_SIS_VISEE,LISTE_HYGRO,0)),1,0)</f>
        <v>#N/A</v>
      </c>
      <c r="BX77" s="36" t="e">
        <f>IF(AND('PR-tampon'!RECH_CLIMAT=TRUE,MATCH(REFERENCEMENT_ISOLANT[[#This Row],[Climat max]],LISTE_CLIMAT,0)&gt;=MATCH(HAUT_VISEE,LISTE_CLIMAT,0)),1,0)</f>
        <v>#N/A</v>
      </c>
      <c r="BY77" s="36" t="e">
        <f>IF(AND(RECH_CLASSEMENT=TRUE,MATCH(REFERENCEMENT_ISOLANT[[#This Row],[classement locaux au sens 20.1 P3]],LISTE_CLASSEMENT,0)&gt;=MATCH(SITUA_VISEE,LISTE_CLASSEMENT,0)),1,0)</f>
        <v>#N/A</v>
      </c>
      <c r="BZ77" s="36" t="e">
        <f>IF(AND(RECH_LOCAUX=TRUE,MATCH(REFERENCEMENT_ISOLANT[[#This Row],[Locaux climatisés ou raffraichis]],LISTE_LOCAUX_VISE,0)&gt;=MATCH(CATEG_VISEE,LISTE_LOCAUX_VISE,0)),1,0)</f>
        <v>#N/A</v>
      </c>
      <c r="CA77" s="36">
        <f ca="1">IF(REFERENCEMENT_ISOLANT[[#This Row],[Eligibilité procédé]]&lt;&gt;0,COUNTIF(REFERENCEMENT_ISOLANT[Eligibilité procédé],"&lt;="&amp;REFERENCEMENT_ISOLANT[[#This Row],[Eligibilité procédé]])-COUNTIF(REFERENCEMENT_ISOLANT[Eligibilité procédé],"=0"),ROWS(REFERENCEMENT_ISOLANT[Ordre]))</f>
        <v>57</v>
      </c>
      <c r="CB77" s="36">
        <f ca="1">IF(COUNTIF('PR-tampon'!$B$3:$B$9,TRUE)+1=COUNTIF(REFERENCEMENT_ISOLANT[[#This Row],[Validité]:[CRITERE CLIMATISATION VISE]],1),ROW(REFERENCEMENT_ISOLANT[[#This Row],[CRITERE CLIMATISATION VISE]]),"")</f>
        <v>77</v>
      </c>
      <c r="CC77"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77"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77"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77"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CG77" s="126"/>
      <c r="CH77" s="126"/>
      <c r="CI77" s="126"/>
      <c r="CJ77" s="126"/>
      <c r="CK77" s="126"/>
      <c r="CL77" s="126"/>
      <c r="CM77" s="126"/>
      <c r="CN77" s="126"/>
      <c r="CO77" s="126"/>
      <c r="CP77" s="117" t="s">
        <v>615</v>
      </c>
      <c r="CQ77"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20/19-441_V2 du procédé Ouattitude - Applications par insufflation ou projection humide en mur : pose en : COB du NF DTU 31.2 avec parement extérieur ventilé ; </v>
      </c>
    </row>
    <row r="78" spans="1:95" s="127" customFormat="1" ht="105" x14ac:dyDescent="0.25">
      <c r="A78" s="33">
        <v>45085</v>
      </c>
      <c r="B78" s="33"/>
      <c r="C78" s="33"/>
      <c r="D78" s="33"/>
      <c r="E78" s="30" t="s">
        <v>9</v>
      </c>
      <c r="F78" s="30" t="s">
        <v>686</v>
      </c>
      <c r="G78" s="30" t="str">
        <f ca="1">IF(REFERENCEMENT_ISOLANT[[#This Row],[VALIDITE]]=1,REFERENCEMENT_ISOLANT[[#This Row],[TYPE DE PROCEDE CSTB]],0)</f>
        <v>Isolation thermique de mur en vrac des produits à base de ouate de cellulose</v>
      </c>
      <c r="H78" s="30" t="s">
        <v>756</v>
      </c>
      <c r="I78" s="30" t="s">
        <v>8</v>
      </c>
      <c r="J78" s="30" t="s">
        <v>7</v>
      </c>
      <c r="K78" s="13" t="s">
        <v>183</v>
      </c>
      <c r="L78" s="12" t="s">
        <v>183</v>
      </c>
      <c r="M78" s="13" t="s">
        <v>183</v>
      </c>
      <c r="N78" s="13" t="s">
        <v>52</v>
      </c>
      <c r="O78" s="13" t="s">
        <v>52</v>
      </c>
      <c r="P78" s="13" t="s">
        <v>183</v>
      </c>
      <c r="Q78" s="13" t="s">
        <v>183</v>
      </c>
      <c r="R78" s="12" t="s">
        <v>183</v>
      </c>
      <c r="S78" s="13" t="s">
        <v>183</v>
      </c>
      <c r="T78" s="13" t="s">
        <v>183</v>
      </c>
      <c r="U78" s="148" t="s">
        <v>527</v>
      </c>
      <c r="V78" s="13" t="s">
        <v>183</v>
      </c>
      <c r="W78" s="13" t="s">
        <v>183</v>
      </c>
      <c r="X78" s="13" t="s">
        <v>183</v>
      </c>
      <c r="Y78" s="13"/>
      <c r="Z78" s="13" t="s">
        <v>183</v>
      </c>
      <c r="AA78" s="13" t="s">
        <v>183</v>
      </c>
      <c r="AB78" s="13"/>
      <c r="AC78" s="13" t="s">
        <v>183</v>
      </c>
      <c r="AD78" s="13" t="s">
        <v>183</v>
      </c>
      <c r="AE78" s="13" t="s">
        <v>183</v>
      </c>
      <c r="AF78" s="13"/>
      <c r="AG78" s="137" t="s">
        <v>539</v>
      </c>
      <c r="AH78" s="149" t="s">
        <v>588</v>
      </c>
      <c r="AI78" s="93" t="s">
        <v>594</v>
      </c>
      <c r="AJ78" s="93" t="s">
        <v>592</v>
      </c>
      <c r="AK78" s="149" t="s">
        <v>52</v>
      </c>
      <c r="AL78" s="149" t="s">
        <v>183</v>
      </c>
      <c r="AM78" s="13">
        <v>4</v>
      </c>
      <c r="AN78" s="13">
        <v>4</v>
      </c>
      <c r="AO78" s="13">
        <v>4</v>
      </c>
      <c r="AP78" s="13">
        <v>4</v>
      </c>
      <c r="AQ78" s="13"/>
      <c r="AR78" s="31" t="s">
        <v>57</v>
      </c>
      <c r="AS78" s="16" t="s">
        <v>45</v>
      </c>
      <c r="AT78" s="16" t="s">
        <v>191</v>
      </c>
      <c r="AU78" s="13" t="s">
        <v>52</v>
      </c>
      <c r="AV78" s="13" t="s">
        <v>151</v>
      </c>
      <c r="AW78" s="16" t="s">
        <v>52</v>
      </c>
      <c r="AX78" s="13" t="s">
        <v>151</v>
      </c>
      <c r="AY78" s="16" t="s">
        <v>175</v>
      </c>
      <c r="AZ78" s="16" t="s">
        <v>155</v>
      </c>
      <c r="BA78" s="16" t="s">
        <v>343</v>
      </c>
      <c r="BB78" s="16" t="s">
        <v>164</v>
      </c>
      <c r="BC78" s="32" t="s">
        <v>262</v>
      </c>
      <c r="BD78" s="31" t="s">
        <v>49</v>
      </c>
      <c r="BE78" s="30" t="s">
        <v>7</v>
      </c>
      <c r="BF78" s="30" t="s">
        <v>113</v>
      </c>
      <c r="BG78" s="33" t="s">
        <v>604</v>
      </c>
      <c r="BH78" s="44">
        <v>45188</v>
      </c>
      <c r="BI78" s="46">
        <v>45350</v>
      </c>
      <c r="BJ78" s="33">
        <v>46418</v>
      </c>
      <c r="BK78" s="13">
        <f ca="1">+(REFERENCEMENT_ISOLANT[[#This Row],[AVIS LIMITE AU / VALIDITE]]&gt;=TODAY())*1</f>
        <v>1</v>
      </c>
      <c r="BL78" s="13" t="s">
        <v>52</v>
      </c>
      <c r="BM78"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78" s="10">
        <v>0</v>
      </c>
      <c r="BO78" s="57"/>
      <c r="BP78" s="57"/>
      <c r="BQ78" s="36" t="s">
        <v>135</v>
      </c>
      <c r="BR78"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L'Avis technique n°20/19-441_V2-E1 annule et remplace l' Avis technique n° 20/19-441_V1
Sur liste verte de la C2p à la date du référencement</v>
      </c>
      <c r="BS78" s="35">
        <f ca="1">REFERENCEMENT_ISOLANT[[#This Row],[VALIDITE]]</f>
        <v>1</v>
      </c>
      <c r="BT78"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78"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78"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78" s="36" t="e">
        <f>IF(AND('PR-tampon'!RECH_HYGRO=TRUE,MATCH(REFERENCEMENT_ISOLANT[[#This Row],[Hygrométrie des locaux]],LISTE_HYGRO,0)&gt;=MATCH(ZONE_SIS_VISEE,LISTE_HYGRO,0)),1,0)</f>
        <v>#N/A</v>
      </c>
      <c r="BX78" s="36" t="e">
        <f>IF(AND('PR-tampon'!RECH_CLIMAT=TRUE,MATCH(REFERENCEMENT_ISOLANT[[#This Row],[Climat max]],LISTE_CLIMAT,0)&gt;=MATCH(HAUT_VISEE,LISTE_CLIMAT,0)),1,0)</f>
        <v>#N/A</v>
      </c>
      <c r="BY78" s="36" t="e">
        <f>IF(AND(RECH_CLASSEMENT=TRUE,MATCH(REFERENCEMENT_ISOLANT[[#This Row],[classement locaux au sens 20.1 P3]],LISTE_CLASSEMENT,0)&gt;=MATCH(SITUA_VISEE,LISTE_CLASSEMENT,0)),1,0)</f>
        <v>#N/A</v>
      </c>
      <c r="BZ78" s="36" t="e">
        <f>IF(AND(RECH_LOCAUX=TRUE,MATCH(REFERENCEMENT_ISOLANT[[#This Row],[Locaux climatisés ou raffraichis]],LISTE_LOCAUX_VISE,0)&gt;=MATCH(CATEG_VISEE,LISTE_LOCAUX_VISE,0)),1,0)</f>
        <v>#N/A</v>
      </c>
      <c r="CA78" s="36">
        <f ca="1">IF(REFERENCEMENT_ISOLANT[[#This Row],[Eligibilité procédé]]&lt;&gt;0,COUNTIF(REFERENCEMENT_ISOLANT[Eligibilité procédé],"&lt;="&amp;REFERENCEMENT_ISOLANT[[#This Row],[Eligibilité procédé]])-COUNTIF(REFERENCEMENT_ISOLANT[Eligibilité procédé],"=0"),ROWS(REFERENCEMENT_ISOLANT[Ordre]))</f>
        <v>58</v>
      </c>
      <c r="CB78" s="36">
        <f ca="1">IF(COUNTIF('PR-tampon'!$B$3:$B$9,TRUE)+1=COUNTIF(REFERENCEMENT_ISOLANT[[#This Row],[Validité]:[CRITERE CLIMATISATION VISE]],1),ROW(REFERENCEMENT_ISOLANT[[#This Row],[CRITERE CLIMATISATION VISE]]),"")</f>
        <v>78</v>
      </c>
      <c r="CC78"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78"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78"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78"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CG78" s="126"/>
      <c r="CH78" s="126"/>
      <c r="CI78" s="126"/>
      <c r="CJ78" s="126"/>
      <c r="CK78" s="126"/>
      <c r="CL78" s="126"/>
      <c r="CM78" s="126"/>
      <c r="CN78" s="126"/>
      <c r="CO78" s="126"/>
      <c r="CP78" s="117" t="s">
        <v>615</v>
      </c>
      <c r="CQ78"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20/19-441_V2-E1 du procédé IGLOO France S - Applications par insufflation ou projection humide en mur : pose en : COB du NF DTU 31.2 avec parement extérieur ventilé ; </v>
      </c>
    </row>
    <row r="79" spans="1:95" ht="120" x14ac:dyDescent="0.25">
      <c r="A79" s="33">
        <v>45085</v>
      </c>
      <c r="B79" s="33"/>
      <c r="C79" s="33"/>
      <c r="D79" s="33"/>
      <c r="E79" s="30" t="s">
        <v>9</v>
      </c>
      <c r="F79" s="30" t="s">
        <v>686</v>
      </c>
      <c r="G79" s="30">
        <f ca="1">IF(REFERENCEMENT_ISOLANT[[#This Row],[VALIDITE]]=1,REFERENCEMENT_ISOLANT[[#This Row],[TYPE DE PROCEDE CSTB]],0)</f>
        <v>0</v>
      </c>
      <c r="H79" s="30" t="s">
        <v>24</v>
      </c>
      <c r="I79" s="30" t="s">
        <v>33</v>
      </c>
      <c r="J79" s="30" t="s">
        <v>25</v>
      </c>
      <c r="K79" s="12" t="s">
        <v>183</v>
      </c>
      <c r="L79" s="12" t="s">
        <v>183</v>
      </c>
      <c r="M79" s="13" t="s">
        <v>183</v>
      </c>
      <c r="N79" s="12" t="s">
        <v>52</v>
      </c>
      <c r="O79" s="13" t="s">
        <v>52</v>
      </c>
      <c r="P79" s="13" t="s">
        <v>183</v>
      </c>
      <c r="Q79" s="13" t="s">
        <v>183</v>
      </c>
      <c r="R79" s="13" t="s">
        <v>183</v>
      </c>
      <c r="S79" s="13" t="s">
        <v>183</v>
      </c>
      <c r="T79" s="136" t="s">
        <v>183</v>
      </c>
      <c r="U79" s="138" t="s">
        <v>527</v>
      </c>
      <c r="V79" s="12" t="s">
        <v>183</v>
      </c>
      <c r="W79" s="12" t="s">
        <v>183</v>
      </c>
      <c r="X79" s="12" t="s">
        <v>183</v>
      </c>
      <c r="Y79" s="12"/>
      <c r="Z79" s="12" t="s">
        <v>183</v>
      </c>
      <c r="AA79" s="12" t="s">
        <v>183</v>
      </c>
      <c r="AB79" s="12"/>
      <c r="AC79" s="12" t="s">
        <v>183</v>
      </c>
      <c r="AD79" s="12" t="s">
        <v>183</v>
      </c>
      <c r="AE79" s="12" t="s">
        <v>183</v>
      </c>
      <c r="AF79" s="12"/>
      <c r="AG79" s="137" t="s">
        <v>539</v>
      </c>
      <c r="AH79" s="146" t="s">
        <v>588</v>
      </c>
      <c r="AI79" s="134">
        <v>95</v>
      </c>
      <c r="AJ79" s="134" t="s">
        <v>590</v>
      </c>
      <c r="AK79" s="146" t="s">
        <v>52</v>
      </c>
      <c r="AL79" s="146" t="s">
        <v>183</v>
      </c>
      <c r="AM79" s="13">
        <v>4</v>
      </c>
      <c r="AN79" s="13">
        <v>4</v>
      </c>
      <c r="AO79" s="13">
        <v>4</v>
      </c>
      <c r="AP79" s="13">
        <v>4</v>
      </c>
      <c r="AQ79" s="13"/>
      <c r="AR79" s="31">
        <v>0.04</v>
      </c>
      <c r="AS79" s="16" t="s">
        <v>45</v>
      </c>
      <c r="AT79" s="16" t="s">
        <v>191</v>
      </c>
      <c r="AU79" s="13" t="s">
        <v>52</v>
      </c>
      <c r="AV79" s="16">
        <v>8</v>
      </c>
      <c r="AW79" s="16" t="s">
        <v>52</v>
      </c>
      <c r="AX79" s="13" t="s">
        <v>151</v>
      </c>
      <c r="AY79" s="16" t="s">
        <v>175</v>
      </c>
      <c r="AZ79" s="16" t="s">
        <v>155</v>
      </c>
      <c r="BA79" s="16" t="s">
        <v>343</v>
      </c>
      <c r="BB79" s="16" t="s">
        <v>164</v>
      </c>
      <c r="BC79" s="47" t="s">
        <v>51</v>
      </c>
      <c r="BD79" s="31" t="s">
        <v>49</v>
      </c>
      <c r="BE79" s="30" t="s">
        <v>25</v>
      </c>
      <c r="BF79" s="10" t="s">
        <v>114</v>
      </c>
      <c r="BG79" s="33" t="s">
        <v>172</v>
      </c>
      <c r="BH79" s="44">
        <v>44845</v>
      </c>
      <c r="BI79" s="44">
        <v>44911</v>
      </c>
      <c r="BJ79" s="44">
        <v>45504</v>
      </c>
      <c r="BK79" s="45">
        <f ca="1">+(REFERENCEMENT_ISOLANT[[#This Row],[AVIS LIMITE AU / VALIDITE]]&gt;=TODAY())*1</f>
        <v>0</v>
      </c>
      <c r="BL79" s="13" t="s">
        <v>52</v>
      </c>
      <c r="BM79"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(L'évaluation technique n'est plus valide)</v>
      </c>
      <c r="BN79" s="95">
        <v>0</v>
      </c>
      <c r="BO79" s="57" t="s">
        <v>231</v>
      </c>
      <c r="BP79" s="57"/>
      <c r="BQ79" s="36" t="s">
        <v>65</v>
      </c>
      <c r="BR79"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Le Document d'Application Technique (DTA) n°20/20-456_V3 annule et remplace le Document d'Application Technique (DTA) n° 20/20-456_V2
Sur liste verte de la C2p à la date du référencement</v>
      </c>
      <c r="BS79" s="35">
        <f ca="1">REFERENCEMENT_ISOLANT[[#This Row],[VALIDITE]]</f>
        <v>0</v>
      </c>
      <c r="BT79"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79"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79"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79" s="36" t="e">
        <f>IF(AND('PR-tampon'!RECH_HYGRO=TRUE,MATCH(REFERENCEMENT_ISOLANT[[#This Row],[Hygrométrie des locaux]],LISTE_HYGRO,0)&gt;=MATCH(ZONE_SIS_VISEE,LISTE_HYGRO,0)),1,0)</f>
        <v>#N/A</v>
      </c>
      <c r="BX79" s="36" t="e">
        <f>IF(AND('PR-tampon'!RECH_CLIMAT=TRUE,MATCH(REFERENCEMENT_ISOLANT[[#This Row],[Climat max]],LISTE_CLIMAT,0)&gt;=MATCH(HAUT_VISEE,LISTE_CLIMAT,0)),1,0)</f>
        <v>#N/A</v>
      </c>
      <c r="BY79" s="36" t="e">
        <f>IF(AND(RECH_CLASSEMENT=TRUE,MATCH(REFERENCEMENT_ISOLANT[[#This Row],[classement locaux au sens 20.1 P3]],LISTE_CLASSEMENT,0)&gt;=MATCH(SITUA_VISEE,LISTE_CLASSEMENT,0)),1,0)</f>
        <v>#N/A</v>
      </c>
      <c r="BZ79" s="36" t="e">
        <f>IF(AND(RECH_LOCAUX=TRUE,MATCH(REFERENCEMENT_ISOLANT[[#This Row],[Locaux climatisés ou raffraichis]],LISTE_LOCAUX_VISE,0)&gt;=MATCH(CATEG_VISEE,LISTE_LOCAUX_VISE,0)),1,0)</f>
        <v>#N/A</v>
      </c>
      <c r="CA79" s="36">
        <f ca="1">IF(REFERENCEMENT_ISOLANT[[#This Row],[Eligibilité procédé]]&lt;&gt;0,COUNTIF(REFERENCEMENT_ISOLANT[Eligibilité procédé],"&lt;="&amp;REFERENCEMENT_ISOLANT[[#This Row],[Eligibilité procédé]])-COUNTIF(REFERENCEMENT_ISOLANT[Eligibilité procédé],"=0"),ROWS(REFERENCEMENT_ISOLANT[Ordre]))</f>
        <v>0</v>
      </c>
      <c r="CB79" s="36" t="str">
        <f ca="1">IF(COUNTIF('PR-tampon'!$B$3:$B$9,TRUE)+1=COUNTIF(REFERENCEMENT_ISOLANT[[#This Row],[Validité]:[CRITERE CLIMATISATION VISE]],1),ROW(REFERENCEMENT_ISOLANT[[#This Row],[CRITERE CLIMATISATION VISE]]),"")</f>
        <v/>
      </c>
      <c r="CC79"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79"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 porteuse métallique ne sont pas visés.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79"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79"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v>
      </c>
      <c r="CG79" s="126"/>
      <c r="CH79" s="126"/>
      <c r="CI79" s="126"/>
      <c r="CJ79" s="126"/>
      <c r="CK79" s="126"/>
      <c r="CL79" s="126"/>
      <c r="CM79" s="126"/>
      <c r="CN79" s="126"/>
      <c r="CO79" s="126"/>
      <c r="CP79" s="126"/>
      <c r="CQ79"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Document d'Application Technique (DTA) 20/20-456_V3 du procédé Thermofloc F  : pose en : COB du NF DTU 31.2 avec parement extérieur ventilé ; </v>
      </c>
    </row>
    <row r="80" spans="1:95" ht="105" x14ac:dyDescent="0.25">
      <c r="A80" s="33">
        <v>45085</v>
      </c>
      <c r="B80" s="33"/>
      <c r="C80" s="33"/>
      <c r="D80" s="33"/>
      <c r="E80" s="30" t="s">
        <v>9</v>
      </c>
      <c r="F80" s="160" t="s">
        <v>502</v>
      </c>
      <c r="G80" s="30" t="str">
        <f ca="1">IF(REFERENCEMENT_ISOLANT[[#This Row],[VALIDITE]]=1,REFERENCEMENT_ISOLANT[[#This Row],[TYPE DE PROCEDE CSTB]],0)</f>
        <v>/</v>
      </c>
      <c r="H80" s="37" t="s">
        <v>291</v>
      </c>
      <c r="I80" s="30" t="s">
        <v>97</v>
      </c>
      <c r="J80" s="37" t="s">
        <v>292</v>
      </c>
      <c r="K80" s="12" t="s">
        <v>183</v>
      </c>
      <c r="L80" s="12" t="s">
        <v>183</v>
      </c>
      <c r="M80" s="13" t="s">
        <v>183</v>
      </c>
      <c r="N80" s="12" t="s">
        <v>183</v>
      </c>
      <c r="O80" s="13" t="s">
        <v>183</v>
      </c>
      <c r="P80" s="13" t="s">
        <v>183</v>
      </c>
      <c r="Q80" s="13" t="s">
        <v>52</v>
      </c>
      <c r="R80" s="13" t="s">
        <v>52</v>
      </c>
      <c r="S80" s="13" t="s">
        <v>183</v>
      </c>
      <c r="T80" s="136" t="s">
        <v>183</v>
      </c>
      <c r="U80" s="138" t="s">
        <v>527</v>
      </c>
      <c r="V80" s="12" t="s">
        <v>183</v>
      </c>
      <c r="W80" s="12" t="s">
        <v>183</v>
      </c>
      <c r="X80" s="12" t="s">
        <v>183</v>
      </c>
      <c r="Y80" s="12"/>
      <c r="Z80" s="12" t="s">
        <v>183</v>
      </c>
      <c r="AA80" s="12" t="s">
        <v>183</v>
      </c>
      <c r="AB80" s="12"/>
      <c r="AC80" s="12" t="s">
        <v>183</v>
      </c>
      <c r="AD80" s="12" t="s">
        <v>183</v>
      </c>
      <c r="AE80" s="12" t="s">
        <v>183</v>
      </c>
      <c r="AF80" s="12"/>
      <c r="AG80" s="26"/>
      <c r="AH80" s="146"/>
      <c r="AI80" s="146"/>
      <c r="AJ80" s="146"/>
      <c r="AK80" s="146"/>
      <c r="AL80" s="146"/>
      <c r="AM80" s="10">
        <v>4</v>
      </c>
      <c r="AN80" s="10" t="s">
        <v>296</v>
      </c>
      <c r="AO80" s="10" t="s">
        <v>296</v>
      </c>
      <c r="AP80" s="10" t="s">
        <v>296</v>
      </c>
      <c r="AQ80" s="87" t="s">
        <v>297</v>
      </c>
      <c r="AR80" s="31" t="s">
        <v>127</v>
      </c>
      <c r="AS80" s="16" t="s">
        <v>45</v>
      </c>
      <c r="AT80" s="16" t="s">
        <v>191</v>
      </c>
      <c r="AU80" s="13" t="s">
        <v>52</v>
      </c>
      <c r="AV80" s="38">
        <v>28</v>
      </c>
      <c r="AW80" s="16" t="s">
        <v>52</v>
      </c>
      <c r="AX80" s="16">
        <v>28</v>
      </c>
      <c r="AY80" s="16" t="s">
        <v>175</v>
      </c>
      <c r="AZ80" s="16" t="s">
        <v>155</v>
      </c>
      <c r="BA80" s="16" t="s">
        <v>339</v>
      </c>
      <c r="BB80" s="16" t="s">
        <v>164</v>
      </c>
      <c r="BC80" s="16"/>
      <c r="BD80" s="84" t="s">
        <v>127</v>
      </c>
      <c r="BE80" s="10" t="s">
        <v>293</v>
      </c>
      <c r="BF80" s="10" t="s">
        <v>294</v>
      </c>
      <c r="BG80" s="10" t="s">
        <v>295</v>
      </c>
      <c r="BH80" s="86">
        <v>44399</v>
      </c>
      <c r="BI80" s="86">
        <v>44497</v>
      </c>
      <c r="BJ80" s="86">
        <v>45747</v>
      </c>
      <c r="BK80" s="13">
        <f ca="1">+(REFERENCEMENT_ISOLANT[[#This Row],[AVIS LIMITE AU / VALIDITE]]&gt;=TODAY())*1</f>
        <v>1</v>
      </c>
      <c r="BL80" s="16" t="s">
        <v>418</v>
      </c>
      <c r="BM80"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80" s="95">
        <v>0</v>
      </c>
      <c r="BO80" s="16" t="s">
        <v>217</v>
      </c>
      <c r="BP80" s="16"/>
      <c r="BQ80" s="36"/>
      <c r="BR80"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80" s="35">
        <f ca="1">REFERENCEMENT_ISOLANT[[#This Row],[VALIDITE]]</f>
        <v>1</v>
      </c>
      <c r="BT80"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80"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80"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80" s="36" t="e">
        <f>IF(AND('PR-tampon'!RECH_HYGRO=TRUE,MATCH(REFERENCEMENT_ISOLANT[[#This Row],[Hygrométrie des locaux]],LISTE_HYGRO,0)&gt;=MATCH(ZONE_SIS_VISEE,LISTE_HYGRO,0)),1,0)</f>
        <v>#N/A</v>
      </c>
      <c r="BX80" s="36" t="e">
        <f>IF(AND('PR-tampon'!RECH_CLIMAT=TRUE,MATCH(REFERENCEMENT_ISOLANT[[#This Row],[Climat max]],LISTE_CLIMAT,0)&gt;=MATCH(HAUT_VISEE,LISTE_CLIMAT,0)),1,0)</f>
        <v>#N/A</v>
      </c>
      <c r="BY80" s="36" t="e">
        <f>IF(AND(RECH_CLASSEMENT=TRUE,MATCH(REFERENCEMENT_ISOLANT[[#This Row],[classement locaux au sens 20.1 P3]],LISTE_CLASSEMENT,0)&gt;=MATCH(SITUA_VISEE,LISTE_CLASSEMENT,0)),1,0)</f>
        <v>#N/A</v>
      </c>
      <c r="BZ80" s="36" t="e">
        <f>IF(AND(RECH_LOCAUX=TRUE,MATCH(REFERENCEMENT_ISOLANT[[#This Row],[Locaux climatisés ou raffraichis]],LISTE_LOCAUX_VISE,0)&gt;=MATCH(CATEG_VISEE,LISTE_LOCAUX_VISE,0)),1,0)</f>
        <v>#N/A</v>
      </c>
      <c r="CA80" s="36">
        <f ca="1">IF(REFERENCEMENT_ISOLANT[[#This Row],[Eligibilité procédé]]&lt;&gt;0,COUNTIF(REFERENCEMENT_ISOLANT[Eligibilité procédé],"&lt;="&amp;REFERENCEMENT_ISOLANT[[#This Row],[Eligibilité procédé]])-COUNTIF(REFERENCEMENT_ISOLANT[Eligibilité procédé],"=0"),ROWS(REFERENCEMENT_ISOLANT[Ordre]))</f>
        <v>59</v>
      </c>
      <c r="CB80" s="36">
        <f ca="1">IF(COUNTIF('PR-tampon'!$B$3:$B$9,TRUE)+1=COUNTIF(REFERENCEMENT_ISOLANT[[#This Row],[Validité]:[CRITERE CLIMATISATION VISE]],1),ROW(REFERENCEMENT_ISOLANT[[#This Row],[CRITERE CLIMATISATION VISE]]),"")</f>
        <v>80</v>
      </c>
      <c r="CC80"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D80"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Pour un emploi en isolation de mur, le domaine d'emploi du référentiel technique dudit procédé est donné sans limite de hauteur. Cependant, les domaines d'emploi des référentiels techniques du cœur de paroi et du revêtement extérieur peuvent limiter la hauteur du domaine d'emploi.</v>
      </c>
      <c r="CE80"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FACADE :  ISOLATION ENTRE MONTANTS DE FACADE CONFORME AU NF DTU 31.4 AVEC PAREMENT EXTERIEUR VENTILE</v>
      </c>
      <c r="CF80"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FACADE :  ISOLATION ENTRE MONTANTS DE FACADE CONFORME AU NF DTU 31.4 AVEC PAREMENT EXTERIEUR VENTILE</v>
      </c>
      <c r="CG80" s="126"/>
      <c r="CH80" s="126"/>
      <c r="CI80" s="126"/>
      <c r="CJ80" s="126"/>
      <c r="CK80" s="126"/>
      <c r="CL80" s="126"/>
      <c r="CM80" s="126"/>
      <c r="CN80" s="126"/>
      <c r="CO80" s="126"/>
      <c r="CP80" s="126"/>
      <c r="CQ80"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Appréciation Technique d'Expérimentation (ATEx cas a) 2944_v1 du procédé Façade à ossature bois
non porteuse perspirante : pose en : FOB du NF DTU 31.4 avec parement extérieur ventilé ; </v>
      </c>
    </row>
    <row r="81" spans="1:95" ht="60" x14ac:dyDescent="0.25">
      <c r="A81" s="33">
        <v>45085</v>
      </c>
      <c r="B81" s="33"/>
      <c r="C81" s="33"/>
      <c r="D81" s="33"/>
      <c r="E81" s="30" t="s">
        <v>9</v>
      </c>
      <c r="F81" s="160" t="s">
        <v>502</v>
      </c>
      <c r="G81" s="30" t="str">
        <f ca="1">IF(REFERENCEMENT_ISOLANT[[#This Row],[VALIDITE]]=1,REFERENCEMENT_ISOLANT[[#This Row],[TYPE DE PROCEDE CSTB]],0)</f>
        <v>/</v>
      </c>
      <c r="H81" s="37" t="s">
        <v>117</v>
      </c>
      <c r="I81" s="30" t="s">
        <v>97</v>
      </c>
      <c r="J81" s="93" t="s">
        <v>117</v>
      </c>
      <c r="K81" s="12" t="s">
        <v>183</v>
      </c>
      <c r="L81" s="13" t="s">
        <v>183</v>
      </c>
      <c r="M81" s="13" t="s">
        <v>183</v>
      </c>
      <c r="N81" s="13" t="s">
        <v>183</v>
      </c>
      <c r="O81" s="13" t="s">
        <v>183</v>
      </c>
      <c r="P81" s="13" t="s">
        <v>183</v>
      </c>
      <c r="Q81" s="13" t="s">
        <v>183</v>
      </c>
      <c r="R81" s="13" t="s">
        <v>183</v>
      </c>
      <c r="S81" s="13" t="s">
        <v>183</v>
      </c>
      <c r="T81" s="136" t="s">
        <v>183</v>
      </c>
      <c r="U81" s="12"/>
      <c r="V81" s="12" t="s">
        <v>183</v>
      </c>
      <c r="W81" s="12" t="s">
        <v>183</v>
      </c>
      <c r="X81" s="13" t="s">
        <v>52</v>
      </c>
      <c r="Y81" s="12"/>
      <c r="Z81" s="12" t="s">
        <v>183</v>
      </c>
      <c r="AA81" s="12" t="s">
        <v>183</v>
      </c>
      <c r="AB81" s="12"/>
      <c r="AC81" s="12" t="s">
        <v>183</v>
      </c>
      <c r="AD81" s="12" t="s">
        <v>183</v>
      </c>
      <c r="AE81" s="12" t="s">
        <v>183</v>
      </c>
      <c r="AF81" s="12"/>
      <c r="AG81" s="26"/>
      <c r="AH81" s="146"/>
      <c r="AI81" s="146"/>
      <c r="AJ81" s="146"/>
      <c r="AK81" s="146"/>
      <c r="AL81" s="146"/>
      <c r="AM81" s="31">
        <v>4</v>
      </c>
      <c r="AN81" s="16">
        <v>2</v>
      </c>
      <c r="AO81" s="16">
        <v>1</v>
      </c>
      <c r="AP81" s="16">
        <v>1</v>
      </c>
      <c r="AQ81" s="16"/>
      <c r="AR81" s="31"/>
      <c r="AS81" s="16" t="s">
        <v>45</v>
      </c>
      <c r="AT81" s="16" t="s">
        <v>191</v>
      </c>
      <c r="AU81" s="13" t="s">
        <v>52</v>
      </c>
      <c r="AV81" s="13" t="s">
        <v>151</v>
      </c>
      <c r="AW81" s="16" t="s">
        <v>52</v>
      </c>
      <c r="AX81" s="13" t="s">
        <v>151</v>
      </c>
      <c r="AY81" s="16" t="s">
        <v>175</v>
      </c>
      <c r="AZ81" s="16" t="s">
        <v>155</v>
      </c>
      <c r="BA81" s="16" t="s">
        <v>343</v>
      </c>
      <c r="BB81" s="16" t="s">
        <v>164</v>
      </c>
      <c r="BC81" s="32"/>
      <c r="BD81" s="31"/>
      <c r="BE81" s="93" t="s">
        <v>117</v>
      </c>
      <c r="BF81" s="10" t="s">
        <v>310</v>
      </c>
      <c r="BG81" s="39" t="s">
        <v>311</v>
      </c>
      <c r="BH81" s="40" t="s">
        <v>117</v>
      </c>
      <c r="BI81" s="41">
        <v>43891</v>
      </c>
      <c r="BJ81" s="40" t="s">
        <v>117</v>
      </c>
      <c r="BK81" s="13">
        <f ca="1">+(REFERENCEMENT_ISOLANT[[#This Row],[AVIS LIMITE AU / VALIDITE]]&gt;=TODAY())*1</f>
        <v>1</v>
      </c>
      <c r="BL81" s="10" t="s">
        <v>312</v>
      </c>
      <c r="BM81"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81" s="95">
        <v>0</v>
      </c>
      <c r="BO81" s="16" t="s">
        <v>217</v>
      </c>
      <c r="BP81" s="16"/>
      <c r="BQ81" s="36"/>
      <c r="BR81"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81" s="35">
        <f ca="1">REFERENCEMENT_ISOLANT[[#This Row],[VALIDITE]]</f>
        <v>1</v>
      </c>
      <c r="BT81"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81"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81"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81" s="36" t="e">
        <f>IF(AND('PR-tampon'!RECH_HYGRO=TRUE,MATCH(REFERENCEMENT_ISOLANT[[#This Row],[Hygrométrie des locaux]],LISTE_HYGRO,0)&gt;=MATCH(ZONE_SIS_VISEE,LISTE_HYGRO,0)),1,0)</f>
        <v>#N/A</v>
      </c>
      <c r="BX81" s="36" t="e">
        <f>IF(AND('PR-tampon'!RECH_CLIMAT=TRUE,MATCH(REFERENCEMENT_ISOLANT[[#This Row],[Climat max]],LISTE_CLIMAT,0)&gt;=MATCH(HAUT_VISEE,LISTE_CLIMAT,0)),1,0)</f>
        <v>#N/A</v>
      </c>
      <c r="BY81" s="36" t="e">
        <f>IF(AND(RECH_CLASSEMENT=TRUE,MATCH(REFERENCEMENT_ISOLANT[[#This Row],[classement locaux au sens 20.1 P3]],LISTE_CLASSEMENT,0)&gt;=MATCH(SITUA_VISEE,LISTE_CLASSEMENT,0)),1,0)</f>
        <v>#N/A</v>
      </c>
      <c r="BZ81" s="36" t="e">
        <f>IF(AND(RECH_LOCAUX=TRUE,MATCH(REFERENCEMENT_ISOLANT[[#This Row],[Locaux climatisés ou raffraichis]],LISTE_LOCAUX_VISE,0)&gt;=MATCH(CATEG_VISEE,LISTE_LOCAUX_VISE,0)),1,0)</f>
        <v>#N/A</v>
      </c>
      <c r="CA81" s="36">
        <f ca="1">IF(REFERENCEMENT_ISOLANT[[#This Row],[Eligibilité procédé]]&lt;&gt;0,COUNTIF(REFERENCEMENT_ISOLANT[Eligibilité procédé],"&lt;="&amp;REFERENCEMENT_ISOLANT[[#This Row],[Eligibilité procédé]])-COUNTIF(REFERENCEMENT_ISOLANT[Eligibilité procédé],"=0"),ROWS(REFERENCEMENT_ISOLANT[Ordre]))</f>
        <v>60</v>
      </c>
      <c r="CB81" s="36">
        <f ca="1">IF(COUNTIF('PR-tampon'!$B$3:$B$9,TRUE)+1=COUNTIF(REFERENCEMENT_ISOLANT[[#This Row],[Validité]:[CRITERE CLIMATISATION VISE]],1),ROW(REFERENCEMENT_ISOLANT[[#This Row],[CRITERE CLIMATISATION VISE]]),"")</f>
        <v>81</v>
      </c>
      <c r="CC81"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c>
      <c r="CD81"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c>
      <c r="CE81"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81"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COMBLES PERDUS : ISOLATION DE PLANCHER DE COMBLES PERDUS</v>
      </c>
      <c r="CG81" s="126"/>
      <c r="CH81" s="126"/>
      <c r="CI81" s="126"/>
      <c r="CJ81" s="126"/>
      <c r="CK81" s="126"/>
      <c r="CL81" s="126"/>
      <c r="CM81" s="126"/>
      <c r="CN81" s="126"/>
      <c r="CO81" s="126"/>
      <c r="CP81" s="126"/>
      <c r="CQ81"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NF DTU 45.11 du procédé - : pose en : plancher de combles perdus ; </v>
      </c>
    </row>
    <row r="82" spans="1:95" ht="60" x14ac:dyDescent="0.25">
      <c r="A82" s="33">
        <v>45085</v>
      </c>
      <c r="B82" s="33"/>
      <c r="C82" s="33"/>
      <c r="D82" s="33"/>
      <c r="E82" s="30" t="s">
        <v>208</v>
      </c>
      <c r="F82" s="160" t="s">
        <v>502</v>
      </c>
      <c r="G82" s="30" t="str">
        <f ca="1">IF(REFERENCEMENT_ISOLANT[[#This Row],[VALIDITE]]=1,REFERENCEMENT_ISOLANT[[#This Row],[TYPE DE PROCEDE CSTB]],0)</f>
        <v>/</v>
      </c>
      <c r="H82" s="37" t="s">
        <v>187</v>
      </c>
      <c r="I82" s="30" t="s">
        <v>181</v>
      </c>
      <c r="J82" s="37" t="s">
        <v>117</v>
      </c>
      <c r="K82" s="12" t="s">
        <v>183</v>
      </c>
      <c r="L82" s="12" t="s">
        <v>183</v>
      </c>
      <c r="M82" s="13" t="s">
        <v>183</v>
      </c>
      <c r="N82" s="12" t="s">
        <v>52</v>
      </c>
      <c r="O82" s="13" t="s">
        <v>52</v>
      </c>
      <c r="P82" s="13" t="s">
        <v>183</v>
      </c>
      <c r="Q82" s="13" t="s">
        <v>183</v>
      </c>
      <c r="R82" s="12" t="s">
        <v>183</v>
      </c>
      <c r="S82" s="13" t="s">
        <v>183</v>
      </c>
      <c r="T82" s="136" t="s">
        <v>183</v>
      </c>
      <c r="U82" s="12"/>
      <c r="V82" s="12" t="s">
        <v>183</v>
      </c>
      <c r="W82" s="12" t="s">
        <v>52</v>
      </c>
      <c r="X82" s="12" t="s">
        <v>183</v>
      </c>
      <c r="Y82" s="12"/>
      <c r="Z82" s="12" t="s">
        <v>183</v>
      </c>
      <c r="AA82" s="12" t="s">
        <v>183</v>
      </c>
      <c r="AB82" s="12"/>
      <c r="AC82" s="12" t="s">
        <v>183</v>
      </c>
      <c r="AD82" s="12" t="s">
        <v>183</v>
      </c>
      <c r="AE82" s="12" t="s">
        <v>183</v>
      </c>
      <c r="AF82" s="12"/>
      <c r="AG82" s="125" t="s">
        <v>531</v>
      </c>
      <c r="AH82" s="147" t="s">
        <v>593</v>
      </c>
      <c r="AI82" s="147" t="s">
        <v>593</v>
      </c>
      <c r="AJ82" s="147" t="s">
        <v>593</v>
      </c>
      <c r="AK82" s="147" t="s">
        <v>593</v>
      </c>
      <c r="AL82" s="147" t="s">
        <v>593</v>
      </c>
      <c r="AM82" s="31">
        <v>4</v>
      </c>
      <c r="AN82" s="16">
        <v>2</v>
      </c>
      <c r="AO82" s="16">
        <v>1</v>
      </c>
      <c r="AP82" s="16">
        <v>1</v>
      </c>
      <c r="AQ82" s="10"/>
      <c r="AR82" s="31"/>
      <c r="AS82" s="16">
        <v>8</v>
      </c>
      <c r="AT82" s="56" t="s">
        <v>189</v>
      </c>
      <c r="AU82" s="13" t="s">
        <v>52</v>
      </c>
      <c r="AV82" s="16">
        <v>8</v>
      </c>
      <c r="AW82" s="16" t="s">
        <v>52</v>
      </c>
      <c r="AX82" s="16">
        <v>8</v>
      </c>
      <c r="AY82" s="16" t="s">
        <v>175</v>
      </c>
      <c r="AZ82" s="16" t="s">
        <v>155</v>
      </c>
      <c r="BA82" s="56" t="s">
        <v>343</v>
      </c>
      <c r="BB82" s="56" t="s">
        <v>164</v>
      </c>
      <c r="BC82" s="32"/>
      <c r="BD82" s="31"/>
      <c r="BE82" s="30" t="s">
        <v>180</v>
      </c>
      <c r="BF82" s="30" t="s">
        <v>178</v>
      </c>
      <c r="BG82" s="33" t="s">
        <v>179</v>
      </c>
      <c r="BH82" s="42" t="s">
        <v>117</v>
      </c>
      <c r="BI82" s="34">
        <v>40909</v>
      </c>
      <c r="BJ82" s="42" t="s">
        <v>117</v>
      </c>
      <c r="BK82" s="13">
        <f ca="1">+(REFERENCEMENT_ISOLANT[[#This Row],[AVIS LIMITE AU / VALIDITE]]&gt;=TODAY())*1</f>
        <v>1</v>
      </c>
      <c r="BL82" s="13" t="s">
        <v>52</v>
      </c>
      <c r="BM82"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TC</v>
      </c>
      <c r="BN82" s="95">
        <v>0</v>
      </c>
      <c r="BO82" s="16" t="s">
        <v>233</v>
      </c>
      <c r="BP82" s="16"/>
      <c r="BQ82" s="36"/>
      <c r="BR82" s="35" t="s">
        <v>233</v>
      </c>
      <c r="BS82" s="35">
        <f ca="1">REFERENCEMENT_ISOLANT[[#This Row],[VALIDITE]]</f>
        <v>1</v>
      </c>
      <c r="BT82"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82"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82"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82" s="36" t="e">
        <f>IF(AND('PR-tampon'!RECH_HYGRO=TRUE,MATCH(REFERENCEMENT_ISOLANT[[#This Row],[Hygrométrie des locaux]],LISTE_HYGRO,0)&gt;=MATCH(ZONE_SIS_VISEE,LISTE_HYGRO,0)),1,0)</f>
        <v>#N/A</v>
      </c>
      <c r="BX82" s="36" t="e">
        <f>IF(AND('PR-tampon'!RECH_CLIMAT=TRUE,MATCH(REFERENCEMENT_ISOLANT[[#This Row],[Climat max]],LISTE_CLIMAT,0)&gt;=MATCH(HAUT_VISEE,LISTE_CLIMAT,0)),1,0)</f>
        <v>#N/A</v>
      </c>
      <c r="BY82" s="36" t="e">
        <f>IF(AND(RECH_CLASSEMENT=TRUE,MATCH(REFERENCEMENT_ISOLANT[[#This Row],[classement locaux au sens 20.1 P3]],LISTE_CLASSEMENT,0)&gt;=MATCH(SITUA_VISEE,LISTE_CLASSEMENT,0)),1,0)</f>
        <v>#N/A</v>
      </c>
      <c r="BZ82" s="36" t="e">
        <f>IF(AND(RECH_LOCAUX=TRUE,MATCH(REFERENCEMENT_ISOLANT[[#This Row],[Locaux climatisés ou raffraichis]],LISTE_LOCAUX_VISE,0)&gt;=MATCH(CATEG_VISEE,LISTE_LOCAUX_VISE,0)),1,0)</f>
        <v>#N/A</v>
      </c>
      <c r="CA82" s="36">
        <f ca="1">IF(REFERENCEMENT_ISOLANT[[#This Row],[Eligibilité procédé]]&lt;&gt;0,COUNTIF(REFERENCEMENT_ISOLANT[Eligibilité procédé],"&lt;="&amp;REFERENCEMENT_ISOLANT[[#This Row],[Eligibilité procédé]])-COUNTIF(REFERENCEMENT_ISOLANT[Eligibilité procédé],"=0"),ROWS(REFERENCEMENT_ISOLANT[Ordre]))</f>
        <v>61</v>
      </c>
      <c r="CB82" s="36">
        <f ca="1">IF(COUNTIF('PR-tampon'!$B$3:$B$9,TRUE)+1=COUNTIF(REFERENCEMENT_ISOLANT[[#This Row],[Validité]:[CRITERE CLIMATISATION VISE]],1),ROW(REFERENCEMENT_ISOLANT[[#This Row],[CRITERE CLIMATISATION VISE]]),"")</f>
        <v>82</v>
      </c>
      <c r="CC82"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Emploi limité à des bâtiments dont la hauteur du plancher bas du dernier niveau est inférieure ou égale à 8m.
 - La limite d'emploi donnée en locaux rafraichis est induite par celle donnée dans le référentiel du support.</v>
      </c>
      <c r="CD82"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Emploi limité à des bâtiments dont la hauteur du plancher bas du dernier niveau est inférieure ou égale à 8m.
 - La limite d'emploi donnée en locaux rafraichis est induite par celle donnée dans le référentiel du support.</v>
      </c>
      <c r="CE82"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xml:space="preserve">
 - MUR EXTERIEUR : ISOLATION ENTRE MONTANTS DE MUR CONFORME AU NF DTU 31.2 AVEC PAREMENT EXTERIEUR VENTILE</v>
      </c>
      <c r="CF82"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MUR EXTERIEUR : ISOLATION ENTRE MONTANTS DE MUR CONFORME AU NF DTU 31.2 AVEC PAREMENT EXTERIEUR VENTILE
 - TOITURE VENTILEE : ISOLATION DE TOITURE EN RAMPANT (CHARPENTES DU DTU 31.1 ou DTU 31.2 ou DTU 31.3)</v>
      </c>
      <c r="CG82" s="126">
        <v>4.2999999999999997E-2</v>
      </c>
      <c r="CH82" s="126">
        <v>4.5999999999999999E-2</v>
      </c>
      <c r="CI82" s="126">
        <v>200</v>
      </c>
      <c r="CJ82" s="126">
        <v>700</v>
      </c>
      <c r="CK82" s="126" t="s">
        <v>482</v>
      </c>
      <c r="CL82" s="126" t="s">
        <v>49</v>
      </c>
      <c r="CM82" s="126" t="s">
        <v>483</v>
      </c>
      <c r="CN82" s="126"/>
      <c r="CO82" s="126"/>
      <c r="CP82" s="126"/>
      <c r="CQ82"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Règles professionnelles Construction en paille, remplissage isolant et support d'enduit du procédé Isolation en botte de paille  (hors application de l'enduit extérieur sur l'isolant) : pose en : COB du NF DTU 31.2 avec parement extérieur ventilé ; toiture rampante sous couverture ; </v>
      </c>
    </row>
    <row r="83" spans="1:95" ht="324" x14ac:dyDescent="0.25">
      <c r="A83" s="33">
        <v>45085</v>
      </c>
      <c r="B83" s="33" t="s">
        <v>183</v>
      </c>
      <c r="C83" s="33" t="s">
        <v>183</v>
      </c>
      <c r="D83" s="33"/>
      <c r="E83" s="30" t="s">
        <v>6</v>
      </c>
      <c r="F83" s="163" t="s">
        <v>684</v>
      </c>
      <c r="G83" s="30" t="str">
        <f ca="1">IF(REFERENCEMENT_ISOLANT[[#This Row],[VALIDITE]]=1,REFERENCEMENT_ISOLANT[[#This Row],[TYPE DE PROCEDE CSTB]],0)</f>
        <v>Isolation thermique de comble en panneau ou rouleau des produits à base de fibres végétales ou animales</v>
      </c>
      <c r="H83" s="30" t="s">
        <v>793</v>
      </c>
      <c r="I83" s="30" t="s">
        <v>496</v>
      </c>
      <c r="J83" s="30" t="s">
        <v>63</v>
      </c>
      <c r="K83" s="12" t="s">
        <v>183</v>
      </c>
      <c r="L83" s="13" t="s">
        <v>183</v>
      </c>
      <c r="M83" s="13" t="s">
        <v>183</v>
      </c>
      <c r="N83" s="12" t="s">
        <v>183</v>
      </c>
      <c r="O83" s="13" t="s">
        <v>183</v>
      </c>
      <c r="P83" s="13" t="s">
        <v>183</v>
      </c>
      <c r="Q83" s="13" t="s">
        <v>183</v>
      </c>
      <c r="R83" s="13" t="s">
        <v>183</v>
      </c>
      <c r="S83" s="13" t="s">
        <v>183</v>
      </c>
      <c r="T83" s="136" t="s">
        <v>183</v>
      </c>
      <c r="U83" s="12"/>
      <c r="V83" s="12" t="s">
        <v>183</v>
      </c>
      <c r="W83" s="12" t="s">
        <v>52</v>
      </c>
      <c r="X83" s="12" t="s">
        <v>52</v>
      </c>
      <c r="Y83" s="138" t="s">
        <v>528</v>
      </c>
      <c r="Z83" s="12" t="s">
        <v>183</v>
      </c>
      <c r="AA83" s="12" t="s">
        <v>183</v>
      </c>
      <c r="AB83" s="12"/>
      <c r="AC83" s="12" t="s">
        <v>183</v>
      </c>
      <c r="AD83" s="12" t="s">
        <v>183</v>
      </c>
      <c r="AE83" s="12" t="s">
        <v>183</v>
      </c>
      <c r="AF83" s="12"/>
      <c r="AG83" s="137" t="s">
        <v>545</v>
      </c>
      <c r="AH83" s="146" t="s">
        <v>586</v>
      </c>
      <c r="AI83" s="146">
        <v>95</v>
      </c>
      <c r="AJ83" s="146" t="s">
        <v>597</v>
      </c>
      <c r="AK83" s="146" t="s">
        <v>52</v>
      </c>
      <c r="AL83" s="146" t="s">
        <v>52</v>
      </c>
      <c r="AM83" s="13">
        <v>4</v>
      </c>
      <c r="AN83" s="13">
        <v>4</v>
      </c>
      <c r="AO83" s="13">
        <v>4</v>
      </c>
      <c r="AP83" s="13">
        <v>4</v>
      </c>
      <c r="AQ83" s="13"/>
      <c r="AR83" s="31" t="s">
        <v>88</v>
      </c>
      <c r="AS83" s="16" t="s">
        <v>45</v>
      </c>
      <c r="AT83" s="16" t="s">
        <v>191</v>
      </c>
      <c r="AU83" s="13" t="s">
        <v>52</v>
      </c>
      <c r="AV83" s="13" t="s">
        <v>151</v>
      </c>
      <c r="AW83" s="16" t="s">
        <v>52</v>
      </c>
      <c r="AX83" s="16">
        <v>8</v>
      </c>
      <c r="AY83" s="16" t="s">
        <v>175</v>
      </c>
      <c r="AZ83" s="16" t="s">
        <v>155</v>
      </c>
      <c r="BA83" s="16" t="s">
        <v>343</v>
      </c>
      <c r="BB83" s="56" t="s">
        <v>164</v>
      </c>
      <c r="BC83" s="47" t="s">
        <v>87</v>
      </c>
      <c r="BD83" s="31" t="s">
        <v>49</v>
      </c>
      <c r="BE83" s="30" t="s">
        <v>4</v>
      </c>
      <c r="BF83" s="30" t="s">
        <v>113</v>
      </c>
      <c r="BG83" s="33" t="s">
        <v>725</v>
      </c>
      <c r="BH83" s="44"/>
      <c r="BI83" s="34">
        <v>45572</v>
      </c>
      <c r="BJ83" s="34">
        <v>48053</v>
      </c>
      <c r="BK83" s="45">
        <f ca="1">+(REFERENCEMENT_ISOLANT[[#This Row],[AVIS LIMITE AU / VALIDITE]]&gt;=TODAY())*1</f>
        <v>1</v>
      </c>
      <c r="BL83" s="13" t="s">
        <v>185</v>
      </c>
      <c r="BM83"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de référencement / EVALUATION RECENTE)</v>
      </c>
      <c r="BN83" s="95">
        <v>0</v>
      </c>
      <c r="BO83" s="57" t="s">
        <v>216</v>
      </c>
      <c r="BP83" s="57"/>
      <c r="BQ83" s="36"/>
      <c r="BR83"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83" s="35">
        <f ca="1">REFERENCEMENT_ISOLANT[[#This Row],[VALIDITE]]</f>
        <v>1</v>
      </c>
      <c r="BT83"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83"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83"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83" s="36" t="e">
        <f>IF(AND('PR-tampon'!RECH_HYGRO=TRUE,MATCH(REFERENCEMENT_ISOLANT[[#This Row],[Hygrométrie des locaux]],LISTE_HYGRO,0)&gt;=MATCH(ZONE_SIS_VISEE,LISTE_HYGRO,0)),1,0)</f>
        <v>#N/A</v>
      </c>
      <c r="BX83" s="36" t="e">
        <f>IF(AND('PR-tampon'!RECH_CLIMAT=TRUE,MATCH(REFERENCEMENT_ISOLANT[[#This Row],[Climat max]],LISTE_CLIMAT,0)&gt;=MATCH(HAUT_VISEE,LISTE_CLIMAT,0)),1,0)</f>
        <v>#N/A</v>
      </c>
      <c r="BY83" s="36" t="e">
        <f>IF(AND(RECH_CLASSEMENT=TRUE,MATCH(REFERENCEMENT_ISOLANT[[#This Row],[classement locaux au sens 20.1 P3]],LISTE_CLASSEMENT,0)&gt;=MATCH(SITUA_VISEE,LISTE_CLASSEMENT,0)),1,0)</f>
        <v>#N/A</v>
      </c>
      <c r="BZ83" s="36" t="e">
        <f>IF(AND(RECH_LOCAUX=TRUE,MATCH(REFERENCEMENT_ISOLANT[[#This Row],[Locaux climatisés ou raffraichis]],LISTE_LOCAUX_VISE,0)&gt;=MATCH(CATEG_VISEE,LISTE_LOCAUX_VISE,0)),1,0)</f>
        <v>#N/A</v>
      </c>
      <c r="CA83" s="36">
        <f ca="1">IF(REFERENCEMENT_ISOLANT[[#This Row],[Eligibilité procédé]]&lt;&gt;0,COUNTIF(REFERENCEMENT_ISOLANT[Eligibilité procédé],"&lt;="&amp;REFERENCEMENT_ISOLANT[[#This Row],[Eligibilité procédé]])-COUNTIF(REFERENCEMENT_ISOLANT[Eligibilité procédé],"=0"),ROWS(REFERENCEMENT_ISOLANT[Ordre]))</f>
        <v>62</v>
      </c>
      <c r="CB83" s="36">
        <f ca="1">IF(COUNTIF('PR-tampon'!$B$3:$B$9,TRUE)+1=COUNTIF(REFERENCEMENT_ISOLANT[[#This Row],[Validité]:[CRITERE CLIMATISATION VISE]],1),ROW(REFERENCEMENT_ISOLANT[[#This Row],[CRITERE CLIMATISATION VISE]]),"")</f>
        <v>83</v>
      </c>
      <c r="CC83"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Extenstion de l'Avis Technique n°20/19-440_V2
 - Les bâtiments à ossature porteuse métallique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D83"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Extenstion de l'Avis Technique n°20/19-440_V2
 - Les bâtiments à ossature porteuse métallique ne sont pas visés. 
 - La limite d'emploi donnée en locaux rafraichis est induite par celle donnée dans le référentiel du support.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E83"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83"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v>
      </c>
      <c r="CG83" s="126"/>
      <c r="CH83" s="126"/>
      <c r="CI83" s="126"/>
      <c r="CJ83" s="126"/>
      <c r="CK83" s="126"/>
      <c r="CL83" s="126"/>
      <c r="CM83" s="126"/>
      <c r="CN83" s="126"/>
      <c r="CO83" s="126"/>
      <c r="CP83" s="126"/>
      <c r="CQ83"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20/19-440_V3-E1 du procédé ISOCOTON - Application en combles : pose en : toiture rampante sous couverture ; plancher de combles perdus ; </v>
      </c>
    </row>
    <row r="84" spans="1:95" ht="396" x14ac:dyDescent="0.25">
      <c r="A84" s="33">
        <v>44985</v>
      </c>
      <c r="B84" s="33" t="s">
        <v>183</v>
      </c>
      <c r="C84" s="33" t="s">
        <v>183</v>
      </c>
      <c r="D84" s="33"/>
      <c r="E84" s="30" t="s">
        <v>6</v>
      </c>
      <c r="F84" s="30" t="s">
        <v>684</v>
      </c>
      <c r="G84" s="30" t="str">
        <f ca="1">IF(REFERENCEMENT_ISOLANT[[#This Row],[VALIDITE]]=1,REFERENCEMENT_ISOLANT[[#This Row],[TYPE DE PROCEDE CSTB]],0)</f>
        <v>Isolation thermique de comble en panneau ou rouleau des produits à base de fibres végétales ou animales</v>
      </c>
      <c r="H84" s="30" t="s">
        <v>796</v>
      </c>
      <c r="I84" s="30" t="s">
        <v>26</v>
      </c>
      <c r="J84" s="37" t="s">
        <v>399</v>
      </c>
      <c r="K84" s="13" t="s">
        <v>183</v>
      </c>
      <c r="L84" s="13" t="s">
        <v>183</v>
      </c>
      <c r="M84" s="13" t="s">
        <v>183</v>
      </c>
      <c r="N84" s="13" t="s">
        <v>183</v>
      </c>
      <c r="O84" s="13" t="s">
        <v>183</v>
      </c>
      <c r="P84" s="13" t="s">
        <v>183</v>
      </c>
      <c r="Q84" s="13" t="s">
        <v>183</v>
      </c>
      <c r="R84" s="13" t="s">
        <v>183</v>
      </c>
      <c r="S84" s="13" t="s">
        <v>183</v>
      </c>
      <c r="T84" s="13" t="s">
        <v>183</v>
      </c>
      <c r="U84" s="138"/>
      <c r="V84" s="13" t="s">
        <v>183</v>
      </c>
      <c r="W84" s="13" t="s">
        <v>52</v>
      </c>
      <c r="X84" s="13" t="s">
        <v>52</v>
      </c>
      <c r="Y84" s="138" t="s">
        <v>528</v>
      </c>
      <c r="Z84" s="13" t="s">
        <v>183</v>
      </c>
      <c r="AA84" s="13" t="s">
        <v>183</v>
      </c>
      <c r="AB84" s="138"/>
      <c r="AC84" s="13" t="s">
        <v>52</v>
      </c>
      <c r="AD84" s="13" t="s">
        <v>52</v>
      </c>
      <c r="AE84" s="13" t="s">
        <v>183</v>
      </c>
      <c r="AF84" s="140" t="s">
        <v>529</v>
      </c>
      <c r="AG84" s="93" t="s">
        <v>537</v>
      </c>
      <c r="AH84" s="145" t="s">
        <v>586</v>
      </c>
      <c r="AI84" s="145">
        <v>85</v>
      </c>
      <c r="AJ84" s="145" t="s">
        <v>590</v>
      </c>
      <c r="AK84" s="145" t="s">
        <v>52</v>
      </c>
      <c r="AL84" s="145" t="s">
        <v>52</v>
      </c>
      <c r="AM84" s="13">
        <v>4</v>
      </c>
      <c r="AN84" s="13">
        <v>4</v>
      </c>
      <c r="AO84" s="13">
        <v>4</v>
      </c>
      <c r="AP84" s="13">
        <v>4</v>
      </c>
      <c r="AQ84" s="13"/>
      <c r="AR84" s="31">
        <v>3.5999999999999997E-2</v>
      </c>
      <c r="AS84" s="16" t="s">
        <v>45</v>
      </c>
      <c r="AT84" s="16" t="s">
        <v>191</v>
      </c>
      <c r="AU84" s="13" t="s">
        <v>52</v>
      </c>
      <c r="AV84" s="13" t="s">
        <v>151</v>
      </c>
      <c r="AW84" s="16" t="s">
        <v>52</v>
      </c>
      <c r="AX84" s="13" t="s">
        <v>151</v>
      </c>
      <c r="AY84" s="16" t="s">
        <v>175</v>
      </c>
      <c r="AZ84" s="16" t="s">
        <v>155</v>
      </c>
      <c r="BA84" s="16" t="s">
        <v>343</v>
      </c>
      <c r="BB84" s="56" t="s">
        <v>164</v>
      </c>
      <c r="BC84" s="32" t="s">
        <v>608</v>
      </c>
      <c r="BD84" s="31"/>
      <c r="BE84" s="16" t="s">
        <v>399</v>
      </c>
      <c r="BF84" s="30" t="s">
        <v>113</v>
      </c>
      <c r="BG84" s="33" t="s">
        <v>605</v>
      </c>
      <c r="BH84" s="44">
        <v>45097</v>
      </c>
      <c r="BI84" s="46">
        <v>45328</v>
      </c>
      <c r="BJ84" s="33">
        <v>46377</v>
      </c>
      <c r="BK84" s="13">
        <f ca="1">+(REFERENCEMENT_ISOLANT[[#This Row],[AVIS LIMITE AU / VALIDITE]]&gt;=TODAY())*1</f>
        <v>1</v>
      </c>
      <c r="BL84" s="13" t="s">
        <v>183</v>
      </c>
      <c r="BM84" s="16" t="str">
        <f ca="1">IF(REFERENCEMENT_ISOLANT[[#This Row],[ -&gt; AT/DTA : Sur liste verte C2p (OUI/NON)
-&gt; ATex (Avis favorable / Avis défavorable)
-&gt; Autre : SO]]&lt;&gt;"",IF(AND(OR(REFERENCEMENT_ISOLANT[[#This Row],[ -&gt; AT/DTA : Sur liste verte C2p (OUI/NON)
-&gt; ATex (Avis favorable / Avis défavorable)
-&gt; Autre : SO]]="OUI",REFERENCEMENT_ISOLANT[[#This Row],[ -&gt; AT/DTA : Sur liste verte C2p (OUI/NON)
-&gt; ATex (Avis favorable / Avis défavorable)
-&gt; Autre : SO]]="FAVORABLE",REFERENCEMENT_ISOLANT[[#This Row],[ -&gt; AT/DTA : Sur liste verte C2p (OUI/NON)
-&gt; ATex (Avis favorable / Avis défavorable)
-&gt; Autre : SO]]="SO
(DTU)"),REFERENCEMENT_ISOLANT[[#This Row],[VALIDITE]]=1),"TC",IF(AND(REFERENCEMENT_ISOLANT[[#This Row],[ -&gt; AT/DTA : Sur liste verte C2p (OUI/NON)
-&gt; ATex (Avis favorable / Avis défavorable)
-&gt; Autre : SO]]="OUI AVEC UN SUIVI DU RETOUR D'EXPERIENCE",REFERENCEMENT_ISOLANT[[#This Row],[VALIDITE]]=1),"TC AVEC UN SUIVI DU RETOUR D'EXPERIENCE",IF(REFERENCEMENT_ISOLANT[[#This Row],[VALIDITE]]=0,"TNC"&amp;CHAR(10)&amp;"(L'évaluation technique n'est plus valide)",IF(REFERENCEMENT_ISOLANT[[#This Row],[ -&gt; AT/DTA : Sur liste verte C2p (OUI/NON)
-&gt; ATex (Avis favorable / Avis défavorable)
-&gt; Autre : SO]]="NON (EVALUATION RECENTE)","TNC"&amp;CHAR(10)&amp;"(N'est pas sur liste verte de la C2p à date de référencement / EVALUATION RECENTE)","TNC"&amp;CHAR(10)&amp;"(N'est pas sur liste verte de la C2p à date du référencement)")))))</f>
        <v>TNC
(N'est pas sur liste verte de la C2p à date du référencement)</v>
      </c>
      <c r="BN84" s="95">
        <v>0</v>
      </c>
      <c r="BO84" s="57"/>
      <c r="BP84" s="57"/>
      <c r="BQ84" s="36"/>
      <c r="BR84" s="35" t="str">
        <f>CONCATENATE(IF(REFERENCEMENT_ISOLANT[[#This Row],[Ancienne version]]=""," ",CONCATENATE(IF(OR(REFERENCEMENT_ISOLANT[[#This Row],[TYPE DE DOCUMENT DE REFERENCE]]="Avis Technique",REFERENCEMENT_ISOLANT[[#This Row],[TYPE DE DOCUMENT DE REFERENCE]]="ATEx"),"L'","Le "),REFERENCEMENT_ISOLANT[[#This Row],[TYPE DE DOCUMENT DE REFERENCE]]," n°",REFERENCEMENT_ISOLANT[[#This Row],[REF]]," annule et remplace ",IF(OR(REFERENCEMENT_ISOLANT[[#This Row],[TYPE DE DOCUMENT DE REFERENCE]]="Avis Technique",REFERENCEMENT_ISOLANT[[#This Row],[TYPE DE DOCUMENT DE REFERENCE]]="ATEx"),"l' ","le "),REFERENCEMENT_ISOLANT[[#This Row],[TYPE DE DOCUMENT DE REFERENCE]]," n° ",REFERENCEMENT_ISOLANT[[#This Row],[Ancienne version]])),
IF(AND(REFERENCEMENT_ISOLANT[[#This Row],[Ancienne version]]&lt;&gt;"",REFERENCEMENT_ISOLANT[[#This Row],[ -&gt; AT/DTA : Sur liste verte C2p (OUI/NON)
-&gt; ATex (Avis favorable / Avis défavorable)
-&gt; Autre : SO]]="OUI"),CHAR(10),""),
IF(REFERENCEMENT_ISOLANT[[#This Row],[ -&gt; AT/DTA : Sur liste verte C2p (OUI/NON)
-&gt; ATex (Avis favorable / Avis défavorable)
-&gt; Autre : SO]]="OUI","Sur liste verte de la C2p à la date du référencement",""))</f>
        <v xml:space="preserve"> </v>
      </c>
      <c r="BS84" s="35">
        <f ca="1">REFERENCEMENT_ISOLANT[[#This Row],[VALIDITE]]</f>
        <v>1</v>
      </c>
      <c r="BT84" s="35">
        <f>IF(OR(AND(APPLI_VISE=LISTE!$M$5,PAREMENT_VISE=LISTE!$O$3,'PR-tampon'!$B$9=TRUE,REFERENCEMENT_ISOLANT[[#This Row],[PAREMENT EXTERIEUR VENTILE (FOB)]]="OUI",REFERENCEMENT_ISOLANT[[#This Row],[FACADE :  ISOLATION ENTRE MONTANTS DE FACADE CONFORME AU NF DTU 31.4]]="OUI"),AND(APPLI_VISE=LISTE!$M$5,PAREMENT_VISE=LISTE!$O$4,'PR-tampon'!$B$9=TRUE,REFERENCEMENT_ISOLANT[[#This Row],[PAREMENT EXTERIEUR ENDUIT DE TYPE ETICS (FOB)]]="OUI",REFERENCEMENT_ISOLANT[[#This Row],[FACADE :  ISOLATION ENTRE MONTANTS DE FACADE CONFORME AU NF DTU 31.4]]="OUI"),
AND(APPLI_VISE=LISTE!$M$4,PAREMENT_VISE=LISTE!$O$3,'PR-tampon'!$B$9=TRUE,REFERENCEMENT_ISOLANT[[#This Row],[PAREMENT EXTERIEUR VENTILE (COB)]]="OUI",REFERENCEMENT_ISOLANT[[#This Row],[MUR EXTERIEUR : ISOLATION ENTRE MONTANTS DE MUR CONFORME AU NF DTU 31.2]]="OUI"),AND(APPLI_VISE=LISTE!$M$4,PAREMENT_VISE=LISTE!$O$4,'PR-tampon'!$B$9=TRUE,REFERENCEMENT_ISOLANT[[#This Row],[PAREMENT EXTERIEUR ENDUIT DE TYPE ETICS (COB)]]="OUI",REFERENCEMENT_ISOLANT[[#This Row],[MUR EXTERIEUR : ISOLATION ENTRE MONTANTS DE MUR CONFORME AU NF DTU 31.2]]="OUI"),
AND(APPLI_VISE=LISTE!$M$3,PAREMENT_VISE=LISTE!$O$3,'PR-tampon'!$B$9=TRUE,REFERENCEMENT_ISOLANT[[#This Row],[PAREMENT EXTERIEUR VENTILE (CLT)]]="OUI",REFERENCEMENT_ISOLANT[[#This Row],[MUR EXTERIEUR : ISOLATION PAR L''INTERIEUR DE MUR CLT (Hors contre-cloison)]]="OUI"),AND(APPLI_VISE=LISTE!$M$3,PAREMENT_VISE=LISTE!$O$4,'PR-tampon'!$B$9=TRUE,REFERENCEMENT_ISOLANT[[#This Row],[PAREMENT EXTERIEUR ENDUIT DE TYPE ETICS (CLT)]]="OUI",REFERENCEMENT_ISOLANT[[#This Row],[MUR EXTERIEUR : ISOLATION PAR L''INTERIEUR DE MUR CLT (Hors contre-cloison)]]="OUI"),
),1,0)</f>
        <v>0</v>
      </c>
      <c r="BU84" s="35" t="e">
        <f>IF(AND('PR-tampon'!RECH_BATIMENT=TRUE,BÂTIMENT_VISE=LISTE!$A$2,MATCH(REFERENCEMENT_ISOLANT[[#This Row],[Habitat de famille max]],LOGEMENT_HABITATION,0)&gt;=MATCH(FAMILLE_VISEE,LOGEMENT_HABITATION,0)),1,
IF(AND('PR-tampon'!RECH_BATIMENT=TRUE,BÂTIMENT_VISE=LISTE!$B$2,REFERENCEMENT_ISOLANT[[#This Row],[CODE DU TRAVAIL Limite du plancher bas du dernier niveau]]&gt;=LIMITE_VISE),1,
IF(AND('PR-tampon'!RECH_BATIMENT=TRUE,BÂTIMENT_VISE=LISTE!$B$2,REFERENCEMENT_ISOLANT[[#This Row],[CODE DU TRAVAIL Limite du plancher bas du dernier niveau]]="Sans limite"),1,
IF(AND('PR-tampon'!RECH_BATIMENT=TRUE,BÂTIMENT_VISE=LISTE!$C$2,REFERENCEMENT_ISOLANT[[#This Row],[ERP Limite du plancher bas du dernier niveau]]&gt;=LIMITE_VISE),1,
0))))</f>
        <v>#N/A</v>
      </c>
      <c r="BV84" s="35">
        <f>IF(AND(RECH_APPLI=TRUE,APPLI_VISE=LISTE!$M$4,MID(REFERENCEMENT_ISOLANT[[#This Row],[MUR EXTERIEUR : ISOLATION ENTRE MONTANTS DE MUR CONFORME AU NF DTU 31.2]],1,3)="OUI"),1,
IF(AND(RECH_APPLI=TRUE,APPLI_VISE=LISTE!$M$5,MID(REFERENCEMENT_ISOLANT[[#This Row],[FACADE :  ISOLATION ENTRE MONTANTS DE FACADE CONFORME AU NF DTU 31.4]],1,3)="OUI"),1,
IF(AND(RECH_APPLI=TRUE,APPLI_VISE=LISTE!$M$3,MID(REFERENCEMENT_ISOLANT[[#This Row],[MUR EXTERIEUR : ISOLATION PAR L''INTERIEUR DE MUR CLT (Hors contre-cloison)]],1,3)="OUI"),1,
IF(AND(RECH_APPLI=TRUE,APPLI_VISE=LISTE!$M$12,MID(REFERENCEMENT_ISOLANT[[#This Row],[CONTRE-CLOISON : ISOLATION DE CONTRE-CLOISON CONFORME AU NF DTU 25.41 DANS UNE STRUCTURE BOIS]],1,3)="OUI"),1,
IF(AND(RECH_APPLI=TRUE,APPLI_VISE=LISTE!$M$10,MID(REFERENCEMENT_ISOLANT[[#This Row],[TOITURE VENTILEE : ISOLATION PAR L''EXTERIEUR DE RAMPANT (CHARPENTE DU DTU 31.1 ou DTU 31.2) PAR SARKING]],1,3)="OUI"),1,
IF(AND(RECH_APPLI=TRUE,APPLI_VISE=LISTE!$M$11,MID(REFERENCEMENT_ISOLANT[[#This Row],[TOITURE VENTILEE : ISOLATION DE TOITURE EN RAMPANT (CHARPENTES DU DTU 31.1 ou DTU 31.2 ou DTU 31.3)]],1,3)="OUI"),1,
IF(AND(RECH_APPLI=TRUE,APPLI_VISE=LISTE!$M$9,MID(REFERENCEMENT_ISOLANT[[#This Row],[COMBLES PERDUS : ISOLATION DE PLANCHER DE COMBLES PERDUS]],1,3)="OUI"),1,
IF(AND(RECH_APPLI=TRUE,APPLI_VISE=LISTE!$M$13,MID(REFERENCEMENT_ISOLANT[[#This Row],[DISTRIBUTION INTERIEURE : ISOLATION DE DISTRIBUTION INTERIEURE CONFORME AU NF DTU 25.41 DANS UNE STRUCTURE BOIS]],1,3)="OUI"),1,
IF(AND(RECH_APPLI=TRUE,APPLI_VISE=LISTE!$M$14,MID(REFERENCEMENT_ISOLANT[[#This Row],[DISTRIBUTION INTERIEURE : ISOLATION DE DISTRIBUTION INTERIEURE CONFORME AU NF DTU 31.2]],1,3)="OUI"),1,
IF(AND(RECH_APPLI=TRUE,APPLI_VISE=LISTE!$M$6,MID(REFERENCEMENT_ISOLANT[[#This Row],[PLANCHER : ISOLATION DE PLANCHER INTERMEDIAIRE ENTRE SOLIVES]],1,3)="OUI"),1,
IF(AND(RECH_APPLI=TRUE,APPLI_VISE=LISTE!$M$7,MID(REFERENCEMENT_ISOLANT[[#This Row],[PLAFOND :  ISOLATION DE FAUX PLAFOND SUSPENDU SUR PLANCHER INTERMEDIAIRE SOLIVé]],1,3)="OUI"),1,
IF(AND(RECH_APPLI=TRUE,APPLI_VISE=LISTE!$M$8,MID(REFERENCEMENT_ISOLANT[[#This Row],[PLAFOND :  ISOLATION DE FAUX PLAFOND SUSPENDU SUR PLANCHER INTERMEDIAIRE EN CLT]],1,3)="OUI"),1,0))))))))))))</f>
        <v>0</v>
      </c>
      <c r="BW84" s="36" t="e">
        <f>IF(AND('PR-tampon'!RECH_HYGRO=TRUE,MATCH(REFERENCEMENT_ISOLANT[[#This Row],[Hygrométrie des locaux]],LISTE_HYGRO,0)&gt;=MATCH(ZONE_SIS_VISEE,LISTE_HYGRO,0)),1,0)</f>
        <v>#N/A</v>
      </c>
      <c r="BX84" s="36" t="e">
        <f>IF(AND('PR-tampon'!RECH_CLIMAT=TRUE,MATCH(REFERENCEMENT_ISOLANT[[#This Row],[Climat max]],LISTE_CLIMAT,0)&gt;=MATCH(HAUT_VISEE,LISTE_CLIMAT,0)),1,0)</f>
        <v>#N/A</v>
      </c>
      <c r="BY84" s="36" t="e">
        <f>IF(AND(RECH_CLASSEMENT=TRUE,MATCH(REFERENCEMENT_ISOLANT[[#This Row],[classement locaux au sens 20.1 P3]],LISTE_CLASSEMENT,0)&gt;=MATCH(SITUA_VISEE,LISTE_CLASSEMENT,0)),1,0)</f>
        <v>#N/A</v>
      </c>
      <c r="BZ84" s="36" t="e">
        <f>IF(AND(RECH_LOCAUX=TRUE,MATCH(REFERENCEMENT_ISOLANT[[#This Row],[Locaux climatisés ou raffraichis]],LISTE_LOCAUX_VISE,0)&gt;=MATCH(CATEG_VISEE,LISTE_LOCAUX_VISE,0)),1,0)</f>
        <v>#N/A</v>
      </c>
      <c r="CA84" s="36">
        <f ca="1">IF(REFERENCEMENT_ISOLANT[[#This Row],[Eligibilité procédé]]&lt;&gt;0,COUNTIF(REFERENCEMENT_ISOLANT[Eligibilité procédé],"&lt;="&amp;REFERENCEMENT_ISOLANT[[#This Row],[Eligibilité procédé]])-COUNTIF(REFERENCEMENT_ISOLANT[Eligibilité procédé],"=0"),ROWS(REFERENCEMENT_ISOLANT[Ordre]))</f>
        <v>63</v>
      </c>
      <c r="CB84" s="36">
        <f ca="1">IF(COUNTIF('PR-tampon'!$B$3:$B$9,TRUE)+1=COUNTIF(REFERENCEMENT_ISOLANT[[#This Row],[Validité]:[CRITERE CLIMATISATION VISE]],1),ROW(REFERENCEMENT_ISOLANT[[#This Row],[CRITERE CLIMATISATION VISE]]),"")</f>
        <v>84</v>
      </c>
      <c r="CC84" s="114" t="str">
        <f>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f>
        <v xml:space="preserve"> - Les bâtiments à ossatures porteuses métalliques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D84" s="62" t="str">
        <f>IF(LEFT(CONCATENATE(IF(REFERENCEMENT_ISOLANT[[#This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DIST]],"")),1)=CHAR(10),RIGHT(CONCATENATE(IF(REFERENCEMENT_ISOLANT[[#This Row],[OBS GENERAL]]&lt;&gt;""," - "&amp;REFERENCEMENT_ISOLANT[[#This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 - "&amp;REFERENCEMENT_ISOLANT[[#This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DIST]],"")),LEN(CONCATENATE(IF(REFERENCEMENT_ISOLANT[[#This Row],[OBS GENERAL]]&lt;&gt;"",REFERENCEMENT_ISOLANT[[#This Row],[OBS GENERAL]],""),IF(AND(OR(MID(REFERENCEMENT_ISOLANT[[#This Row],[MUR EXTERIEUR : ISOLATION ENTRE MONTANTS DE MUR CONFORME AU NF DTU 31.2]],1,3)="OUI",MID(REFERENCEMENT_ISOLANT[[#This Row],[FACADE :  ISOLATION ENTRE MONTANTS DE FACADE CONFORME AU NF DTU 31.4]],1,3)="OUI",MID(REFERENCEMENT_ISOLANT[[#This Row],[MUR EXTERIEUR : ISOLATION PAR L''INTERIEUR DE MUR CLT (Hors contre-cloison)]],1,3)="OUI",MID(REFERENCEMENT_ISOLANT[[#This Row],[CONTRE-CLOISON : ISOLATION DE CONTRE-CLOISON CONFORME AU NF DTU 25.41 DANS UNE STRUCTURE BOIS]],1,3)="OUI"),REFERENCEMENT_ISOLANT[[#This Row],[OBS ENV VERT]]&lt;&gt;""),CHAR(10)&amp;REFERENCEMENT_ISOLANT[[#This Row],[OBS ENV VERT]],""), IF(AND(OR(MID(REFERENCEMENT_ISOLANT[[#This Row],[PLANCHER : ISOLATION DE PLANCHER INTERMEDIAIRE ENTRE SOLIVES]],1,3)="OUI",MID(REFERENCEMENT_ISOLANT[[#This Row],[PLAFOND :  ISOLATION DE FAUX PLAFOND SUSPENDU SUR PLANCHER INTERMEDIAIRE SOLIVé]],1,3)="OUI",MID(REFERENCEMENT_ISOLANT[[#This Row],[PLAFOND :  ISOLATION DE FAUX PLAFOND SUSPENDU SUR PLANCHER INTERMEDIAIRE EN CLT]],1,3)="OUI"),REFERENCEMENT_ISOLANT[[#This Row],[OBS INTER]]&lt;&gt;""),CHAR(10)&amp;REFERENCEMENT_ISOLANT[[#This Row],[OBS INTER]],""),IF(AND(OR(MID(REFERENCEMENT_ISOLANT[[#This Row],[TOITURE VENTILEE : ISOLATION PAR L''EXTERIEUR DE RAMPANT (CHARPENTE DU DTU 31.1 ou DTU 31.2) PAR SARKING]],1,3)="OUI",MID(REFERENCEMENT_ISOLANT[[#This Row],[TOITURE VENTILEE : ISOLATION DE TOITURE EN RAMPANT (CHARPENTES DU DTU 31.1 ou DTU 31.2 ou DTU 31.3)]],1,3)="OUI"),REFERENCEMENT_ISOLANT[[#This Row],[OBS RAMP]]&lt;&gt;""),CHAR(10)&amp;REFERENCEMENT_ISOLANT[[#This Row],[OBS RAMP]],""),IF(AND(OR(MID(REFERENCEMENT_ISOLANT[[#This Row],[DISTRIBUTION INTERIEURE : ISOLATION DE DISTRIBUTION INTERIEURE CONFORME AU NF DTU 25.41 DANS UNE STRUCTURE BOIS]],1,3)="OUI",MID(REFERENCEMENT_ISOLANT[[#This Row],[DISTRIBUTION INTERIEURE : ISOLATION DE DISTRIBUTION INTERIEURE CONFORME AU NF DTU 31.2]],1,3)="OUI"),REFERENCEMENT_ISOLANT[[#This Row],[OBS DIST]]&lt;&gt;""),CHAR(10)&amp;REFERENCEMENT_ISOLANT[[#This Row],[OBS DIST]],"")))-1),REFERENCEMENT_ISOLANT[[#This Row],[CONCATENATION INT]])</f>
        <v xml:space="preserve"> - Les bâtiments à ossatures porteuses métalliques ne sont pas visés.
 - La limite d'emploi donnée en locaux rafraichis est induite par celle donnée dans le référentiel du support.
 - Pour un emploi en plancher intermédiaire, seuls les planchers intermédiaires d’un même logement entre deux niveaux normalement chauffés sont visés.
 - Pour un emploi en isolation de rampant, le domaine d'emploi du référentiel technique dudit procédé est donné  sans limite de hauteur. Cependant, le domaine d'emploi du référentiel technique de la charpente et de la couverture peuvent limiter la hauteur du domaine d'emploi.</v>
      </c>
      <c r="CE84" s="62" t="str">
        <f>CONCATENATE(IF(AND(OR(REFERENCEMENT_ISOLANT[[#This Row],[MUR EXTERIEUR : ISOLATION ENTRE MONTANTS DE MUR CONFORME AU NF DTU 31.2]]="OUI",REFERENCEMENT_ISOLANT[[#This Row],[MUR EXTERIEUR : ISOLATION ENTRE MONTANTS DE MUR CONFORME AU NF DTU 31.2]]="OUI*"),REFERENCEMENT_ISOLANT[[#This Row],[PAREMENT EXTERIEUR VENTILE (COB)]]="OUI"),CHAR(10)&amp;" - "&amp;REFERENCEMENT_ISOLANT[[#Headers],[MUR EXTERIEUR : ISOLATION ENTRE MONTANTS DE MUR CONFORME AU NF DTU 31.2]]&amp;" AVEC PAREMENT EXTERIEUR VENTILE",""),
IF(AND(OR(REFERENCEMENT_ISOLANT[[#This Row],[MUR EXTERIEUR : ISOLATION ENTRE MONTANTS DE MUR CONFORME AU NF DTU 31.2]]="OUI",REFERENCEMENT_ISOLANT[[#This Row],[MUR EXTERIEUR : ISOLATION ENTRE MONTANTS DE MUR CONFORME AU NF DTU 31.2]]="OUI*"),REFERENCEMENT_ISOLANT[[#This Row],[PAREMENT EXTERIEUR ENDUIT DE TYPE ETICS (COB)]]="OUI"),CHAR(10)&amp;" - "&amp;REFERENCEMENT_ISOLANT[[#Headers],[MUR EXTERIEUR : ISOLATION ENTRE MONTANTS DE MUR CONFORME AU NF DTU 31.2]]&amp;" AVEC PAREMENT EXTERIEUR ENDUIT DE TYPE ETICS",""),
IF(AND(OR(REFERENCEMENT_ISOLANT[[#This Row],[FACADE :  ISOLATION ENTRE MONTANTS DE FACADE CONFORME AU NF DTU 31.4]]="OUI",REFERENCEMENT_ISOLANT[[#This Row],[FACADE :  ISOLATION ENTRE MONTANTS DE FACADE CONFORME AU NF DTU 31.4]]="OUI*"),REFERENCEMENT_ISOLANT[[#This Row],[PAREMENT EXTERIEUR VENTILE (FOB)]]="OUI"),CHAR(10)&amp;" - "&amp;REFERENCEMENT_ISOLANT[[#Headers],[FACADE :  ISOLATION ENTRE MONTANTS DE FACADE CONFORME AU NF DTU 31.4]]&amp;" AVEC PAREMENT EXTERIEUR VENTILE",""),
IF(AND(OR(REFERENCEMENT_ISOLANT[[#This Row],[FACADE :  ISOLATION ENTRE MONTANTS DE FACADE CONFORME AU NF DTU 31.4]]="OUI",REFERENCEMENT_ISOLANT[[#This Row],[FACADE :  ISOLATION ENTRE MONTANTS DE FACADE CONFORME AU NF DTU 31.4]]="OUI*"),REFERENCEMENT_ISOLANT[[#This Row],[PAREMENT EXTERIEUR ENDUIT DE TYPE ETICS (FOB)]]="OUI"),CHAR(10)&amp;" - "&amp;REFERENCEMENT_ISOLANT[[#Headers],[FACADE :  ISOLATION ENTRE MONTANTS DE FACADE CONFORME AU NF DTU 31.4]]&amp;" AVEC PAREMENT EXTERIEUR ENDUIT DE TYPE ETICS",""),
IF(AND(OR(REFERENCEMENT_ISOLANT[[#This Row],[MUR EXTERIEUR : ISOLATION PAR L''INTERIEUR DE MUR CLT (Hors contre-cloison)]]="OUI",REFERENCEMENT_ISOLANT[[#This Row],[MUR EXTERIEUR : ISOLATION PAR L''INTERIEUR DE MUR CLT (Hors contre-cloison)]]="OUI*"),REFERENCEMENT_ISOLANT[[#This Row],[PAREMENT EXTERIEUR VENTILE (CLT)]]="OUI"),CHAR(10)&amp;" - "&amp;REFERENCEMENT_ISOLANT[[#Headers],[MUR EXTERIEUR : ISOLATION PAR L''INTERIEUR DE MUR CLT (Hors contre-cloison)]]&amp;" AVEC PAREMENT EXTERIEUR VENTILE",""),
IF(AND(OR(REFERENCEMENT_ISOLANT[[#This Row],[MUR EXTERIEUR : ISOLATION PAR L''INTERIEUR DE MUR CLT (Hors contre-cloison)]]="OUI",REFERENCEMENT_ISOLANT[[#This Row],[MUR EXTERIEUR : ISOLATION PAR L''INTERIEUR DE MUR CLT (Hors contre-cloison)]]="OUI*"),REFERENCEMENT_ISOLANT[[#This Row],[PAREMENT EXTERIEUR ENDUIT DE TYPE ETICS (CLT)]]="OUI"),CHAR(10)&amp;" - "&amp;REFERENCEMENT_ISOLANT[[#Headers],[MUR EXTERIEUR : ISOLATION PAR L''INTERIEUR DE MUR CLT (Hors contre-cloison)]]&amp;" AVEC PAREMENT EXTERIEUR ENDUIT DE TYPE ETICS",""))</f>
        <v/>
      </c>
      <c r="CF84" s="61" t="str">
        <f>IF(LEFT((CONCATENATE(REFERENCEMENT_ISOLANT[[#This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)),1)=CHAR(10),
RIGHT((CONCATENATE(REFERENCEMENT_ISOLANT[[#This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
LEN((CONCATENATE(REFERENCEMENT_ISOLANT[[#This Row],[REVETEMENT EXTERIEUR ]],
IF(MID(REFERENCEMENT_ISOLANT[[#This Row],[CONTRE-CLOISON : ISOLATION DE CONTRE-CLOISON CONFORME AU NF DTU 25.41 DANS UNE STRUCTURE BOIS]],1,3)="OUI",CHAR(10)&amp;" - "&amp;REFERENCEMENT_ISOLANT[[#Headers],[CONTRE-CLOISON : ISOLATION DE CONTRE-CLOISON CONFORME AU NF DTU 25.41 DANS UNE STRUCTURE BOIS]],""),
IF(MID(REFERENCEMENT_ISOLANT[[#This Row],[TOITURE VENTILEE : ISOLATION PAR L''EXTERIEUR DE RAMPANT (CHARPENTE DU DTU 31.1 ou DTU 31.2) PAR SARKING]],1,3)="OUI",CHAR(10)&amp;" - "&amp;REFERENCEMENT_ISOLANT[[#Headers],[TOITURE VENTILEE : ISOLATION PAR L''EXTERIEUR DE RAMPANT (CHARPENTE DU DTU 31.1 ou DTU 31.2) PAR SARKING]],""),
IF(MID(REFERENCEMENT_ISOLANT[[#This Row],[TOITURE VENTILEE : ISOLATION DE TOITURE EN RAMPANT (CHARPENTES DU DTU 31.1 ou DTU 31.2 ou DTU 31.3)]],1,3)="OUI",CHAR(10)&amp;" - "&amp;REFERENCEMENT_ISOLANT[[#Headers],[TOITURE VENTILEE : ISOLATION DE TOITURE EN RAMPANT (CHARPENTES DU DTU 31.1 ou DTU 31.2 ou DTU 31.3)]],""),
IF(MID(REFERENCEMENT_ISOLANT[[#This Row],[COMBLES PERDUS : ISOLATION DE PLANCHER DE COMBLES PERDUS]],1,3)="OUI",CHAR(10)&amp;" - "&amp;REFERENCEMENT_ISOLANT[[#Headers],[COMBLES PERDUS : ISOLATION DE PLANCHER DE COMBLES PERDUS]],""),
IF(MID(REFERENCEMENT_ISOLANT[[#This Row],[DISTRIBUTION INTERIEURE : ISOLATION DE DISTRIBUTION INTERIEURE CONFORME AU NF DTU 25.41 DANS UNE STRUCTURE BOIS]],1,3)="OUI",CHAR(10)&amp;" - "&amp;REFERENCEMENT_ISOLANT[[#Headers],[DISTRIBUTION INTERIEURE : ISOLATION DE DISTRIBUTION INTERIEURE CONFORME AU NF DTU 25.41 DANS UNE STRUCTURE BOIS]],""),
IF(MID(REFERENCEMENT_ISOLANT[[#This Row],[DISTRIBUTION INTERIEURE : ISOLATION DE DISTRIBUTION INTERIEURE CONFORME AU NF DTU 31.2]],1,3)="OUI",CHAR(10)&amp;" - "&amp;REFERENCEMENT_ISOLANT[[#Headers],[DISTRIBUTION INTERIEURE : ISOLATION DE DISTRIBUTION INTERIEURE CONFORME AU NF DTU 31.2]],""),
IF(MID(REFERENCEMENT_ISOLANT[[#This Row],[PLANCHER : ISOLATION DE PLANCHER INTERMEDIAIRE ENTRE SOLIVES]],1,3)="OUI",CHAR(10)&amp;" - "&amp;REFERENCEMENT_ISOLANT[[#Headers],[PLANCHER : ISOLATION DE PLANCHER INTERMEDIAIRE ENTRE SOLIVES]],""),
IF(MID(REFERENCEMENT_ISOLANT[[#This Row],[PLAFOND :  ISOLATION DE FAUX PLAFOND SUSPENDU SUR PLANCHER INTERMEDIAIRE SOLIVé]],1,3)="OUI",CHAR(10)&amp;" - "&amp;REFERENCEMENT_ISOLANT[[#Headers],[PLAFOND :  ISOLATION DE FAUX PLAFOND SUSPENDU SUR PLANCHER INTERMEDIAIRE SOLIVé]],""),
IF(MID(REFERENCEMENT_ISOLANT[[#This Row],[PLAFOND :  ISOLATION DE FAUX PLAFOND SUSPENDU SUR PLANCHER INTERMEDIAIRE EN CLT]],1,3)="OUI",CHAR(10)&amp;" - "&amp;REFERENCEMENT_ISOLANT[[#Headers],[PLAFOND :  ISOLATION DE FAUX PLAFOND SUSPENDU SUR PLANCHER INTERMEDIAIRE EN CLT]],""))))-1),"")</f>
        <v xml:space="preserve"> - TOITURE VENTILEE : ISOLATION DE TOITURE EN RAMPANT (CHARPENTES DU DTU 31.1 ou DTU 31.2 ou DTU 31.3)
 - COMBLES PERDUS : ISOLATION DE PLANCHER DE COMBLES PERDUS
 - PLANCHER : ISOLATION DE PLANCHER INTERMEDIAIRE ENTRE SOLIVES
 - PLAFOND :  ISOLATION DE FAUX PLAFOND SUSPENDU SUR PLANCHER INTERMEDIAIRE SOLIVé</v>
      </c>
      <c r="CG84" s="126"/>
      <c r="CH84" s="126"/>
      <c r="CI84" s="126"/>
      <c r="CJ84" s="126"/>
      <c r="CK84" s="126"/>
      <c r="CL84" s="126"/>
      <c r="CM84" s="126"/>
      <c r="CN84" s="126"/>
      <c r="CO84" s="126"/>
      <c r="CP84" s="154" t="s">
        <v>610</v>
      </c>
      <c r="CQ84" s="117" t="str">
        <f>CONCATENATE(REFERENCEMENT_ISOLANT[[#This Row],[TYPE DE DOCUMENT DE REFERENCE]]," ",REFERENCEMENT_ISOLANT[[#This Row],[REF]]," du procédé ",REFERENCEMENT_ISOLANT[[#This Row],[NOM COMMERCIAL DU PROCEDE]]," : pose en : ",IF(AND(MID(REFERENCEMENT_ISOLANT[[#This Row],[MUR EXTERIEUR : ISOLATION ENTRE MONTANTS DE MUR CONFORME AU NF DTU 31.2]],1,3)="OUI",MID(REFERENCEMENT_ISOLANT[[#This Row],[PAREMENT EXTERIEUR VENTILE (COB)]],1,3)="OUI"),"COB du NF DTU 31.2 avec parement extérieur ventilé ; ",""),IF(AND(MID(REFERENCEMENT_ISOLANT[[#This Row],[FACADE :  ISOLATION ENTRE MONTANTS DE FACADE CONFORME AU NF DTU 31.4]],1,3)="OUI",MID(REFERENCEMENT_ISOLANT[[#This Row],[PAREMENT EXTERIEUR VENTILE (FOB)]],1,3)="OUI"),"FOB du NF DTU 31.4 avec parement extérieur ventilé ; ",""),IF(MID(REFERENCEMENT_ISOLANT[[#This Row],[CONTRE-CLOISON : ISOLATION DE CONTRE-CLOISON CONFORME AU NF DTU 25.41 DANS UNE STRUCTURE BOIS]],1,3)="OUI","contre-cloison du DTU 25.41 ; ",""),IF(MID(REFERENCEMENT_ISOLANT[[#This Row],[TOITURE VENTILEE : ISOLATION DE TOITURE EN RAMPANT (CHARPENTES DU DTU 31.1 ou DTU 31.2 ou DTU 31.3)]],1,3)="OUI","toiture rampante sous couverture ; ",""),IF(MID(REFERENCEMENT_ISOLANT[[#This Row],[COMBLES PERDUS : ISOLATION DE PLANCHER DE COMBLES PERDUS]],1,3)="OUI","plancher de combles perdus ; ",""),IF(MID(REFERENCEMENT_ISOLANT[[#This Row],[DISTRIBUTION INTERIEURE : ISOLATION DE DISTRIBUTION INTERIEURE CONFORME AU NF DTU 25.41 DANS UNE STRUCTURE BOIS]],1,3)="OUI","cloisons du DTU 25.41 ; ",""),IF(MID(REFERENCEMENT_ISOLANT[[#This Row],[DISTRIBUTION INTERIEURE : ISOLATION DE DISTRIBUTION INTERIEURE CONFORME AU NF DTU 31.2]],1,3)="OUI","cloison intérieure en COB du NF DTU 31.2 ; ",""),IF(MID(REFERENCEMENT_ISOLANT[[#This Row],[PLANCHER : ISOLATION DE PLANCHER INTERMEDIAIRE ENTRE SOLIVES]],1,3)="OUI","plancher intermédiaire entre solives (plancher entre deux locaux chauffés simultanément) ; ",""),IF(MID(REFERENCEMENT_ISOLANT[[#This Row],[PLAFOND :  ISOLATION DE FAUX PLAFOND SUSPENDU SUR PLANCHER INTERMEDIAIRE SOLIVé]],1,3)="OUI","en plénum de plafond ; ",""))</f>
        <v xml:space="preserve">Avis technique 20/23-516_V1 du procédé GUTEX Thermoflex FR - Applications en combles : pose en : toiture rampante sous couverture ; plancher de combles perdus ; plancher intermédiaire entre solives (plancher entre deux locaux chauffés simultanément) ; en plénum de plafond ; </v>
      </c>
    </row>
    <row r="85" spans="1:95" x14ac:dyDescent="0.25">
      <c r="K85" s="1"/>
      <c r="L85" s="1"/>
      <c r="M85" s="1"/>
      <c r="N85" s="1"/>
      <c r="O85" s="1"/>
      <c r="P85" s="1"/>
      <c r="Q85" s="1"/>
      <c r="R85" s="141"/>
      <c r="AS85" s="1"/>
    </row>
    <row r="86" spans="1:95" x14ac:dyDescent="0.25">
      <c r="K86" s="1">
        <f>COUNTIF(REFERENCEMENT_ISOLANT[MUR EXTERIEUR : ISOLATION PAR L''INTERIEUR DE MUR CLT (Hors contre-cloison)],"OUI")</f>
        <v>0</v>
      </c>
      <c r="L86" s="1">
        <f t="shared" ref="L86:S86" si="0">COUNTIF(L22:L84,"OUI")</f>
        <v>0</v>
      </c>
      <c r="M86" s="1">
        <f t="shared" si="0"/>
        <v>0</v>
      </c>
      <c r="N86" s="1">
        <f t="shared" si="0"/>
        <v>40</v>
      </c>
      <c r="O86" s="1">
        <f t="shared" si="0"/>
        <v>39</v>
      </c>
      <c r="P86" s="1">
        <f t="shared" si="0"/>
        <v>4</v>
      </c>
      <c r="Q86" s="1">
        <f t="shared" si="0"/>
        <v>12</v>
      </c>
      <c r="R86" s="1">
        <f t="shared" si="0"/>
        <v>11</v>
      </c>
      <c r="S86" s="1">
        <f t="shared" si="0"/>
        <v>2</v>
      </c>
      <c r="T86" s="1">
        <f>COUNTIF(REFERENCEMENT_ISOLANT[CONTRE-CLOISON : ISOLATION DE CONTRE-CLOISON CONFORME AU NF DTU 25.41 DANS UNE STRUCTURE BOIS],"OUI")</f>
        <v>15</v>
      </c>
      <c r="V86" s="1">
        <f>COUNTIF(REFERENCEMENT_ISOLANT[TOITURE VENTILEE : ISOLATION PAR L''EXTERIEUR DE RAMPANT (CHARPENTE DU DTU 31.1 ou DTU 31.2) PAR SARKING],"OUI")</f>
        <v>0</v>
      </c>
      <c r="W86" s="1">
        <f>COUNTIF(REFERENCEMENT_ISOLANT[TOITURE VENTILEE : ISOLATION DE TOITURE EN RAMPANT (CHARPENTES DU DTU 31.1 ou DTU 31.2 ou DTU 31.3)],"OUI")</f>
        <v>19</v>
      </c>
      <c r="X86" s="1">
        <f>COUNTIF(REFERENCEMENT_ISOLANT[COMBLES PERDUS : ISOLATION DE PLANCHER DE COMBLES PERDUS],"OUI")</f>
        <v>23</v>
      </c>
      <c r="Z86" s="1">
        <f>COUNTIF(REFERENCEMENT_ISOLANT[DISTRIBUTION INTERIEURE : ISOLATION DE DISTRIBUTION INTERIEURE CONFORME AU NF DTU 25.41 DANS UNE STRUCTURE BOIS],"OUI")</f>
        <v>16</v>
      </c>
      <c r="AA86" s="1">
        <f>COUNTIF(REFERENCEMENT_ISOLANT[DISTRIBUTION INTERIEURE : ISOLATION DE DISTRIBUTION INTERIEURE CONFORME AU NF DTU 31.2],"OUI")</f>
        <v>10</v>
      </c>
      <c r="AC86" s="1">
        <f>COUNTIF(REFERENCEMENT_ISOLANT[PLANCHER : ISOLATION DE PLANCHER INTERMEDIAIRE ENTRE SOLIVES],"OUI")</f>
        <v>6</v>
      </c>
      <c r="AD86" s="1">
        <f>COUNTIF(REFERENCEMENT_ISOLANT[PLAFOND :  ISOLATION DE FAUX PLAFOND SUSPENDU SUR PLANCHER INTERMEDIAIRE SOLIVé],"OUI")</f>
        <v>6</v>
      </c>
      <c r="AE86" s="1">
        <f>COUNTIF(REFERENCEMENT_ISOLANT[PLAFOND :  ISOLATION DE FAUX PLAFOND SUSPENDU SUR PLANCHER INTERMEDIAIRE EN CLT],"OUI")</f>
        <v>0</v>
      </c>
      <c r="AS86" s="1"/>
    </row>
    <row r="87" spans="1:95" ht="45" x14ac:dyDescent="0.25">
      <c r="F87" s="30" t="s">
        <v>684</v>
      </c>
      <c r="G87" s="1">
        <f ca="1">COUNTIF(REFERENCEMENT_ISOLANT[Contrôle],F87)</f>
        <v>14</v>
      </c>
      <c r="L87" s="1"/>
      <c r="M87" s="1"/>
      <c r="N87" s="1"/>
      <c r="O87" s="1"/>
      <c r="P87" s="1"/>
      <c r="Q87" s="1"/>
      <c r="R87" s="141"/>
      <c r="AS87" s="1"/>
      <c r="BJ87" s="30">
        <v>1</v>
      </c>
      <c r="BK87" s="1">
        <f ca="1">COUNTIF(REFERENCEMENT_ISOLANT[VALIDITE],BJ87)</f>
        <v>63</v>
      </c>
      <c r="BL87" s="3" t="s">
        <v>763</v>
      </c>
      <c r="BM87" s="1">
        <f ca="1">COUNTIF(REFERENCEMENT_ISOLANT[TC/TNC
dans le domaine d''emploi visé],BL87)</f>
        <v>7</v>
      </c>
    </row>
    <row r="88" spans="1:95" ht="45" x14ac:dyDescent="0.25">
      <c r="F88" s="30" t="s">
        <v>685</v>
      </c>
      <c r="G88" s="1">
        <f ca="1">COUNTIF(REFERENCEMENT_ISOLANT[Contrôle],F88)</f>
        <v>6</v>
      </c>
      <c r="K88" s="1"/>
      <c r="L88" s="1"/>
      <c r="M88" s="1"/>
      <c r="N88" s="1"/>
      <c r="O88" s="1"/>
      <c r="P88" s="1"/>
      <c r="Q88" s="1"/>
      <c r="R88" s="141"/>
      <c r="AS88" s="1"/>
      <c r="BJ88" s="30">
        <v>0</v>
      </c>
      <c r="BK88" s="1">
        <f ca="1">COUNTIF(REFERENCEMENT_ISOLANT[VALIDITE],BJ88)</f>
        <v>7</v>
      </c>
      <c r="BL88" s="1" t="s">
        <v>764</v>
      </c>
      <c r="BM88" s="1">
        <f ca="1">COUNTIF(REFERENCEMENT_ISOLANT[TC/TNC
dans le domaine d''emploi visé],BL88)</f>
        <v>39</v>
      </c>
    </row>
    <row r="89" spans="1:95" ht="45" x14ac:dyDescent="0.25">
      <c r="F89" s="30" t="s">
        <v>691</v>
      </c>
      <c r="G89" s="1">
        <f ca="1">COUNTIF(REFERENCEMENT_ISOLANT[Contrôle],F89)</f>
        <v>1</v>
      </c>
      <c r="K89" s="1"/>
      <c r="L89" s="1"/>
      <c r="M89" s="1"/>
      <c r="N89" s="1"/>
      <c r="O89" s="1"/>
      <c r="P89" s="1"/>
      <c r="Q89" s="1"/>
      <c r="R89" s="141"/>
      <c r="AS89" s="1"/>
      <c r="BL89" s="3" t="s">
        <v>765</v>
      </c>
      <c r="BM89" s="1">
        <f ca="1">COUNTIF(REFERENCEMENT_ISOLANT[TC/TNC
dans le domaine d''emploi visé],BL89)</f>
        <v>15</v>
      </c>
    </row>
    <row r="90" spans="1:95" ht="45" x14ac:dyDescent="0.25">
      <c r="F90" s="30" t="s">
        <v>687</v>
      </c>
      <c r="G90" s="1">
        <f ca="1">COUNTIF(REFERENCEMENT_ISOLANT[Contrôle],F90)</f>
        <v>17</v>
      </c>
      <c r="K90" s="1"/>
      <c r="L90" s="1"/>
      <c r="M90" s="1"/>
      <c r="N90" s="1"/>
      <c r="O90" s="1"/>
      <c r="P90" s="1"/>
      <c r="Q90" s="1"/>
      <c r="R90" s="141"/>
      <c r="AS90" s="1"/>
      <c r="BM90" s="1">
        <f ca="1">SUM(BM87:BM89)</f>
        <v>61</v>
      </c>
    </row>
    <row r="91" spans="1:95" ht="30" x14ac:dyDescent="0.25">
      <c r="F91" s="30" t="s">
        <v>686</v>
      </c>
      <c r="G91" s="1">
        <f ca="1">COUNTIF(REFERENCEMENT_ISOLANT[Contrôle],F91)</f>
        <v>13</v>
      </c>
    </row>
    <row r="92" spans="1:95" ht="30" x14ac:dyDescent="0.25">
      <c r="F92" s="30" t="s">
        <v>692</v>
      </c>
      <c r="G92" s="1">
        <f ca="1">COUNTIF(REFERENCEMENT_ISOLANT[Contrôle],F92)</f>
        <v>1</v>
      </c>
    </row>
    <row r="93" spans="1:95" ht="45" x14ac:dyDescent="0.25">
      <c r="F93" s="30" t="s">
        <v>757</v>
      </c>
      <c r="G93" s="1">
        <f ca="1">COUNTIF(REFERENCEMENT_ISOLANT[Contrôle],F93)</f>
        <v>4</v>
      </c>
    </row>
    <row r="94" spans="1:95" x14ac:dyDescent="0.25">
      <c r="F94" s="161" t="s">
        <v>502</v>
      </c>
      <c r="G94" s="1">
        <f ca="1">COUNTIF(REFERENCEMENT_ISOLANT[Contrôle],F94)</f>
        <v>7</v>
      </c>
    </row>
    <row r="95" spans="1:95" x14ac:dyDescent="0.25">
      <c r="G95" s="1">
        <f ca="1">SUM(G87:G94)</f>
        <v>63</v>
      </c>
    </row>
  </sheetData>
  <sheetProtection algorithmName="SHA-512" hashValue="FLjJDTGdQdrl25eYNA6FrggRoyPRGDbAjJXDeGNw9Kx+R7Yh4IJV5vImqOX2QVUsyQvazyw98sMjErLD7H9Mdw==" saltValue="as5f8GT8+LMAX2/bWdTfgQ==" spinCount="100000" sheet="1" selectLockedCells="1" selectUnlockedCells="1"/>
  <mergeCells count="14">
    <mergeCell ref="A1:J8"/>
    <mergeCell ref="A10:J13"/>
    <mergeCell ref="BE10:BO13"/>
    <mergeCell ref="K10:BD11"/>
    <mergeCell ref="AM12:AQ13"/>
    <mergeCell ref="R13:S13"/>
    <mergeCell ref="AS13:AX13"/>
    <mergeCell ref="AC12:AF13"/>
    <mergeCell ref="Z12:AB13"/>
    <mergeCell ref="V12:Y13"/>
    <mergeCell ref="K12:U12"/>
    <mergeCell ref="T13:U13"/>
    <mergeCell ref="L13:M13"/>
    <mergeCell ref="O13:P13"/>
  </mergeCells>
  <phoneticPr fontId="6" type="noConversion"/>
  <conditionalFormatting sqref="A15:CQ82 A83:BF83 BH83:CQ83 A84:CQ84">
    <cfRule type="expression" dxfId="14" priority="2">
      <formula>MID($D15,1,3)="OUI"</formula>
    </cfRule>
  </conditionalFormatting>
  <conditionalFormatting sqref="K15:T84 V15:X84 Z15:AA84 AC15:AE84">
    <cfRule type="cellIs" dxfId="13" priority="38" operator="equal">
      <formula>"OUI*"</formula>
    </cfRule>
    <cfRule type="cellIs" dxfId="12" priority="39" operator="equal">
      <formula>"NON"</formula>
    </cfRule>
    <cfRule type="cellIs" dxfId="11" priority="40" operator="equal">
      <formula>"OUI (INDIRECTEMENT)"</formula>
    </cfRule>
    <cfRule type="cellIs" dxfId="10" priority="41" operator="equal">
      <formula>"OUI"</formula>
    </cfRule>
  </conditionalFormatting>
  <conditionalFormatting sqref="BG83">
    <cfRule type="expression" dxfId="9" priority="1">
      <formula>MID($D83,1,3)="OUI"</formula>
    </cfRule>
  </conditionalFormatting>
  <conditionalFormatting sqref="BK15:BK84">
    <cfRule type="cellIs" dxfId="8" priority="253" operator="equal">
      <formula>0</formula>
    </cfRule>
    <cfRule type="cellIs" dxfId="7" priority="422" operator="equal">
      <formula>1</formula>
    </cfRule>
  </conditionalFormatting>
  <conditionalFormatting sqref="BL15:BL84">
    <cfRule type="cellIs" dxfId="6" priority="254" operator="equal">
      <formula>"NON (EVALUATION RECENTE)"</formula>
    </cfRule>
  </conditionalFormatting>
  <conditionalFormatting sqref="BM15:BM84">
    <cfRule type="cellIs" dxfId="5" priority="275" operator="equal">
      <formula>"TNC (EVALUATION RECENTE)"</formula>
    </cfRule>
    <cfRule type="cellIs" dxfId="4" priority="288" operator="equal">
      <formula>"TNC"</formula>
    </cfRule>
  </conditionalFormatting>
  <conditionalFormatting sqref="BN15:BN84">
    <cfRule type="cellIs" dxfId="3" priority="425" operator="equal">
      <formula>1</formula>
    </cfRule>
    <cfRule type="cellIs" dxfId="2" priority="426" operator="equal">
      <formula>0</formula>
    </cfRule>
  </conditionalFormatting>
  <dataValidations disablePrompts="1" count="6">
    <dataValidation allowBlank="1" showInputMessage="1" sqref="BF60 BF77:BF82 BE49:BJ49 AG55:AH55 AI83:AL83 AH75:AH76 AL68 AH72:AH73 AH81:AH83 AG29:AG32 BQ14:BV14 AM14:AQ14 BJ14 J14 CA14 E14:H14 BF14:BF19 AK21:AP23 AK26:AL32 BF23 AG57 AH56:AH63 AK55:AL63 AM16:AP17 AH67:AH70 BF66:BF68 BF44:BF48 AG35:AH48 AK35:AL48 AK20:AQ20 AH20:AH32 AI18:AP18 BG83 AH15:AH18 BN14:BN84 AM26:AP52 CA20:CA49 AQ21:AQ52" xr:uid="{2CF05620-9499-449F-8878-4A97B9E37B18}"/>
    <dataValidation type="list" allowBlank="1" showInputMessage="1" showErrorMessage="1" sqref="BB56 BB58:BB84 BB15:BB54" xr:uid="{0209BC4D-AA65-4F44-8BF2-39C456551AD4}">
      <formula1>LISTE_LOCAUX_VISE</formula1>
    </dataValidation>
    <dataValidation type="list" allowBlank="1" showInputMessage="1" showErrorMessage="1" sqref="AZ15:AZ84" xr:uid="{E7F48BE6-0358-46E5-B69C-F9423DD57CCB}">
      <formula1>LISTE_CLASSEMENT</formula1>
    </dataValidation>
    <dataValidation type="list" allowBlank="1" showInputMessage="1" showErrorMessage="1" sqref="AY15:AY84" xr:uid="{A8660D48-DBE7-4309-A05B-1447135D7B94}">
      <formula1>LISTE_HYGRO</formula1>
    </dataValidation>
    <dataValidation type="list" allowBlank="1" showInputMessage="1" showErrorMessage="1" sqref="BA15:BA84" xr:uid="{16282436-881F-4472-BF29-48BBBF0F7A7F}">
      <formula1>LISTE_CLIMAT</formula1>
    </dataValidation>
    <dataValidation type="list" allowBlank="1" showInputMessage="1" showErrorMessage="1" sqref="AT15:AT84" xr:uid="{72D316A2-597B-4B65-AFE8-4E6DE2B5827A}">
      <formula1>LOGEMENT_HABITATION</formula1>
    </dataValidation>
  </dataValidations>
  <hyperlinks>
    <hyperlink ref="CP53" r:id="rId1" xr:uid="{3B99CE47-3DF5-4335-A922-F57D36F269BE}"/>
    <hyperlink ref="CP68" r:id="rId2" xr:uid="{26CD37E5-5373-44CF-AFC8-430263E41A98}"/>
    <hyperlink ref="CP52" r:id="rId3" xr:uid="{375D6677-E128-4A96-AF4A-79D65FECB0E2}"/>
    <hyperlink ref="CP51" r:id="rId4" xr:uid="{B6AFB189-682B-476F-B8B3-EB3E29D7348B}"/>
    <hyperlink ref="CP73" r:id="rId5" xr:uid="{1D037421-6ED9-489E-B6EB-BCC394D7CE93}"/>
    <hyperlink ref="CP84" r:id="rId6" xr:uid="{079DF590-59E9-4C6E-849C-EAC729DFF308}"/>
  </hyperlinks>
  <printOptions horizontalCentered="1" gridLines="1"/>
  <pageMargins left="0.23622047244094491" right="0.23622047244094491" top="0.74803149606299213" bottom="0.74803149606299213" header="0.31496062992125984" footer="0.31496062992125984"/>
  <pageSetup paperSize="9" scale="42" fitToWidth="0" fitToHeight="0" orientation="portrait" verticalDpi="597" r:id="rId7"/>
  <headerFooter scaleWithDoc="0">
    <oddHeader>&amp;L&amp;F/&amp;A</oddHeader>
  </headerFooter>
  <colBreaks count="1" manualBreakCount="1">
    <brk id="45" max="1048575" man="1"/>
  </colBreaks>
  <tableParts count="1">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FDA8-5DAE-457F-9DEF-FB07A49F16A7}">
  <sheetPr codeName="Feuil3">
    <tabColor theme="1"/>
  </sheetPr>
  <dimension ref="A1:BP44"/>
  <sheetViews>
    <sheetView workbookViewId="0"/>
  </sheetViews>
  <sheetFormatPr baseColWidth="10" defaultColWidth="11.42578125" defaultRowHeight="15" x14ac:dyDescent="0.25"/>
  <cols>
    <col min="1" max="1" width="28.42578125" style="17" customWidth="1"/>
    <col min="2" max="2" width="23.140625" style="17" customWidth="1"/>
    <col min="3" max="3" width="26.5703125" style="17" customWidth="1"/>
    <col min="4" max="4" width="4.28515625" style="17" customWidth="1"/>
    <col min="5" max="5" width="25.140625" style="17" bestFit="1" customWidth="1"/>
    <col min="6" max="6" width="4.28515625" style="17" customWidth="1"/>
    <col min="7" max="7" width="33.42578125" style="17" customWidth="1"/>
    <col min="8" max="8" width="4.28515625" style="17" customWidth="1"/>
    <col min="9" max="9" width="21" style="17" customWidth="1"/>
    <col min="10" max="10" width="4.28515625" style="17" customWidth="1"/>
    <col min="11" max="11" width="22.28515625" style="17" customWidth="1"/>
    <col min="12" max="12" width="4.28515625" style="17" customWidth="1"/>
    <col min="13" max="13" width="46" style="17" customWidth="1"/>
    <col min="14" max="14" width="11.42578125" style="17"/>
    <col min="15" max="15" width="45.7109375" style="17" customWidth="1"/>
    <col min="16" max="16" width="11.42578125" style="17"/>
    <col min="17" max="17" width="21.28515625" style="17" customWidth="1"/>
    <col min="18" max="18" width="11.42578125" style="17"/>
    <col min="19" max="19" width="39.42578125" style="17" customWidth="1"/>
    <col min="20" max="20" width="11.42578125" style="17"/>
    <col min="21" max="21" width="41.85546875" style="17" customWidth="1"/>
    <col min="22" max="16384" width="11.42578125" style="17"/>
  </cols>
  <sheetData>
    <row r="1" spans="1:68" ht="60" x14ac:dyDescent="0.25">
      <c r="M1" s="121" t="s">
        <v>387</v>
      </c>
      <c r="O1" s="121" t="s">
        <v>387</v>
      </c>
    </row>
    <row r="2" spans="1:68" ht="30" x14ac:dyDescent="0.25">
      <c r="A2" s="122" t="s">
        <v>192</v>
      </c>
      <c r="B2" s="122" t="s">
        <v>193</v>
      </c>
      <c r="C2" s="122" t="s">
        <v>40</v>
      </c>
      <c r="D2" s="25"/>
      <c r="E2" s="122" t="s">
        <v>161</v>
      </c>
      <c r="F2" s="3"/>
      <c r="G2" s="122" t="s">
        <v>160</v>
      </c>
      <c r="H2" s="3"/>
      <c r="I2" s="122" t="s">
        <v>159</v>
      </c>
      <c r="K2" s="122" t="s">
        <v>162</v>
      </c>
      <c r="M2" s="122" t="s">
        <v>237</v>
      </c>
      <c r="O2" s="122" t="s">
        <v>265</v>
      </c>
      <c r="Q2" s="122" t="s">
        <v>333</v>
      </c>
      <c r="S2" s="122" t="s">
        <v>394</v>
      </c>
      <c r="U2" s="122" t="s">
        <v>509</v>
      </c>
    </row>
    <row r="3" spans="1:68" ht="105" x14ac:dyDescent="0.25">
      <c r="A3" s="3" t="s">
        <v>188</v>
      </c>
      <c r="B3" s="3"/>
      <c r="C3" s="3"/>
      <c r="E3" s="3" t="s">
        <v>176</v>
      </c>
      <c r="F3" s="3"/>
      <c r="G3" s="3" t="s">
        <v>154</v>
      </c>
      <c r="H3" s="3"/>
      <c r="I3" s="3" t="s">
        <v>339</v>
      </c>
      <c r="J3" s="103"/>
      <c r="K3" s="104" t="s">
        <v>117</v>
      </c>
      <c r="M3" s="120" t="s">
        <v>385</v>
      </c>
      <c r="O3" s="3" t="s">
        <v>270</v>
      </c>
      <c r="Q3" s="3" t="str">
        <f>Tableau5[[#Headers],[TYPE DE PROCEDE]]</f>
        <v>TYPE DE PROCEDE</v>
      </c>
      <c r="S3" s="24" t="s">
        <v>395</v>
      </c>
      <c r="U3" s="3" t="s">
        <v>510</v>
      </c>
    </row>
    <row r="4" spans="1:68" ht="45" x14ac:dyDescent="0.25">
      <c r="A4" s="3" t="s">
        <v>189</v>
      </c>
      <c r="B4" s="3"/>
      <c r="C4" s="3"/>
      <c r="E4" s="3" t="s">
        <v>175</v>
      </c>
      <c r="F4" s="3"/>
      <c r="G4" s="3" t="s">
        <v>92</v>
      </c>
      <c r="H4" s="3"/>
      <c r="I4" s="3" t="s">
        <v>340</v>
      </c>
      <c r="K4" s="3" t="s">
        <v>164</v>
      </c>
      <c r="M4" s="120" t="s">
        <v>369</v>
      </c>
      <c r="O4" s="3" t="s">
        <v>271</v>
      </c>
      <c r="Q4" s="3" t="str">
        <f>Tableau5[[#Headers],[MATIERE]]</f>
        <v>MATIERE</v>
      </c>
      <c r="S4" s="24" t="s">
        <v>493</v>
      </c>
      <c r="U4" s="3" t="s">
        <v>512</v>
      </c>
      <c r="W4" s="3"/>
    </row>
    <row r="5" spans="1:68" ht="45" x14ac:dyDescent="0.25">
      <c r="A5" s="3" t="s">
        <v>190</v>
      </c>
      <c r="B5" s="3"/>
      <c r="C5" s="3"/>
      <c r="E5" s="3" t="s">
        <v>174</v>
      </c>
      <c r="F5" s="3"/>
      <c r="G5" s="3" t="s">
        <v>155</v>
      </c>
      <c r="H5" s="3"/>
      <c r="I5" s="3" t="s">
        <v>338</v>
      </c>
      <c r="K5" s="3" t="s">
        <v>163</v>
      </c>
      <c r="M5" s="120" t="s">
        <v>362</v>
      </c>
      <c r="Q5" s="3" t="str">
        <f>Tableau5[[#Headers],[NOM COMMERCIAL DU PROCEDE]]</f>
        <v>NOM COMMERCIAL DU PROCEDE</v>
      </c>
      <c r="S5" s="3"/>
      <c r="U5" s="3" t="s">
        <v>511</v>
      </c>
    </row>
    <row r="6" spans="1:68" ht="45" x14ac:dyDescent="0.25">
      <c r="A6" s="3" t="s">
        <v>191</v>
      </c>
      <c r="B6" s="3"/>
      <c r="C6" s="3"/>
      <c r="E6" s="3" t="s">
        <v>173</v>
      </c>
      <c r="F6" s="3"/>
      <c r="G6" s="3" t="s">
        <v>156</v>
      </c>
      <c r="H6" s="3"/>
      <c r="I6" s="3"/>
      <c r="K6" s="3" t="s">
        <v>530</v>
      </c>
      <c r="M6" s="120" t="s">
        <v>363</v>
      </c>
      <c r="Q6" s="3" t="str">
        <f>Tableau5[[#Headers],[FABRICANT / TITULAIRE / DISTRIBUTEUR]]</f>
        <v>FABRICANT / TITULAIRE / DISTRIBUTEUR</v>
      </c>
      <c r="U6" s="3" t="s">
        <v>513</v>
      </c>
      <c r="BP6" s="118"/>
    </row>
    <row r="7" spans="1:68" ht="30" x14ac:dyDescent="0.25">
      <c r="A7" s="3" t="s">
        <v>117</v>
      </c>
      <c r="B7" s="3"/>
      <c r="C7" s="3"/>
      <c r="G7" s="3" t="s">
        <v>177</v>
      </c>
      <c r="I7" s="24"/>
      <c r="M7" s="120" t="s">
        <v>377</v>
      </c>
      <c r="Q7" s="3" t="str">
        <f>Tableau5[[#Headers],[TYPE DE DOCUMENT DE REFERENCE]]</f>
        <v>TYPE DE DOCUMENT DE REFERENCE</v>
      </c>
      <c r="BP7" s="118"/>
    </row>
    <row r="8" spans="1:68" ht="30" x14ac:dyDescent="0.25">
      <c r="M8" s="120" t="s">
        <v>364</v>
      </c>
      <c r="Q8" s="3" t="str">
        <f>Tableau5[[#Headers],[AVIS LIMITE AU / VALIDITE]]</f>
        <v>AVIS LIMITE AU / VALIDITE</v>
      </c>
      <c r="BP8" s="118"/>
    </row>
    <row r="9" spans="1:68" ht="30" x14ac:dyDescent="0.25">
      <c r="M9" s="120" t="s">
        <v>374</v>
      </c>
      <c r="BP9" s="118"/>
    </row>
    <row r="10" spans="1:68" ht="45" x14ac:dyDescent="0.25">
      <c r="M10" s="120" t="s">
        <v>365</v>
      </c>
      <c r="BP10" s="118"/>
    </row>
    <row r="11" spans="1:68" ht="45" x14ac:dyDescent="0.25">
      <c r="M11" s="120" t="s">
        <v>382</v>
      </c>
      <c r="BP11" s="118"/>
    </row>
    <row r="12" spans="1:68" ht="45" x14ac:dyDescent="0.25">
      <c r="M12" s="120" t="s">
        <v>366</v>
      </c>
      <c r="BP12" s="118"/>
    </row>
    <row r="13" spans="1:68" ht="45" x14ac:dyDescent="0.25">
      <c r="M13" s="120" t="s">
        <v>367</v>
      </c>
      <c r="BP13" s="118"/>
    </row>
    <row r="14" spans="1:68" ht="45" x14ac:dyDescent="0.25">
      <c r="M14" s="120" t="s">
        <v>368</v>
      </c>
      <c r="BP14" s="118"/>
    </row>
    <row r="15" spans="1:68" x14ac:dyDescent="0.25">
      <c r="BP15" s="118"/>
    </row>
    <row r="16" spans="1:68" x14ac:dyDescent="0.25">
      <c r="BP16" s="118"/>
    </row>
    <row r="17" spans="68:68" x14ac:dyDescent="0.25">
      <c r="BP17" s="118"/>
    </row>
    <row r="18" spans="68:68" x14ac:dyDescent="0.25">
      <c r="BP18" s="118"/>
    </row>
    <row r="19" spans="68:68" x14ac:dyDescent="0.25">
      <c r="BP19" s="118"/>
    </row>
    <row r="20" spans="68:68" x14ac:dyDescent="0.25">
      <c r="BP20" s="118"/>
    </row>
    <row r="21" spans="68:68" x14ac:dyDescent="0.25">
      <c r="BP21" s="118"/>
    </row>
    <row r="22" spans="68:68" x14ac:dyDescent="0.25">
      <c r="BP22" s="118"/>
    </row>
    <row r="23" spans="68:68" x14ac:dyDescent="0.25">
      <c r="BP23" s="118"/>
    </row>
    <row r="24" spans="68:68" x14ac:dyDescent="0.25">
      <c r="BP24" s="118"/>
    </row>
    <row r="25" spans="68:68" x14ac:dyDescent="0.25">
      <c r="BP25" s="118"/>
    </row>
    <row r="26" spans="68:68" x14ac:dyDescent="0.25">
      <c r="BP26" s="118"/>
    </row>
    <row r="27" spans="68:68" x14ac:dyDescent="0.25">
      <c r="BP27" s="118"/>
    </row>
    <row r="28" spans="68:68" x14ac:dyDescent="0.25">
      <c r="BP28" s="118"/>
    </row>
    <row r="29" spans="68:68" x14ac:dyDescent="0.25">
      <c r="BP29" s="118"/>
    </row>
    <row r="30" spans="68:68" x14ac:dyDescent="0.25">
      <c r="BP30" s="118"/>
    </row>
    <row r="31" spans="68:68" x14ac:dyDescent="0.25">
      <c r="BP31" s="118"/>
    </row>
    <row r="32" spans="68:68" x14ac:dyDescent="0.25">
      <c r="BP32" s="118"/>
    </row>
    <row r="33" spans="68:68" x14ac:dyDescent="0.25">
      <c r="BP33" s="118"/>
    </row>
    <row r="34" spans="68:68" x14ac:dyDescent="0.25">
      <c r="BP34" s="118"/>
    </row>
    <row r="35" spans="68:68" x14ac:dyDescent="0.25">
      <c r="BP35" s="118"/>
    </row>
    <row r="36" spans="68:68" x14ac:dyDescent="0.25">
      <c r="BP36" s="118"/>
    </row>
    <row r="37" spans="68:68" x14ac:dyDescent="0.25">
      <c r="BP37" s="118"/>
    </row>
    <row r="38" spans="68:68" x14ac:dyDescent="0.25">
      <c r="BP38" s="118"/>
    </row>
    <row r="39" spans="68:68" x14ac:dyDescent="0.25">
      <c r="BP39" s="118"/>
    </row>
    <row r="40" spans="68:68" x14ac:dyDescent="0.25">
      <c r="BP40" s="118"/>
    </row>
    <row r="41" spans="68:68" x14ac:dyDescent="0.25">
      <c r="BP41" s="118"/>
    </row>
    <row r="42" spans="68:68" x14ac:dyDescent="0.25">
      <c r="BP42" s="118"/>
    </row>
    <row r="43" spans="68:68" x14ac:dyDescent="0.25">
      <c r="BP43" s="118"/>
    </row>
    <row r="44" spans="68:68" x14ac:dyDescent="0.25">
      <c r="BP44" s="118"/>
    </row>
  </sheetData>
  <sheetProtection selectLockedCells="1" selectUnlockedCells="1"/>
  <phoneticPr fontId="6"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A3079-D2C7-4AB5-BB74-F1AA9A5E975E}">
  <sheetPr codeName="Feuil5">
    <tabColor theme="1"/>
  </sheetPr>
  <dimension ref="A1:M491"/>
  <sheetViews>
    <sheetView workbookViewId="0"/>
  </sheetViews>
  <sheetFormatPr baseColWidth="10" defaultRowHeight="15" x14ac:dyDescent="0.25"/>
  <cols>
    <col min="1" max="1" width="14.5703125" customWidth="1"/>
    <col min="2" max="2" width="27.5703125" bestFit="1" customWidth="1"/>
    <col min="3" max="3" width="85.5703125" bestFit="1" customWidth="1"/>
    <col min="5" max="5" width="27.85546875" customWidth="1"/>
    <col min="6" max="6" width="15.140625" bestFit="1" customWidth="1"/>
  </cols>
  <sheetData>
    <row r="1" spans="1:13" ht="30" x14ac:dyDescent="0.25">
      <c r="A1" s="18" t="s">
        <v>166</v>
      </c>
      <c r="B1" s="19" t="str">
        <f ca="1">MID(CELL("adresse",REFERENCEMENT_ISOLANT[[#Headers],[DATE REFERENCEMENT]]),FIND("]",CELL("adresse",REFERENCEMENT_ISOLANT[[#Headers],[DATE REFERENCEMENT]]),1)+1,FIND("'!",CELL("adresse",REFERENCEMENT_ISOLANT[[#Headers],[DATE REFERENCEMENT]]),1)-FIND("]",CELL("adresse",REFERENCEMENT_ISOLANT[[#Headers],[DATE REFERENCEMENT]]),1)-1)&amp;"!"</f>
        <v>BDD_ISOLANTS_BIOSOURCES!</v>
      </c>
      <c r="E1" s="81"/>
      <c r="F1" s="81"/>
    </row>
    <row r="2" spans="1:13" ht="15" customHeight="1" x14ac:dyDescent="0.25">
      <c r="E2" s="81"/>
      <c r="F2" s="81"/>
    </row>
    <row r="3" spans="1:13" ht="30" x14ac:dyDescent="0.25">
      <c r="A3" s="18" t="s">
        <v>152</v>
      </c>
      <c r="B3" s="20" t="b">
        <v>0</v>
      </c>
      <c r="E3" s="81"/>
      <c r="F3" s="81"/>
    </row>
    <row r="4" spans="1:13" ht="15" customHeight="1" x14ac:dyDescent="0.25">
      <c r="A4" s="18" t="s">
        <v>197</v>
      </c>
      <c r="B4" s="21" t="b">
        <v>0</v>
      </c>
      <c r="E4" s="81"/>
      <c r="F4" s="81"/>
    </row>
    <row r="5" spans="1:13" ht="30" x14ac:dyDescent="0.25">
      <c r="A5" s="18" t="s">
        <v>194</v>
      </c>
      <c r="B5" s="22" t="b">
        <v>0</v>
      </c>
    </row>
    <row r="6" spans="1:13" ht="30" x14ac:dyDescent="0.25">
      <c r="A6" s="18" t="s">
        <v>195</v>
      </c>
      <c r="B6" s="22" t="b">
        <v>0</v>
      </c>
    </row>
    <row r="7" spans="1:13" x14ac:dyDescent="0.25">
      <c r="A7" s="18" t="s">
        <v>196</v>
      </c>
      <c r="B7" s="22" t="b">
        <v>0</v>
      </c>
    </row>
    <row r="8" spans="1:13" ht="30" x14ac:dyDescent="0.25">
      <c r="A8" s="27" t="s">
        <v>250</v>
      </c>
      <c r="B8" s="59" t="b">
        <v>0</v>
      </c>
    </row>
    <row r="9" spans="1:13" ht="30" x14ac:dyDescent="0.25">
      <c r="A9" s="27" t="s">
        <v>272</v>
      </c>
      <c r="B9" s="59" t="b">
        <f>IF(AND(RECH_APPLI=TRUE,OR(APPLI_VISE=LISTE!$M$3,APPLI_VISE=LISTE!$M$4,APPLI_VISE=LISTE!$M$5)),TRUE,FALSE)</f>
        <v>0</v>
      </c>
    </row>
    <row r="10" spans="1:13" x14ac:dyDescent="0.25">
      <c r="A10" s="27" t="s">
        <v>327</v>
      </c>
      <c r="B10" s="59" t="b">
        <f>IF('MODULE DE RECHERCHE'!E41="CROISSANT (de A à Z)",TRUE,FALSE)</f>
        <v>1</v>
      </c>
    </row>
    <row r="12" spans="1:13" ht="45" x14ac:dyDescent="0.25">
      <c r="A12" s="18" t="s">
        <v>167</v>
      </c>
      <c r="B12" s="18" t="s">
        <v>331</v>
      </c>
      <c r="C12" s="99" t="str">
        <f>'MODULE DE RECHERCHE'!E40</f>
        <v>TYPE DE PROCEDE</v>
      </c>
      <c r="D12" s="29" t="s">
        <v>332</v>
      </c>
      <c r="E12" s="18" t="s">
        <v>330</v>
      </c>
      <c r="F12" s="18" t="s">
        <v>313</v>
      </c>
      <c r="J12" t="s">
        <v>217</v>
      </c>
      <c r="M12" t="s">
        <v>268</v>
      </c>
    </row>
    <row r="13" spans="1:13" x14ac:dyDescent="0.25">
      <c r="A13" s="23">
        <v>1</v>
      </c>
      <c r="B13" s="23">
        <f ca="1">IFERROR(IF(A13="","",VLOOKUP($A13,REFERENCEMENT_ISOLANT[[Ordre]:[Eligibilité procédé]],2,FALSE)),"")</f>
        <v>15</v>
      </c>
      <c r="C13" s="23" t="str" cm="1">
        <f t="array" aca="1" ref="C13" ca="1">IF(B13&lt;&gt;"",INDEX(BDD_ISOLANTS_BIOSOURCES!A:CF,B13,MATCH($C$12,REFERENCEMENT_ISOLANT[#Headers],0)),"")</f>
        <v>Panneaux ou rouleaux</v>
      </c>
      <c r="D13" s="23">
        <f ca="1">IF($B$10=TRUE,IF(C13&lt;&gt;"",COUNTIF(INDIRECT("$C$"&amp;ROW($C$13)&amp;":$C$"&amp;491-COUNTBLANK($C$13:$C$491)),"&lt;"&amp;C13)+COUNTIF(C$13:C13,C13),""),IF(C13&lt;&gt;"",COUNTIF(INDIRECT("$C$"&amp;ROW($C$13)&amp;":$C$"&amp;491-COUNTBLANK($C$13:$C$491)),"&gt;"&amp;C13)+COUNTIF(C$13:C13,C13),""))</f>
        <v>6</v>
      </c>
      <c r="E13" s="23">
        <f ca="1">IFERROR(INDEX($A$13:$D$490,MATCH(ROW(D13)-ROW($B$12),$D$13:$D$490,0),2),"")</f>
        <v>24</v>
      </c>
      <c r="F13" s="133" cm="1">
        <f t="array" aca="1" ref="F13" ca="1">IF(A13&lt;&gt;"",INDEX(BDD_ISOLANTS_BIOSOURCES!A:CJ,E13,MATCH($F$12,REFERENCEMENT_ISOLANT[#Headers],0)),"")</f>
        <v>0</v>
      </c>
    </row>
    <row r="14" spans="1:13" x14ac:dyDescent="0.25">
      <c r="A14" s="23">
        <f>IF(AND(A13&lt;COUNTIF(REFERENCEMENT_ISOLANT[DATE REFERENCEMENT],"&lt;&gt;"&amp;""),A13&gt;0),'PR-tampon'!A13+1,"")</f>
        <v>2</v>
      </c>
      <c r="B14" s="23">
        <f ca="1">IFERROR(IF(A14="","",VLOOKUP($A14,REFERENCEMENT_ISOLANT[[Ordre]:[Eligibilité procédé]],2,FALSE)),"")</f>
        <v>16</v>
      </c>
      <c r="C14" s="23" t="str" cm="1">
        <f t="array" aca="1" ref="C14" ca="1">IF(B14&lt;&gt;"",INDEX(BDD_ISOLANTS_BIOSOURCES!A:CF,B14,MATCH($C$12,REFERENCEMENT_ISOLANT[#Headers],0)),"")</f>
        <v>Panneaux ou rouleaux</v>
      </c>
      <c r="D14" s="23">
        <f ca="1">IF($B$10=TRUE,IF(C14&lt;&gt;"",COUNTIF(INDIRECT("$C$"&amp;ROW($C$13)&amp;":$C$"&amp;491-COUNTBLANK($C$13:$C$491)),"&lt;"&amp;C14)+COUNTIF(C$13:C14,C14),""),IF(C14&lt;&gt;"",COUNTIF(INDIRECT("$C$"&amp;ROW($C$13)&amp;":$C$"&amp;491-COUNTBLANK($C$13:$C$491)),"&gt;"&amp;C14)+COUNTIF(C$13:C14,C14),""))</f>
        <v>7</v>
      </c>
      <c r="E14" s="23">
        <f t="shared" ref="E14:E77" ca="1" si="0">IFERROR(INDEX($A$13:$D$490,MATCH(ROW(D14)-ROW($B$12),$D$13:$D$490,0),2),"")</f>
        <v>25</v>
      </c>
      <c r="F14" s="133" cm="1">
        <f t="array" aca="1" ref="F14" ca="1">IF(A14&lt;&gt;"",INDEX(BDD_ISOLANTS_BIOSOURCES!A:CJ,E14,MATCH($F$12,REFERENCEMENT_ISOLANT[#Headers],0)),"")</f>
        <v>0</v>
      </c>
    </row>
    <row r="15" spans="1:13" x14ac:dyDescent="0.25">
      <c r="A15" s="23">
        <f>IF(AND(A14&lt;COUNTIF(REFERENCEMENT_ISOLANT[DATE REFERENCEMENT],"&lt;&gt;"&amp;""),A14&gt;0),'PR-tampon'!A14+1,"")</f>
        <v>3</v>
      </c>
      <c r="B15" s="23">
        <f ca="1">IFERROR(IF(A15="","",VLOOKUP($A15,REFERENCEMENT_ISOLANT[[Ordre]:[Eligibilité procédé]],2,FALSE)),"")</f>
        <v>17</v>
      </c>
      <c r="C15" s="23" t="str" cm="1">
        <f t="array" aca="1" ref="C15" ca="1">IF(B15&lt;&gt;"",INDEX(BDD_ISOLANTS_BIOSOURCES!A:CF,B15,MATCH($C$12,REFERENCEMENT_ISOLANT[#Headers],0)),"")</f>
        <v>Panneaux ou rouleaux</v>
      </c>
      <c r="D15" s="23">
        <f ca="1">IF($B$10=TRUE,IF(C15&lt;&gt;"",COUNTIF(INDIRECT("$C$"&amp;ROW($C$13)&amp;":$C$"&amp;491-COUNTBLANK($C$13:$C$491)),"&lt;"&amp;C15)+COUNTIF(C$13:C15,C15),""),IF(C15&lt;&gt;"",COUNTIF(INDIRECT("$C$"&amp;ROW($C$13)&amp;":$C$"&amp;491-COUNTBLANK($C$13:$C$491)),"&gt;"&amp;C15)+COUNTIF(C$13:C15,C15),""))</f>
        <v>8</v>
      </c>
      <c r="E15" s="23">
        <f t="shared" ca="1" si="0"/>
        <v>46</v>
      </c>
      <c r="F15" s="133" cm="1">
        <f t="array" aca="1" ref="F15" ca="1">IF(A15&lt;&gt;"",INDEX(BDD_ISOLANTS_BIOSOURCES!A:CJ,E15,MATCH($F$12,REFERENCEMENT_ISOLANT[#Headers],0)),"")</f>
        <v>0</v>
      </c>
    </row>
    <row r="16" spans="1:13" x14ac:dyDescent="0.25">
      <c r="A16" s="23">
        <f>IF(AND(A15&lt;COUNTIF(REFERENCEMENT_ISOLANT[DATE REFERENCEMENT],"&lt;&gt;"&amp;""),A15&gt;0),'PR-tampon'!A15+1,"")</f>
        <v>4</v>
      </c>
      <c r="B16" s="23">
        <f ca="1">IFERROR(IF(A16="","",VLOOKUP($A16,REFERENCEMENT_ISOLANT[[Ordre]:[Eligibilité procédé]],2,FALSE)),"")</f>
        <v>18</v>
      </c>
      <c r="C16" s="23" t="str" cm="1">
        <f t="array" aca="1" ref="C16" ca="1">IF(B16&lt;&gt;"",INDEX(BDD_ISOLANTS_BIOSOURCES!A:CF,B16,MATCH($C$12,REFERENCEMENT_ISOLANT[#Headers],0)),"")</f>
        <v>Panneaux ou rouleaux</v>
      </c>
      <c r="D16" s="23">
        <f ca="1">IF($B$10=TRUE,IF(C16&lt;&gt;"",COUNTIF(INDIRECT("$C$"&amp;ROW($C$13)&amp;":$C$"&amp;491-COUNTBLANK($C$13:$C$491)),"&lt;"&amp;C16)+COUNTIF(C$13:C16,C16),""),IF(C16&lt;&gt;"",COUNTIF(INDIRECT("$C$"&amp;ROW($C$13)&amp;":$C$"&amp;491-COUNTBLANK($C$13:$C$491)),"&gt;"&amp;C16)+COUNTIF(C$13:C16,C16),""))</f>
        <v>9</v>
      </c>
      <c r="E16" s="23">
        <f t="shared" ca="1" si="0"/>
        <v>61</v>
      </c>
      <c r="F16" s="133" cm="1">
        <f t="array" aca="1" ref="F16" ca="1">IF(A16&lt;&gt;"",INDEX(BDD_ISOLANTS_BIOSOURCES!A:CJ,E16,MATCH($F$12,REFERENCEMENT_ISOLANT[#Headers],0)),"")</f>
        <v>0</v>
      </c>
    </row>
    <row r="17" spans="1:6" x14ac:dyDescent="0.25">
      <c r="A17" s="23">
        <f>IF(AND(A16&lt;COUNTIF(REFERENCEMENT_ISOLANT[DATE REFERENCEMENT],"&lt;&gt;"&amp;""),A16&gt;0),'PR-tampon'!A16+1,"")</f>
        <v>5</v>
      </c>
      <c r="B17" s="23">
        <f ca="1">IFERROR(IF(A17="","",VLOOKUP($A17,REFERENCEMENT_ISOLANT[[Ordre]:[Eligibilité procédé]],2,FALSE)),"")</f>
        <v>19</v>
      </c>
      <c r="C17" s="23" t="str" cm="1">
        <f t="array" aca="1" ref="C17" ca="1">IF(B17&lt;&gt;"",INDEX(BDD_ISOLANTS_BIOSOURCES!A:CF,B17,MATCH($C$12,REFERENCEMENT_ISOLANT[#Headers],0)),"")</f>
        <v>Panneaux ou rouleaux</v>
      </c>
      <c r="D17" s="23">
        <f ca="1">IF($B$10=TRUE,IF(C17&lt;&gt;"",COUNTIF(INDIRECT("$C$"&amp;ROW($C$13)&amp;":$C$"&amp;491-COUNTBLANK($C$13:$C$491)),"&lt;"&amp;C17)+COUNTIF(C$13:C17,C17),""),IF(C17&lt;&gt;"",COUNTIF(INDIRECT("$C$"&amp;ROW($C$13)&amp;":$C$"&amp;491-COUNTBLANK($C$13:$C$491)),"&gt;"&amp;C17)+COUNTIF(C$13:C17,C17),""))</f>
        <v>10</v>
      </c>
      <c r="E17" s="23">
        <f t="shared" ca="1" si="0"/>
        <v>82</v>
      </c>
      <c r="F17" s="133" cm="1">
        <f t="array" aca="1" ref="F17" ca="1">IF(A17&lt;&gt;"",INDEX(BDD_ISOLANTS_BIOSOURCES!A:CJ,E17,MATCH($F$12,REFERENCEMENT_ISOLANT[#Headers],0)),"")</f>
        <v>0</v>
      </c>
    </row>
    <row r="18" spans="1:6" x14ac:dyDescent="0.25">
      <c r="A18" s="23">
        <f>IF(AND(A17&lt;COUNTIF(REFERENCEMENT_ISOLANT[DATE REFERENCEMENT],"&lt;&gt;"&amp;""),A17&gt;0),'PR-tampon'!A17+1,"")</f>
        <v>6</v>
      </c>
      <c r="B18" s="23">
        <f ca="1">IFERROR(IF(A18="","",VLOOKUP($A18,REFERENCEMENT_ISOLANT[[Ordre]:[Eligibilité procédé]],2,FALSE)),"")</f>
        <v>20</v>
      </c>
      <c r="C18" s="23" t="str" cm="1">
        <f t="array" aca="1" ref="C18" ca="1">IF(B18&lt;&gt;"",INDEX(BDD_ISOLANTS_BIOSOURCES!A:CF,B18,MATCH($C$12,REFERENCEMENT_ISOLANT[#Headers],0)),"")</f>
        <v>Panneaux ou rouleaux</v>
      </c>
      <c r="D18" s="23">
        <f ca="1">IF($B$10=TRUE,IF(C18&lt;&gt;"",COUNTIF(INDIRECT("$C$"&amp;ROW($C$13)&amp;":$C$"&amp;491-COUNTBLANK($C$13:$C$491)),"&lt;"&amp;C18)+COUNTIF(C$13:C18,C18),""),IF(C18&lt;&gt;"",COUNTIF(INDIRECT("$C$"&amp;ROW($C$13)&amp;":$C$"&amp;491-COUNTBLANK($C$13:$C$491)),"&gt;"&amp;C18)+COUNTIF(C$13:C18,C18),""))</f>
        <v>11</v>
      </c>
      <c r="E18" s="23">
        <f t="shared" ca="1" si="0"/>
        <v>15</v>
      </c>
      <c r="F18" s="133" cm="1">
        <f t="array" aca="1" ref="F18" ca="1">IF(A18&lt;&gt;"",INDEX(BDD_ISOLANTS_BIOSOURCES!A:CJ,E18,MATCH($F$12,REFERENCEMENT_ISOLANT[#Headers],0)),"")</f>
        <v>0</v>
      </c>
    </row>
    <row r="19" spans="1:6" x14ac:dyDescent="0.25">
      <c r="A19" s="23">
        <f>IF(AND(A18&lt;COUNTIF(REFERENCEMENT_ISOLANT[DATE REFERENCEMENT],"&lt;&gt;"&amp;""),A18&gt;0),'PR-tampon'!A18+1,"")</f>
        <v>7</v>
      </c>
      <c r="B19" s="23">
        <f ca="1">IFERROR(IF(A19="","",VLOOKUP($A19,REFERENCEMENT_ISOLANT[[Ordre]:[Eligibilité procédé]],2,FALSE)),"")</f>
        <v>21</v>
      </c>
      <c r="C19" s="23" t="str" cm="1">
        <f t="array" aca="1" ref="C19" ca="1">IF(B19&lt;&gt;"",INDEX(BDD_ISOLANTS_BIOSOURCES!A:CF,B19,MATCH($C$12,REFERENCEMENT_ISOLANT[#Headers],0)),"")</f>
        <v>Panneaux ou rouleaux</v>
      </c>
      <c r="D19" s="23">
        <f ca="1">IF($B$10=TRUE,IF(C19&lt;&gt;"",COUNTIF(INDIRECT("$C$"&amp;ROW($C$13)&amp;":$C$"&amp;491-COUNTBLANK($C$13:$C$491)),"&lt;"&amp;C19)+COUNTIF(C$13:C19,C19),""),IF(C19&lt;&gt;"",COUNTIF(INDIRECT("$C$"&amp;ROW($C$13)&amp;":$C$"&amp;491-COUNTBLANK($C$13:$C$491)),"&gt;"&amp;C19)+COUNTIF(C$13:C19,C19),""))</f>
        <v>12</v>
      </c>
      <c r="E19" s="23">
        <f t="shared" ca="1" si="0"/>
        <v>16</v>
      </c>
      <c r="F19" s="133" cm="1">
        <f t="array" aca="1" ref="F19" ca="1">IF(A19&lt;&gt;"",INDEX(BDD_ISOLANTS_BIOSOURCES!A:CJ,E19,MATCH($F$12,REFERENCEMENT_ISOLANT[#Headers],0)),"")</f>
        <v>0</v>
      </c>
    </row>
    <row r="20" spans="1:6" x14ac:dyDescent="0.25">
      <c r="A20" s="23">
        <f>IF(AND(A19&lt;COUNTIF(REFERENCEMENT_ISOLANT[DATE REFERENCEMENT],"&lt;&gt;"&amp;""),A19&gt;0),'PR-tampon'!A19+1,"")</f>
        <v>8</v>
      </c>
      <c r="B20" s="23">
        <f ca="1">IFERROR(IF(A20="","",VLOOKUP($A20,REFERENCEMENT_ISOLANT[[Ordre]:[Eligibilité procédé]],2,FALSE)),"")</f>
        <v>22</v>
      </c>
      <c r="C20" s="23" t="str" cm="1">
        <f t="array" aca="1" ref="C20" ca="1">IF(B20&lt;&gt;"",INDEX(BDD_ISOLANTS_BIOSOURCES!A:CF,B20,MATCH($C$12,REFERENCEMENT_ISOLANT[#Headers],0)),"")</f>
        <v>Panneaux ou rouleaux</v>
      </c>
      <c r="D20" s="23">
        <f ca="1">IF($B$10=TRUE,IF(C20&lt;&gt;"",COUNTIF(INDIRECT("$C$"&amp;ROW($C$13)&amp;":$C$"&amp;491-COUNTBLANK($C$13:$C$491)),"&lt;"&amp;C20)+COUNTIF(C$13:C20,C20),""),IF(C20&lt;&gt;"",COUNTIF(INDIRECT("$C$"&amp;ROW($C$13)&amp;":$C$"&amp;491-COUNTBLANK($C$13:$C$491)),"&gt;"&amp;C20)+COUNTIF(C$13:C20,C20),""))</f>
        <v>13</v>
      </c>
      <c r="E20" s="23">
        <f t="shared" ca="1" si="0"/>
        <v>17</v>
      </c>
      <c r="F20" s="133" cm="1">
        <f t="array" aca="1" ref="F20" ca="1">IF(A20&lt;&gt;"",INDEX(BDD_ISOLANTS_BIOSOURCES!A:CJ,E20,MATCH($F$12,REFERENCEMENT_ISOLANT[#Headers],0)),"")</f>
        <v>0</v>
      </c>
    </row>
    <row r="21" spans="1:6" x14ac:dyDescent="0.25">
      <c r="A21" s="23">
        <f>IF(AND(A20&lt;COUNTIF(REFERENCEMENT_ISOLANT[DATE REFERENCEMENT],"&lt;&gt;"&amp;""),A20&gt;0),'PR-tampon'!A20+1,"")</f>
        <v>9</v>
      </c>
      <c r="B21" s="23">
        <f ca="1">IFERROR(IF(A21="","",VLOOKUP($A21,REFERENCEMENT_ISOLANT[[Ordre]:[Eligibilité procédé]],2,FALSE)),"")</f>
        <v>23</v>
      </c>
      <c r="C21" s="23" t="str" cm="1">
        <f t="array" aca="1" ref="C21" ca="1">IF(B21&lt;&gt;"",INDEX(BDD_ISOLANTS_BIOSOURCES!A:CF,B21,MATCH($C$12,REFERENCEMENT_ISOLANT[#Headers],0)),"")</f>
        <v>Panneaux ou rouleaux</v>
      </c>
      <c r="D21" s="23">
        <f ca="1">IF($B$10=TRUE,IF(C21&lt;&gt;"",COUNTIF(INDIRECT("$C$"&amp;ROW($C$13)&amp;":$C$"&amp;491-COUNTBLANK($C$13:$C$491)),"&lt;"&amp;C21)+COUNTIF(C$13:C21,C21),""),IF(C21&lt;&gt;"",COUNTIF(INDIRECT("$C$"&amp;ROW($C$13)&amp;":$C$"&amp;491-COUNTBLANK($C$13:$C$491)),"&gt;"&amp;C21)+COUNTIF(C$13:C21,C21),""))</f>
        <v>14</v>
      </c>
      <c r="E21" s="23">
        <f t="shared" ca="1" si="0"/>
        <v>18</v>
      </c>
      <c r="F21" s="133" cm="1">
        <f t="array" aca="1" ref="F21" ca="1">IF(A21&lt;&gt;"",INDEX(BDD_ISOLANTS_BIOSOURCES!A:CJ,E21,MATCH($F$12,REFERENCEMENT_ISOLANT[#Headers],0)),"")</f>
        <v>0</v>
      </c>
    </row>
    <row r="22" spans="1:6" x14ac:dyDescent="0.25">
      <c r="A22" s="23">
        <f>IF(AND(A21&lt;COUNTIF(REFERENCEMENT_ISOLANT[DATE REFERENCEMENT],"&lt;&gt;"&amp;""),A21&gt;0),'PR-tampon'!A21+1,"")</f>
        <v>10</v>
      </c>
      <c r="B22" s="23">
        <f ca="1">IFERROR(IF(A22="","",VLOOKUP($A22,REFERENCEMENT_ISOLANT[[Ordre]:[Eligibilité procédé]],2,FALSE)),"")</f>
        <v>24</v>
      </c>
      <c r="C22" s="23" t="str" cm="1">
        <f t="array" aca="1" ref="C22" ca="1">IF(B22&lt;&gt;"",INDEX(BDD_ISOLANTS_BIOSOURCES!A:CF,B22,MATCH($C$12,REFERENCEMENT_ISOLANT[#Headers],0)),"")</f>
        <v>Béton végétal</v>
      </c>
      <c r="D22" s="23">
        <f ca="1">IF($B$10=TRUE,IF(C22&lt;&gt;"",COUNTIF(INDIRECT("$C$"&amp;ROW($C$13)&amp;":$C$"&amp;491-COUNTBLANK($C$13:$C$491)),"&lt;"&amp;C22)+COUNTIF(C$13:C22,C22),""),IF(C22&lt;&gt;"",COUNTIF(INDIRECT("$C$"&amp;ROW($C$13)&amp;":$C$"&amp;491-COUNTBLANK($C$13:$C$491)),"&gt;"&amp;C22)+COUNTIF(C$13:C22,C22),""))</f>
        <v>1</v>
      </c>
      <c r="E22" s="23">
        <f t="shared" ca="1" si="0"/>
        <v>19</v>
      </c>
      <c r="F22" s="133" cm="1">
        <f t="array" aca="1" ref="F22" ca="1">IF(A22&lt;&gt;"",INDEX(BDD_ISOLANTS_BIOSOURCES!A:CJ,E22,MATCH($F$12,REFERENCEMENT_ISOLANT[#Headers],0)),"")</f>
        <v>0</v>
      </c>
    </row>
    <row r="23" spans="1:6" x14ac:dyDescent="0.25">
      <c r="A23" s="23">
        <f>IF(AND(A22&lt;COUNTIF(REFERENCEMENT_ISOLANT[DATE REFERENCEMENT],"&lt;&gt;"&amp;""),A22&gt;0),'PR-tampon'!A22+1,"")</f>
        <v>11</v>
      </c>
      <c r="B23" s="23">
        <f ca="1">IFERROR(IF(A23="","",VLOOKUP($A23,REFERENCEMENT_ISOLANT[[Ordre]:[Eligibilité procédé]],2,FALSE)),"")</f>
        <v>25</v>
      </c>
      <c r="C23" s="23" t="str" cm="1">
        <f t="array" aca="1" ref="C23" ca="1">IF(B23&lt;&gt;"",INDEX(BDD_ISOLANTS_BIOSOURCES!A:CF,B23,MATCH($C$12,REFERENCEMENT_ISOLANT[#Headers],0)),"")</f>
        <v>Béton végétal</v>
      </c>
      <c r="D23" s="23">
        <f ca="1">IF($B$10=TRUE,IF(C23&lt;&gt;"",COUNTIF(INDIRECT("$C$"&amp;ROW($C$13)&amp;":$C$"&amp;491-COUNTBLANK($C$13:$C$491)),"&lt;"&amp;C23)+COUNTIF(C$13:C23,C23),""),IF(C23&lt;&gt;"",COUNTIF(INDIRECT("$C$"&amp;ROW($C$13)&amp;":$C$"&amp;491-COUNTBLANK($C$13:$C$491)),"&gt;"&amp;C23)+COUNTIF(C$13:C23,C23),""))</f>
        <v>2</v>
      </c>
      <c r="E23" s="23">
        <f t="shared" ca="1" si="0"/>
        <v>20</v>
      </c>
      <c r="F23" s="133" cm="1">
        <f t="array" aca="1" ref="F23" ca="1">IF(A23&lt;&gt;"",INDEX(BDD_ISOLANTS_BIOSOURCES!A:CJ,E23,MATCH($F$12,REFERENCEMENT_ISOLANT[#Headers],0)),"")</f>
        <v>0</v>
      </c>
    </row>
    <row r="24" spans="1:6" x14ac:dyDescent="0.25">
      <c r="A24" s="23">
        <f>IF(AND(A23&lt;COUNTIF(REFERENCEMENT_ISOLANT[DATE REFERENCEMENT],"&lt;&gt;"&amp;""),A23&gt;0),'PR-tampon'!A23+1,"")</f>
        <v>12</v>
      </c>
      <c r="B24" s="23">
        <f ca="1">IFERROR(IF(A24="","",VLOOKUP($A24,REFERENCEMENT_ISOLANT[[Ordre]:[Eligibilité procédé]],2,FALSE)),"")</f>
        <v>26</v>
      </c>
      <c r="C24" s="23" t="str" cm="1">
        <f t="array" aca="1" ref="C24" ca="1">IF(B24&lt;&gt;"",INDEX(BDD_ISOLANTS_BIOSOURCES!A:CF,B24,MATCH($C$12,REFERENCEMENT_ISOLANT[#Headers],0)),"")</f>
        <v>Panneaux ou rouleaux</v>
      </c>
      <c r="D24" s="23">
        <f ca="1">IF($B$10=TRUE,IF(C24&lt;&gt;"",COUNTIF(INDIRECT("$C$"&amp;ROW($C$13)&amp;":$C$"&amp;491-COUNTBLANK($C$13:$C$491)),"&lt;"&amp;C24)+COUNTIF(C$13:C24,C24),""),IF(C24&lt;&gt;"",COUNTIF(INDIRECT("$C$"&amp;ROW($C$13)&amp;":$C$"&amp;491-COUNTBLANK($C$13:$C$491)),"&gt;"&amp;C24)+COUNTIF(C$13:C24,C24),""))</f>
        <v>15</v>
      </c>
      <c r="E24" s="23">
        <f t="shared" ca="1" si="0"/>
        <v>21</v>
      </c>
      <c r="F24" s="133" cm="1">
        <f t="array" aca="1" ref="F24" ca="1">IF(A24&lt;&gt;"",INDEX(BDD_ISOLANTS_BIOSOURCES!A:CJ,E24,MATCH($F$12,REFERENCEMENT_ISOLANT[#Headers],0)),"")</f>
        <v>0</v>
      </c>
    </row>
    <row r="25" spans="1:6" x14ac:dyDescent="0.25">
      <c r="A25" s="23">
        <f>IF(AND(A24&lt;COUNTIF(REFERENCEMENT_ISOLANT[DATE REFERENCEMENT],"&lt;&gt;"&amp;""),A24&gt;0),'PR-tampon'!A24+1,"")</f>
        <v>13</v>
      </c>
      <c r="B25" s="23">
        <f ca="1">IFERROR(IF(A25="","",VLOOKUP($A25,REFERENCEMENT_ISOLANT[[Ordre]:[Eligibilité procédé]],2,FALSE)),"")</f>
        <v>27</v>
      </c>
      <c r="C25" s="23" t="str" cm="1">
        <f t="array" aca="1" ref="C25" ca="1">IF(B25&lt;&gt;"",INDEX(BDD_ISOLANTS_BIOSOURCES!A:CF,B25,MATCH($C$12,REFERENCEMENT_ISOLANT[#Headers],0)),"")</f>
        <v>Panneaux ou rouleaux</v>
      </c>
      <c r="D25" s="23">
        <f ca="1">IF($B$10=TRUE,IF(C25&lt;&gt;"",COUNTIF(INDIRECT("$C$"&amp;ROW($C$13)&amp;":$C$"&amp;491-COUNTBLANK($C$13:$C$491)),"&lt;"&amp;C25)+COUNTIF(C$13:C25,C25),""),IF(C25&lt;&gt;"",COUNTIF(INDIRECT("$C$"&amp;ROW($C$13)&amp;":$C$"&amp;491-COUNTBLANK($C$13:$C$491)),"&gt;"&amp;C25)+COUNTIF(C$13:C25,C25),""))</f>
        <v>16</v>
      </c>
      <c r="E25" s="23">
        <f t="shared" ca="1" si="0"/>
        <v>22</v>
      </c>
      <c r="F25" s="133" cm="1">
        <f t="array" aca="1" ref="F25" ca="1">IF(A25&lt;&gt;"",INDEX(BDD_ISOLANTS_BIOSOURCES!A:CJ,E25,MATCH($F$12,REFERENCEMENT_ISOLANT[#Headers],0)),"")</f>
        <v>0</v>
      </c>
    </row>
    <row r="26" spans="1:6" x14ac:dyDescent="0.25">
      <c r="A26" s="23">
        <f>IF(AND(A25&lt;COUNTIF(REFERENCEMENT_ISOLANT[DATE REFERENCEMENT],"&lt;&gt;"&amp;""),A25&gt;0),'PR-tampon'!A25+1,"")</f>
        <v>14</v>
      </c>
      <c r="B26" s="23">
        <f ca="1">IFERROR(IF(A26="","",VLOOKUP($A26,REFERENCEMENT_ISOLANT[[Ordre]:[Eligibilité procédé]],2,FALSE)),"")</f>
        <v>28</v>
      </c>
      <c r="C26" s="23" t="str" cm="1">
        <f t="array" aca="1" ref="C26" ca="1">IF(B26&lt;&gt;"",INDEX(BDD_ISOLANTS_BIOSOURCES!A:CF,B26,MATCH($C$12,REFERENCEMENT_ISOLANT[#Headers],0)),"")</f>
        <v>Panneaux ou rouleaux</v>
      </c>
      <c r="D26" s="23">
        <f ca="1">IF($B$10=TRUE,IF(C26&lt;&gt;"",COUNTIF(INDIRECT("$C$"&amp;ROW($C$13)&amp;":$C$"&amp;491-COUNTBLANK($C$13:$C$491)),"&lt;"&amp;C26)+COUNTIF(C$13:C26,C26),""),IF(C26&lt;&gt;"",COUNTIF(INDIRECT("$C$"&amp;ROW($C$13)&amp;":$C$"&amp;491-COUNTBLANK($C$13:$C$491)),"&gt;"&amp;C26)+COUNTIF(C$13:C26,C26),""))</f>
        <v>17</v>
      </c>
      <c r="E26" s="23">
        <f t="shared" ca="1" si="0"/>
        <v>23</v>
      </c>
      <c r="F26" s="133" cm="1">
        <f t="array" aca="1" ref="F26" ca="1">IF(A26&lt;&gt;"",INDEX(BDD_ISOLANTS_BIOSOURCES!A:CJ,E26,MATCH($F$12,REFERENCEMENT_ISOLANT[#Headers],0)),"")</f>
        <v>0</v>
      </c>
    </row>
    <row r="27" spans="1:6" x14ac:dyDescent="0.25">
      <c r="A27" s="23">
        <f>IF(AND(A26&lt;COUNTIF(REFERENCEMENT_ISOLANT[DATE REFERENCEMENT],"&lt;&gt;"&amp;""),A26&gt;0),'PR-tampon'!A26+1,"")</f>
        <v>15</v>
      </c>
      <c r="B27" s="23">
        <f ca="1">IFERROR(IF(A27="","",VLOOKUP($A27,REFERENCEMENT_ISOLANT[[Ordre]:[Eligibilité procédé]],2,FALSE)),"")</f>
        <v>29</v>
      </c>
      <c r="C27" s="23" t="str" cm="1">
        <f t="array" aca="1" ref="C27" ca="1">IF(B27&lt;&gt;"",INDEX(BDD_ISOLANTS_BIOSOURCES!A:CF,B27,MATCH($C$12,REFERENCEMENT_ISOLANT[#Headers],0)),"")</f>
        <v>Panneaux ou rouleaux</v>
      </c>
      <c r="D27" s="23">
        <f ca="1">IF($B$10=TRUE,IF(C27&lt;&gt;"",COUNTIF(INDIRECT("$C$"&amp;ROW($C$13)&amp;":$C$"&amp;491-COUNTBLANK($C$13:$C$491)),"&lt;"&amp;C27)+COUNTIF(C$13:C27,C27),""),IF(C27&lt;&gt;"",COUNTIF(INDIRECT("$C$"&amp;ROW($C$13)&amp;":$C$"&amp;491-COUNTBLANK($C$13:$C$491)),"&gt;"&amp;C27)+COUNTIF(C$13:C27,C27),""))</f>
        <v>18</v>
      </c>
      <c r="E27" s="23">
        <f t="shared" ca="1" si="0"/>
        <v>26</v>
      </c>
      <c r="F27" s="133" cm="1">
        <f t="array" aca="1" ref="F27" ca="1">IF(A27&lt;&gt;"",INDEX(BDD_ISOLANTS_BIOSOURCES!A:CJ,E27,MATCH($F$12,REFERENCEMENT_ISOLANT[#Headers],0)),"")</f>
        <v>0</v>
      </c>
    </row>
    <row r="28" spans="1:6" x14ac:dyDescent="0.25">
      <c r="A28" s="23">
        <f>IF(AND(A27&lt;COUNTIF(REFERENCEMENT_ISOLANT[DATE REFERENCEMENT],"&lt;&gt;"&amp;""),A27&gt;0),'PR-tampon'!A27+1,"")</f>
        <v>16</v>
      </c>
      <c r="B28" s="23">
        <f ca="1">IFERROR(IF(A28="","",VLOOKUP($A28,REFERENCEMENT_ISOLANT[[Ordre]:[Eligibilité procédé]],2,FALSE)),"")</f>
        <v>30</v>
      </c>
      <c r="C28" s="23" t="str" cm="1">
        <f t="array" aca="1" ref="C28" ca="1">IF(B28&lt;&gt;"",INDEX(BDD_ISOLANTS_BIOSOURCES!A:CF,B28,MATCH($C$12,REFERENCEMENT_ISOLANT[#Headers],0)),"")</f>
        <v>Panneaux ou rouleaux</v>
      </c>
      <c r="D28" s="23">
        <f ca="1">IF($B$10=TRUE,IF(C28&lt;&gt;"",COUNTIF(INDIRECT("$C$"&amp;ROW($C$13)&amp;":$C$"&amp;491-COUNTBLANK($C$13:$C$491)),"&lt;"&amp;C28)+COUNTIF(C$13:C28,C28),""),IF(C28&lt;&gt;"",COUNTIF(INDIRECT("$C$"&amp;ROW($C$13)&amp;":$C$"&amp;491-COUNTBLANK($C$13:$C$491)),"&gt;"&amp;C28)+COUNTIF(C$13:C28,C28),""))</f>
        <v>19</v>
      </c>
      <c r="E28" s="23">
        <f t="shared" ca="1" si="0"/>
        <v>27</v>
      </c>
      <c r="F28" s="133" cm="1">
        <f t="array" aca="1" ref="F28" ca="1">IF(A28&lt;&gt;"",INDEX(BDD_ISOLANTS_BIOSOURCES!A:CJ,E28,MATCH($F$12,REFERENCEMENT_ISOLANT[#Headers],0)),"")</f>
        <v>0</v>
      </c>
    </row>
    <row r="29" spans="1:6" x14ac:dyDescent="0.25">
      <c r="A29" s="23">
        <f>IF(AND(A28&lt;COUNTIF(REFERENCEMENT_ISOLANT[DATE REFERENCEMENT],"&lt;&gt;"&amp;""),A28&gt;0),'PR-tampon'!A28+1,"")</f>
        <v>17</v>
      </c>
      <c r="B29" s="23">
        <f ca="1">IFERROR(IF(A29="","",VLOOKUP($A29,REFERENCEMENT_ISOLANT[[Ordre]:[Eligibilité procédé]],2,FALSE)),"")</f>
        <v>31</v>
      </c>
      <c r="C29" s="23" t="str" cm="1">
        <f t="array" aca="1" ref="C29" ca="1">IF(B29&lt;&gt;"",INDEX(BDD_ISOLANTS_BIOSOURCES!A:CF,B29,MATCH($C$12,REFERENCEMENT_ISOLANT[#Headers],0)),"")</f>
        <v>Panneaux ou rouleaux</v>
      </c>
      <c r="D29" s="23">
        <f ca="1">IF($B$10=TRUE,IF(C29&lt;&gt;"",COUNTIF(INDIRECT("$C$"&amp;ROW($C$13)&amp;":$C$"&amp;491-COUNTBLANK($C$13:$C$491)),"&lt;"&amp;C29)+COUNTIF(C$13:C29,C29),""),IF(C29&lt;&gt;"",COUNTIF(INDIRECT("$C$"&amp;ROW($C$13)&amp;":$C$"&amp;491-COUNTBLANK($C$13:$C$491)),"&gt;"&amp;C29)+COUNTIF(C$13:C29,C29),""))</f>
        <v>20</v>
      </c>
      <c r="E29" s="23">
        <f t="shared" ca="1" si="0"/>
        <v>28</v>
      </c>
      <c r="F29" s="133" cm="1">
        <f t="array" aca="1" ref="F29" ca="1">IF(A29&lt;&gt;"",INDEX(BDD_ISOLANTS_BIOSOURCES!A:CJ,E29,MATCH($F$12,REFERENCEMENT_ISOLANT[#Headers],0)),"")</f>
        <v>0</v>
      </c>
    </row>
    <row r="30" spans="1:6" x14ac:dyDescent="0.25">
      <c r="A30" s="23">
        <f>IF(AND(A29&lt;COUNTIF(REFERENCEMENT_ISOLANT[DATE REFERENCEMENT],"&lt;&gt;"&amp;""),A29&gt;0),'PR-tampon'!A29+1,"")</f>
        <v>18</v>
      </c>
      <c r="B30" s="23">
        <f ca="1">IFERROR(IF(A30="","",VLOOKUP($A30,REFERENCEMENT_ISOLANT[[Ordre]:[Eligibilité procédé]],2,FALSE)),"")</f>
        <v>32</v>
      </c>
      <c r="C30" s="23" t="str" cm="1">
        <f t="array" aca="1" ref="C30" ca="1">IF(B30&lt;&gt;"",INDEX(BDD_ISOLANTS_BIOSOURCES!A:CF,B30,MATCH($C$12,REFERENCEMENT_ISOLANT[#Headers],0)),"")</f>
        <v>Vrac</v>
      </c>
      <c r="D30" s="23">
        <f ca="1">IF($B$10=TRUE,IF(C30&lt;&gt;"",COUNTIF(INDIRECT("$C$"&amp;ROW($C$13)&amp;":$C$"&amp;491-COUNTBLANK($C$13:$C$491)),"&lt;"&amp;C30)+COUNTIF(C$13:C30,C30),""),IF(C30&lt;&gt;"",COUNTIF(INDIRECT("$C$"&amp;ROW($C$13)&amp;":$C$"&amp;491-COUNTBLANK($C$13:$C$491)),"&gt;"&amp;C30)+COUNTIF(C$13:C30,C30),""))</f>
        <v>41</v>
      </c>
      <c r="E30" s="23">
        <f t="shared" ca="1" si="0"/>
        <v>29</v>
      </c>
      <c r="F30" s="133" cm="1">
        <f t="array" aca="1" ref="F30" ca="1">IF(A30&lt;&gt;"",INDEX(BDD_ISOLANTS_BIOSOURCES!A:CJ,E30,MATCH($F$12,REFERENCEMENT_ISOLANT[#Headers],0)),"")</f>
        <v>0</v>
      </c>
    </row>
    <row r="31" spans="1:6" x14ac:dyDescent="0.25">
      <c r="A31" s="23">
        <f>IF(AND(A30&lt;COUNTIF(REFERENCEMENT_ISOLANT[DATE REFERENCEMENT],"&lt;&gt;"&amp;""),A30&gt;0),'PR-tampon'!A30+1,"")</f>
        <v>19</v>
      </c>
      <c r="B31" s="23">
        <f ca="1">IFERROR(IF(A31="","",VLOOKUP($A31,REFERENCEMENT_ISOLANT[[Ordre]:[Eligibilité procédé]],2,FALSE)),"")</f>
        <v>33</v>
      </c>
      <c r="C31" s="23" t="str" cm="1">
        <f t="array" aca="1" ref="C31" ca="1">IF(B31&lt;&gt;"",INDEX(BDD_ISOLANTS_BIOSOURCES!A:CF,B31,MATCH($C$12,REFERENCEMENT_ISOLANT[#Headers],0)),"")</f>
        <v>Vrac</v>
      </c>
      <c r="D31" s="23">
        <f ca="1">IF($B$10=TRUE,IF(C31&lt;&gt;"",COUNTIF(INDIRECT("$C$"&amp;ROW($C$13)&amp;":$C$"&amp;491-COUNTBLANK($C$13:$C$491)),"&lt;"&amp;C31)+COUNTIF(C$13:C31,C31),""),IF(C31&lt;&gt;"",COUNTIF(INDIRECT("$C$"&amp;ROW($C$13)&amp;":$C$"&amp;491-COUNTBLANK($C$13:$C$491)),"&gt;"&amp;C31)+COUNTIF(C$13:C31,C31),""))</f>
        <v>42</v>
      </c>
      <c r="E31" s="23">
        <f t="shared" ca="1" si="0"/>
        <v>30</v>
      </c>
      <c r="F31" s="133" cm="1">
        <f t="array" aca="1" ref="F31" ca="1">IF(A31&lt;&gt;"",INDEX(BDD_ISOLANTS_BIOSOURCES!A:CJ,E31,MATCH($F$12,REFERENCEMENT_ISOLANT[#Headers],0)),"")</f>
        <v>0</v>
      </c>
    </row>
    <row r="32" spans="1:6" x14ac:dyDescent="0.25">
      <c r="A32" s="23">
        <f>IF(AND(A31&lt;COUNTIF(REFERENCEMENT_ISOLANT[DATE REFERENCEMENT],"&lt;&gt;"&amp;""),A31&gt;0),'PR-tampon'!A31+1,"")</f>
        <v>20</v>
      </c>
      <c r="B32" s="23">
        <f ca="1">IFERROR(IF(A32="","",VLOOKUP($A32,REFERENCEMENT_ISOLANT[[Ordre]:[Eligibilité procédé]],2,FALSE)),"")</f>
        <v>34</v>
      </c>
      <c r="C32" s="23" t="str" cm="1">
        <f t="array" aca="1" ref="C32" ca="1">IF(B32&lt;&gt;"",INDEX(BDD_ISOLANTS_BIOSOURCES!A:CF,B32,MATCH($C$12,REFERENCEMENT_ISOLANT[#Headers],0)),"")</f>
        <v>Vrac</v>
      </c>
      <c r="D32" s="23">
        <f ca="1">IF($B$10=TRUE,IF(C32&lt;&gt;"",COUNTIF(INDIRECT("$C$"&amp;ROW($C$13)&amp;":$C$"&amp;491-COUNTBLANK($C$13:$C$491)),"&lt;"&amp;C32)+COUNTIF(C$13:C32,C32),""),IF(C32&lt;&gt;"",COUNTIF(INDIRECT("$C$"&amp;ROW($C$13)&amp;":$C$"&amp;491-COUNTBLANK($C$13:$C$491)),"&gt;"&amp;C32)+COUNTIF(C$13:C32,C32),""))</f>
        <v>43</v>
      </c>
      <c r="E32" s="23">
        <f t="shared" ca="1" si="0"/>
        <v>31</v>
      </c>
      <c r="F32" s="133" cm="1">
        <f t="array" aca="1" ref="F32" ca="1">IF(A32&lt;&gt;"",INDEX(BDD_ISOLANTS_BIOSOURCES!A:CJ,E32,MATCH($F$12,REFERENCEMENT_ISOLANT[#Headers],0)),"")</f>
        <v>0</v>
      </c>
    </row>
    <row r="33" spans="1:6" x14ac:dyDescent="0.25">
      <c r="A33" s="23">
        <f>IF(AND(A32&lt;COUNTIF(REFERENCEMENT_ISOLANT[DATE REFERENCEMENT],"&lt;&gt;"&amp;""),A32&gt;0),'PR-tampon'!A32+1,"")</f>
        <v>21</v>
      </c>
      <c r="B33" s="23">
        <f ca="1">IFERROR(IF(A33="","",VLOOKUP($A33,REFERENCEMENT_ISOLANT[[Ordre]:[Eligibilité procédé]],2,FALSE)),"")</f>
        <v>35</v>
      </c>
      <c r="C33" s="23" t="str" cm="1">
        <f t="array" aca="1" ref="C33" ca="1">IF(B33&lt;&gt;"",INDEX(BDD_ISOLANTS_BIOSOURCES!A:CF,B33,MATCH($C$12,REFERENCEMENT_ISOLANT[#Headers],0)),"")</f>
        <v>Vrac</v>
      </c>
      <c r="D33" s="23">
        <f ca="1">IF($B$10=TRUE,IF(C33&lt;&gt;"",COUNTIF(INDIRECT("$C$"&amp;ROW($C$13)&amp;":$C$"&amp;491-COUNTBLANK($C$13:$C$491)),"&lt;"&amp;C33)+COUNTIF(C$13:C33,C33),""),IF(C33&lt;&gt;"",COUNTIF(INDIRECT("$C$"&amp;ROW($C$13)&amp;":$C$"&amp;491-COUNTBLANK($C$13:$C$491)),"&gt;"&amp;C33)+COUNTIF(C$13:C33,C33),""))</f>
        <v>44</v>
      </c>
      <c r="E33" s="23">
        <f t="shared" ca="1" si="0"/>
        <v>36</v>
      </c>
      <c r="F33" s="133" cm="1">
        <f t="array" aca="1" ref="F33" ca="1">IF(A33&lt;&gt;"",INDEX(BDD_ISOLANTS_BIOSOURCES!A:CJ,E33,MATCH($F$12,REFERENCEMENT_ISOLANT[#Headers],0)),"")</f>
        <v>0</v>
      </c>
    </row>
    <row r="34" spans="1:6" x14ac:dyDescent="0.25">
      <c r="A34" s="23">
        <f>IF(AND(A33&lt;COUNTIF(REFERENCEMENT_ISOLANT[DATE REFERENCEMENT],"&lt;&gt;"&amp;""),A33&gt;0),'PR-tampon'!A33+1,"")</f>
        <v>22</v>
      </c>
      <c r="B34" s="23">
        <f ca="1">IFERROR(IF(A34="","",VLOOKUP($A34,REFERENCEMENT_ISOLANT[[Ordre]:[Eligibilité procédé]],2,FALSE)),"")</f>
        <v>36</v>
      </c>
      <c r="C34" s="23" t="str" cm="1">
        <f t="array" aca="1" ref="C34" ca="1">IF(B34&lt;&gt;"",INDEX(BDD_ISOLANTS_BIOSOURCES!A:CF,B34,MATCH($C$12,REFERENCEMENT_ISOLANT[#Headers],0)),"")</f>
        <v>Panneaux ou rouleaux</v>
      </c>
      <c r="D34" s="23">
        <f ca="1">IF($B$10=TRUE,IF(C34&lt;&gt;"",COUNTIF(INDIRECT("$C$"&amp;ROW($C$13)&amp;":$C$"&amp;491-COUNTBLANK($C$13:$C$491)),"&lt;"&amp;C34)+COUNTIF(C$13:C34,C34),""),IF(C34&lt;&gt;"",COUNTIF(INDIRECT("$C$"&amp;ROW($C$13)&amp;":$C$"&amp;491-COUNTBLANK($C$13:$C$491)),"&gt;"&amp;C34)+COUNTIF(C$13:C34,C34),""))</f>
        <v>21</v>
      </c>
      <c r="E34" s="23">
        <f t="shared" ca="1" si="0"/>
        <v>37</v>
      </c>
      <c r="F34" s="133" cm="1">
        <f t="array" aca="1" ref="F34" ca="1">IF(A34&lt;&gt;"",INDEX(BDD_ISOLANTS_BIOSOURCES!A:CJ,E34,MATCH($F$12,REFERENCEMENT_ISOLANT[#Headers],0)),"")</f>
        <v>0</v>
      </c>
    </row>
    <row r="35" spans="1:6" x14ac:dyDescent="0.25">
      <c r="A35" s="23">
        <f>IF(AND(A34&lt;COUNTIF(REFERENCEMENT_ISOLANT[DATE REFERENCEMENT],"&lt;&gt;"&amp;""),A34&gt;0),'PR-tampon'!A34+1,"")</f>
        <v>23</v>
      </c>
      <c r="B35" s="23">
        <f ca="1">IFERROR(IF(A35="","",VLOOKUP($A35,REFERENCEMENT_ISOLANT[[Ordre]:[Eligibilité procédé]],2,FALSE)),"")</f>
        <v>37</v>
      </c>
      <c r="C35" s="23" t="str" cm="1">
        <f t="array" aca="1" ref="C35" ca="1">IF(B35&lt;&gt;"",INDEX(BDD_ISOLANTS_BIOSOURCES!A:CF,B35,MATCH($C$12,REFERENCEMENT_ISOLANT[#Headers],0)),"")</f>
        <v>Panneaux ou rouleaux</v>
      </c>
      <c r="D35" s="23">
        <f ca="1">IF($B$10=TRUE,IF(C35&lt;&gt;"",COUNTIF(INDIRECT("$C$"&amp;ROW($C$13)&amp;":$C$"&amp;491-COUNTBLANK($C$13:$C$491)),"&lt;"&amp;C35)+COUNTIF(C$13:C35,C35),""),IF(C35&lt;&gt;"",COUNTIF(INDIRECT("$C$"&amp;ROW($C$13)&amp;":$C$"&amp;491-COUNTBLANK($C$13:$C$491)),"&gt;"&amp;C35)+COUNTIF(C$13:C35,C35),""))</f>
        <v>22</v>
      </c>
      <c r="E35" s="23">
        <f t="shared" ca="1" si="0"/>
        <v>40</v>
      </c>
      <c r="F35" s="133" cm="1">
        <f t="array" aca="1" ref="F35" ca="1">IF(A35&lt;&gt;"",INDEX(BDD_ISOLANTS_BIOSOURCES!A:CJ,E35,MATCH($F$12,REFERENCEMENT_ISOLANT[#Headers],0)),"")</f>
        <v>0</v>
      </c>
    </row>
    <row r="36" spans="1:6" x14ac:dyDescent="0.25">
      <c r="A36" s="23">
        <f>IF(AND(A35&lt;COUNTIF(REFERENCEMENT_ISOLANT[DATE REFERENCEMENT],"&lt;&gt;"&amp;""),A35&gt;0),'PR-tampon'!A35+1,"")</f>
        <v>24</v>
      </c>
      <c r="B36" s="23">
        <f ca="1">IFERROR(IF(A36="","",VLOOKUP($A36,REFERENCEMENT_ISOLANT[[Ordre]:[Eligibilité procédé]],2,FALSE)),"")</f>
        <v>38</v>
      </c>
      <c r="C36" s="23" t="str" cm="1">
        <f t="array" aca="1" ref="C36" ca="1">IF(B36&lt;&gt;"",INDEX(BDD_ISOLANTS_BIOSOURCES!A:CF,B36,MATCH($C$12,REFERENCEMENT_ISOLANT[#Headers],0)),"")</f>
        <v>Vrac</v>
      </c>
      <c r="D36" s="23">
        <f ca="1">IF($B$10=TRUE,IF(C36&lt;&gt;"",COUNTIF(INDIRECT("$C$"&amp;ROW($C$13)&amp;":$C$"&amp;491-COUNTBLANK($C$13:$C$491)),"&lt;"&amp;C36)+COUNTIF(C$13:C36,C36),""),IF(C36&lt;&gt;"",COUNTIF(INDIRECT("$C$"&amp;ROW($C$13)&amp;":$C$"&amp;491-COUNTBLANK($C$13:$C$491)),"&gt;"&amp;C36)+COUNTIF(C$13:C36,C36),""))</f>
        <v>45</v>
      </c>
      <c r="E36" s="23">
        <f t="shared" ca="1" si="0"/>
        <v>51</v>
      </c>
      <c r="F36" s="133" cm="1">
        <f t="array" aca="1" ref="F36" ca="1">IF(A36&lt;&gt;"",INDEX(BDD_ISOLANTS_BIOSOURCES!A:CJ,E36,MATCH($F$12,REFERENCEMENT_ISOLANT[#Headers],0)),"")</f>
        <v>0</v>
      </c>
    </row>
    <row r="37" spans="1:6" x14ac:dyDescent="0.25">
      <c r="A37" s="23">
        <f>IF(AND(A36&lt;COUNTIF(REFERENCEMENT_ISOLANT[DATE REFERENCEMENT],"&lt;&gt;"&amp;""),A36&gt;0),'PR-tampon'!A36+1,"")</f>
        <v>25</v>
      </c>
      <c r="B37" s="23">
        <f ca="1">IFERROR(IF(A37="","",VLOOKUP($A37,REFERENCEMENT_ISOLANT[[Ordre]:[Eligibilité procédé]],2,FALSE)),"")</f>
        <v>39</v>
      </c>
      <c r="C37" s="23" t="str" cm="1">
        <f t="array" aca="1" ref="C37" ca="1">IF(B37&lt;&gt;"",INDEX(BDD_ISOLANTS_BIOSOURCES!A:CF,B37,MATCH($C$12,REFERENCEMENT_ISOLANT[#Headers],0)),"")</f>
        <v>Vrac</v>
      </c>
      <c r="D37" s="23">
        <f ca="1">IF($B$10=TRUE,IF(C37&lt;&gt;"",COUNTIF(INDIRECT("$C$"&amp;ROW($C$13)&amp;":$C$"&amp;491-COUNTBLANK($C$13:$C$491)),"&lt;"&amp;C37)+COUNTIF(C$13:C37,C37),""),IF(C37&lt;&gt;"",COUNTIF(INDIRECT("$C$"&amp;ROW($C$13)&amp;":$C$"&amp;491-COUNTBLANK($C$13:$C$491)),"&gt;"&amp;C37)+COUNTIF(C$13:C37,C37),""))</f>
        <v>46</v>
      </c>
      <c r="E37" s="23">
        <f t="shared" ca="1" si="0"/>
        <v>52</v>
      </c>
      <c r="F37" s="133" cm="1">
        <f t="array" aca="1" ref="F37" ca="1">IF(A37&lt;&gt;"",INDEX(BDD_ISOLANTS_BIOSOURCES!A:CJ,E37,MATCH($F$12,REFERENCEMENT_ISOLANT[#Headers],0)),"")</f>
        <v>0</v>
      </c>
    </row>
    <row r="38" spans="1:6" x14ac:dyDescent="0.25">
      <c r="A38" s="23">
        <f>IF(AND(A37&lt;COUNTIF(REFERENCEMENT_ISOLANT[DATE REFERENCEMENT],"&lt;&gt;"&amp;""),A37&gt;0),'PR-tampon'!A37+1,"")</f>
        <v>26</v>
      </c>
      <c r="B38" s="23">
        <f ca="1">IFERROR(IF(A38="","",VLOOKUP($A38,REFERENCEMENT_ISOLANT[[Ordre]:[Eligibilité procédé]],2,FALSE)),"")</f>
        <v>40</v>
      </c>
      <c r="C38" s="23" t="str" cm="1">
        <f t="array" aca="1" ref="C38" ca="1">IF(B38&lt;&gt;"",INDEX(BDD_ISOLANTS_BIOSOURCES!A:CF,B38,MATCH($C$12,REFERENCEMENT_ISOLANT[#Headers],0)),"")</f>
        <v>Panneaux ou rouleaux</v>
      </c>
      <c r="D38" s="23">
        <f ca="1">IF($B$10=TRUE,IF(C38&lt;&gt;"",COUNTIF(INDIRECT("$C$"&amp;ROW($C$13)&amp;":$C$"&amp;491-COUNTBLANK($C$13:$C$491)),"&lt;"&amp;C38)+COUNTIF(C$13:C38,C38),""),IF(C38&lt;&gt;"",COUNTIF(INDIRECT("$C$"&amp;ROW($C$13)&amp;":$C$"&amp;491-COUNTBLANK($C$13:$C$491)),"&gt;"&amp;C38)+COUNTIF(C$13:C38,C38),""))</f>
        <v>23</v>
      </c>
      <c r="E38" s="23">
        <f t="shared" ca="1" si="0"/>
        <v>53</v>
      </c>
      <c r="F38" s="133" cm="1">
        <f t="array" aca="1" ref="F38" ca="1">IF(A38&lt;&gt;"",INDEX(BDD_ISOLANTS_BIOSOURCES!A:CJ,E38,MATCH($F$12,REFERENCEMENT_ISOLANT[#Headers],0)),"")</f>
        <v>0</v>
      </c>
    </row>
    <row r="39" spans="1:6" x14ac:dyDescent="0.25">
      <c r="A39" s="23">
        <f>IF(AND(A38&lt;COUNTIF(REFERENCEMENT_ISOLANT[DATE REFERENCEMENT],"&lt;&gt;"&amp;""),A38&gt;0),'PR-tampon'!A38+1,"")</f>
        <v>27</v>
      </c>
      <c r="B39" s="23">
        <f ca="1">IFERROR(IF(A39="","",VLOOKUP($A39,REFERENCEMENT_ISOLANT[[Ordre]:[Eligibilité procédé]],2,FALSE)),"")</f>
        <v>45</v>
      </c>
      <c r="C39" s="23" t="str" cm="1">
        <f t="array" aca="1" ref="C39" ca="1">IF(B39&lt;&gt;"",INDEX(BDD_ISOLANTS_BIOSOURCES!A:CF,B39,MATCH($C$12,REFERENCEMENT_ISOLANT[#Headers],0)),"")</f>
        <v>Vrac</v>
      </c>
      <c r="D39" s="23">
        <f ca="1">IF($B$10=TRUE,IF(C39&lt;&gt;"",COUNTIF(INDIRECT("$C$"&amp;ROW($C$13)&amp;":$C$"&amp;491-COUNTBLANK($C$13:$C$491)),"&lt;"&amp;C39)+COUNTIF(C$13:C39,C39),""),IF(C39&lt;&gt;"",COUNTIF(INDIRECT("$C$"&amp;ROW($C$13)&amp;":$C$"&amp;491-COUNTBLANK($C$13:$C$491)),"&gt;"&amp;C39)+COUNTIF(C$13:C39,C39),""))</f>
        <v>47</v>
      </c>
      <c r="E39" s="23">
        <f t="shared" ca="1" si="0"/>
        <v>55</v>
      </c>
      <c r="F39" s="133" cm="1">
        <f t="array" aca="1" ref="F39" ca="1">IF(A39&lt;&gt;"",INDEX(BDD_ISOLANTS_BIOSOURCES!A:CJ,E39,MATCH($F$12,REFERENCEMENT_ISOLANT[#Headers],0)),"")</f>
        <v>0</v>
      </c>
    </row>
    <row r="40" spans="1:6" x14ac:dyDescent="0.25">
      <c r="A40" s="23">
        <f>IF(AND(A39&lt;COUNTIF(REFERENCEMENT_ISOLANT[DATE REFERENCEMENT],"&lt;&gt;"&amp;""),A39&gt;0),'PR-tampon'!A39+1,"")</f>
        <v>28</v>
      </c>
      <c r="B40" s="23">
        <f ca="1">IFERROR(IF(A40="","",VLOOKUP($A40,REFERENCEMENT_ISOLANT[[Ordre]:[Eligibilité procédé]],2,FALSE)),"")</f>
        <v>46</v>
      </c>
      <c r="C40" s="23" t="str" cm="1">
        <f t="array" aca="1" ref="C40" ca="1">IF(B40&lt;&gt;"",INDEX(BDD_ISOLANTS_BIOSOURCES!A:CF,B40,MATCH($C$12,REFERENCEMENT_ISOLANT[#Headers],0)),"")</f>
        <v>Béton végétal</v>
      </c>
      <c r="D40" s="23">
        <f ca="1">IF($B$10=TRUE,IF(C40&lt;&gt;"",COUNTIF(INDIRECT("$C$"&amp;ROW($C$13)&amp;":$C$"&amp;491-COUNTBLANK($C$13:$C$491)),"&lt;"&amp;C40)+COUNTIF(C$13:C40,C40),""),IF(C40&lt;&gt;"",COUNTIF(INDIRECT("$C$"&amp;ROW($C$13)&amp;":$C$"&amp;491-COUNTBLANK($C$13:$C$491)),"&gt;"&amp;C40)+COUNTIF(C$13:C40,C40),""))</f>
        <v>3</v>
      </c>
      <c r="E40" s="23">
        <f t="shared" ca="1" si="0"/>
        <v>56</v>
      </c>
      <c r="F40" s="133" cm="1">
        <f t="array" aca="1" ref="F40" ca="1">IF(A40&lt;&gt;"",INDEX(BDD_ISOLANTS_BIOSOURCES!A:CJ,E40,MATCH($F$12,REFERENCEMENT_ISOLANT[#Headers],0)),"")</f>
        <v>0</v>
      </c>
    </row>
    <row r="41" spans="1:6" x14ac:dyDescent="0.25">
      <c r="A41" s="23">
        <f>IF(AND(A40&lt;COUNTIF(REFERENCEMENT_ISOLANT[DATE REFERENCEMENT],"&lt;&gt;"&amp;""),A40&gt;0),'PR-tampon'!A40+1,"")</f>
        <v>29</v>
      </c>
      <c r="B41" s="23">
        <f ca="1">IFERROR(IF(A41="","",VLOOKUP($A41,REFERENCEMENT_ISOLANT[[Ordre]:[Eligibilité procédé]],2,FALSE)),"")</f>
        <v>47</v>
      </c>
      <c r="C41" s="23" t="str" cm="1">
        <f t="array" aca="1" ref="C41" ca="1">IF(B41&lt;&gt;"",INDEX(BDD_ISOLANTS_BIOSOURCES!A:CF,B41,MATCH($C$12,REFERENCEMENT_ISOLANT[#Headers],0)),"")</f>
        <v>Système d'étanchiété à l'air</v>
      </c>
      <c r="D41" s="23">
        <f ca="1">IF($B$10=TRUE,IF(C41&lt;&gt;"",COUNTIF(INDIRECT("$C$"&amp;ROW($C$13)&amp;":$C$"&amp;491-COUNTBLANK($C$13:$C$491)),"&lt;"&amp;C41)+COUNTIF(C$13:C41,C41),""),IF(C41&lt;&gt;"",COUNTIF(INDIRECT("$C$"&amp;ROW($C$13)&amp;":$C$"&amp;491-COUNTBLANK($C$13:$C$491)),"&gt;"&amp;C41)+COUNTIF(C$13:C41,C41),""))</f>
        <v>37</v>
      </c>
      <c r="E41" s="23">
        <f t="shared" ca="1" si="0"/>
        <v>57</v>
      </c>
      <c r="F41" s="133" cm="1">
        <f t="array" aca="1" ref="F41" ca="1">IF(A41&lt;&gt;"",INDEX(BDD_ISOLANTS_BIOSOURCES!A:CJ,E41,MATCH($F$12,REFERENCEMENT_ISOLANT[#Headers],0)),"")</f>
        <v>0</v>
      </c>
    </row>
    <row r="42" spans="1:6" x14ac:dyDescent="0.25">
      <c r="A42" s="23">
        <f>IF(AND(A41&lt;COUNTIF(REFERENCEMENT_ISOLANT[DATE REFERENCEMENT],"&lt;&gt;"&amp;""),A41&gt;0),'PR-tampon'!A41+1,"")</f>
        <v>30</v>
      </c>
      <c r="B42" s="23">
        <f ca="1">IFERROR(IF(A42="","",VLOOKUP($A42,REFERENCEMENT_ISOLANT[[Ordre]:[Eligibilité procédé]],2,FALSE)),"")</f>
        <v>48</v>
      </c>
      <c r="C42" s="23" t="str" cm="1">
        <f t="array" aca="1" ref="C42" ca="1">IF(B42&lt;&gt;"",INDEX(BDD_ISOLANTS_BIOSOURCES!A:CF,B42,MATCH($C$12,REFERENCEMENT_ISOLANT[#Headers],0)),"")</f>
        <v>Système d'étanchiété à l'air</v>
      </c>
      <c r="D42" s="23">
        <f ca="1">IF($B$10=TRUE,IF(C42&lt;&gt;"",COUNTIF(INDIRECT("$C$"&amp;ROW($C$13)&amp;":$C$"&amp;491-COUNTBLANK($C$13:$C$491)),"&lt;"&amp;C42)+COUNTIF(C$13:C42,C42),""),IF(C42&lt;&gt;"",COUNTIF(INDIRECT("$C$"&amp;ROW($C$13)&amp;":$C$"&amp;491-COUNTBLANK($C$13:$C$491)),"&gt;"&amp;C42)+COUNTIF(C$13:C42,C42),""))</f>
        <v>38</v>
      </c>
      <c r="E42" s="23">
        <f t="shared" ca="1" si="0"/>
        <v>58</v>
      </c>
      <c r="F42" s="133" cm="1">
        <f t="array" aca="1" ref="F42" ca="1">IF(A42&lt;&gt;"",INDEX(BDD_ISOLANTS_BIOSOURCES!A:CJ,E42,MATCH($F$12,REFERENCEMENT_ISOLANT[#Headers],0)),"")</f>
        <v>0</v>
      </c>
    </row>
    <row r="43" spans="1:6" x14ac:dyDescent="0.25">
      <c r="A43" s="23">
        <f>IF(AND(A42&lt;COUNTIF(REFERENCEMENT_ISOLANT[DATE REFERENCEMENT],"&lt;&gt;"&amp;""),A42&gt;0),'PR-tampon'!A42+1,"")</f>
        <v>31</v>
      </c>
      <c r="B43" s="23">
        <f ca="1">IFERROR(IF(A43="","",VLOOKUP($A43,REFERENCEMENT_ISOLANT[[Ordre]:[Eligibilité procédé]],2,FALSE)),"")</f>
        <v>49</v>
      </c>
      <c r="C43" s="23" t="str" cm="1">
        <f t="array" aca="1" ref="C43" ca="1">IF(B43&lt;&gt;"",INDEX(BDD_ISOLANTS_BIOSOURCES!A:CF,B43,MATCH($C$12,REFERENCEMENT_ISOLANT[#Headers],0)),"")</f>
        <v>Système d'étanchiété à l'air</v>
      </c>
      <c r="D43" s="23">
        <f ca="1">IF($B$10=TRUE,IF(C43&lt;&gt;"",COUNTIF(INDIRECT("$C$"&amp;ROW($C$13)&amp;":$C$"&amp;491-COUNTBLANK($C$13:$C$491)),"&lt;"&amp;C43)+COUNTIF(C$13:C43,C43),""),IF(C43&lt;&gt;"",COUNTIF(INDIRECT("$C$"&amp;ROW($C$13)&amp;":$C$"&amp;491-COUNTBLANK($C$13:$C$491)),"&gt;"&amp;C43)+COUNTIF(C$13:C43,C43),""))</f>
        <v>39</v>
      </c>
      <c r="E43" s="23">
        <f t="shared" ca="1" si="0"/>
        <v>59</v>
      </c>
      <c r="F43" s="133" cm="1">
        <f t="array" aca="1" ref="F43" ca="1">IF(A43&lt;&gt;"",INDEX(BDD_ISOLANTS_BIOSOURCES!A:CJ,E43,MATCH($F$12,REFERENCEMENT_ISOLANT[#Headers],0)),"")</f>
        <v>0</v>
      </c>
    </row>
    <row r="44" spans="1:6" x14ac:dyDescent="0.25">
      <c r="A44" s="23">
        <f>IF(AND(A43&lt;COUNTIF(REFERENCEMENT_ISOLANT[DATE REFERENCEMENT],"&lt;&gt;"&amp;""),A43&gt;0),'PR-tampon'!A43+1,"")</f>
        <v>32</v>
      </c>
      <c r="B44" s="23">
        <f ca="1">IFERROR(IF(A44="","",VLOOKUP($A44,REFERENCEMENT_ISOLANT[[Ordre]:[Eligibilité procédé]],2,FALSE)),"")</f>
        <v>50</v>
      </c>
      <c r="C44" s="23" t="str" cm="1">
        <f t="array" aca="1" ref="C44" ca="1">IF(B44&lt;&gt;"",INDEX(BDD_ISOLANTS_BIOSOURCES!A:CF,B44,MATCH($C$12,REFERENCEMENT_ISOLANT[#Headers],0)),"")</f>
        <v>Système d'étanchiété à l'air</v>
      </c>
      <c r="D44" s="23">
        <f ca="1">IF($B$10=TRUE,IF(C44&lt;&gt;"",COUNTIF(INDIRECT("$C$"&amp;ROW($C$13)&amp;":$C$"&amp;491-COUNTBLANK($C$13:$C$491)),"&lt;"&amp;C44)+COUNTIF(C$13:C44,C44),""),IF(C44&lt;&gt;"",COUNTIF(INDIRECT("$C$"&amp;ROW($C$13)&amp;":$C$"&amp;491-COUNTBLANK($C$13:$C$491)),"&gt;"&amp;C44)+COUNTIF(C$13:C44,C44),""))</f>
        <v>40</v>
      </c>
      <c r="E44" s="23">
        <f t="shared" ca="1" si="0"/>
        <v>60</v>
      </c>
      <c r="F44" s="133" cm="1">
        <f t="array" aca="1" ref="F44" ca="1">IF(A44&lt;&gt;"",INDEX(BDD_ISOLANTS_BIOSOURCES!A:CJ,E44,MATCH($F$12,REFERENCEMENT_ISOLANT[#Headers],0)),"")</f>
        <v>0</v>
      </c>
    </row>
    <row r="45" spans="1:6" x14ac:dyDescent="0.25">
      <c r="A45" s="23">
        <f>IF(AND(A44&lt;COUNTIF(REFERENCEMENT_ISOLANT[DATE REFERENCEMENT],"&lt;&gt;"&amp;""),A44&gt;0),'PR-tampon'!A44+1,"")</f>
        <v>33</v>
      </c>
      <c r="B45" s="23">
        <f ca="1">IFERROR(IF(A45="","",VLOOKUP($A45,REFERENCEMENT_ISOLANT[[Ordre]:[Eligibilité procédé]],2,FALSE)),"")</f>
        <v>51</v>
      </c>
      <c r="C45" s="23" t="str" cm="1">
        <f t="array" aca="1" ref="C45" ca="1">IF(B45&lt;&gt;"",INDEX(BDD_ISOLANTS_BIOSOURCES!A:CF,B45,MATCH($C$12,REFERENCEMENT_ISOLANT[#Headers],0)),"")</f>
        <v>Panneaux ou rouleaux</v>
      </c>
      <c r="D45" s="23">
        <f ca="1">IF($B$10=TRUE,IF(C45&lt;&gt;"",COUNTIF(INDIRECT("$C$"&amp;ROW($C$13)&amp;":$C$"&amp;491-COUNTBLANK($C$13:$C$491)),"&lt;"&amp;C45)+COUNTIF(C$13:C45,C45),""),IF(C45&lt;&gt;"",COUNTIF(INDIRECT("$C$"&amp;ROW($C$13)&amp;":$C$"&amp;491-COUNTBLANK($C$13:$C$491)),"&gt;"&amp;C45)+COUNTIF(C$13:C45,C45),""))</f>
        <v>24</v>
      </c>
      <c r="E45" s="23">
        <f t="shared" ca="1" si="0"/>
        <v>68</v>
      </c>
      <c r="F45" s="133" cm="1">
        <f t="array" aca="1" ref="F45" ca="1">IF(A45&lt;&gt;"",INDEX(BDD_ISOLANTS_BIOSOURCES!A:CJ,E45,MATCH($F$12,REFERENCEMENT_ISOLANT[#Headers],0)),"")</f>
        <v>0</v>
      </c>
    </row>
    <row r="46" spans="1:6" x14ac:dyDescent="0.25">
      <c r="A46" s="23">
        <f>IF(AND(A45&lt;COUNTIF(REFERENCEMENT_ISOLANT[DATE REFERENCEMENT],"&lt;&gt;"&amp;""),A45&gt;0),'PR-tampon'!A45+1,"")</f>
        <v>34</v>
      </c>
      <c r="B46" s="23">
        <f ca="1">IFERROR(IF(A46="","",VLOOKUP($A46,REFERENCEMENT_ISOLANT[[Ordre]:[Eligibilité procédé]],2,FALSE)),"")</f>
        <v>52</v>
      </c>
      <c r="C46" s="23" t="str" cm="1">
        <f t="array" aca="1" ref="C46" ca="1">IF(B46&lt;&gt;"",INDEX(BDD_ISOLANTS_BIOSOURCES!A:CF,B46,MATCH($C$12,REFERENCEMENT_ISOLANT[#Headers],0)),"")</f>
        <v>Panneaux ou rouleaux</v>
      </c>
      <c r="D46" s="23">
        <f ca="1">IF($B$10=TRUE,IF(C46&lt;&gt;"",COUNTIF(INDIRECT("$C$"&amp;ROW($C$13)&amp;":$C$"&amp;491-COUNTBLANK($C$13:$C$491)),"&lt;"&amp;C46)+COUNTIF(C$13:C46,C46),""),IF(C46&lt;&gt;"",COUNTIF(INDIRECT("$C$"&amp;ROW($C$13)&amp;":$C$"&amp;491-COUNTBLANK($C$13:$C$491)),"&gt;"&amp;C46)+COUNTIF(C$13:C46,C46),""))</f>
        <v>25</v>
      </c>
      <c r="E46" s="23">
        <f t="shared" ca="1" si="0"/>
        <v>76</v>
      </c>
      <c r="F46" s="133" cm="1">
        <f t="array" aca="1" ref="F46" ca="1">IF(A46&lt;&gt;"",INDEX(BDD_ISOLANTS_BIOSOURCES!A:CJ,E46,MATCH($F$12,REFERENCEMENT_ISOLANT[#Headers],0)),"")</f>
        <v>0</v>
      </c>
    </row>
    <row r="47" spans="1:6" x14ac:dyDescent="0.25">
      <c r="A47" s="23">
        <f>IF(AND(A46&lt;COUNTIF(REFERENCEMENT_ISOLANT[DATE REFERENCEMENT],"&lt;&gt;"&amp;""),A46&gt;0),'PR-tampon'!A46+1,"")</f>
        <v>35</v>
      </c>
      <c r="B47" s="23">
        <f ca="1">IFERROR(IF(A47="","",VLOOKUP($A47,REFERENCEMENT_ISOLANT[[Ordre]:[Eligibilité procédé]],2,FALSE)),"")</f>
        <v>53</v>
      </c>
      <c r="C47" s="23" t="str" cm="1">
        <f t="array" aca="1" ref="C47" ca="1">IF(B47&lt;&gt;"",INDEX(BDD_ISOLANTS_BIOSOURCES!A:CF,B47,MATCH($C$12,REFERENCEMENT_ISOLANT[#Headers],0)),"")</f>
        <v>Panneaux ou rouleaux</v>
      </c>
      <c r="D47" s="23">
        <f ca="1">IF($B$10=TRUE,IF(C47&lt;&gt;"",COUNTIF(INDIRECT("$C$"&amp;ROW($C$13)&amp;":$C$"&amp;491-COUNTBLANK($C$13:$C$491)),"&lt;"&amp;C47)+COUNTIF(C$13:C47,C47),""),IF(C47&lt;&gt;"",COUNTIF(INDIRECT("$C$"&amp;ROW($C$13)&amp;":$C$"&amp;491-COUNTBLANK($C$13:$C$491)),"&gt;"&amp;C47)+COUNTIF(C$13:C47,C47),""))</f>
        <v>26</v>
      </c>
      <c r="E47" s="23">
        <f t="shared" ca="1" si="0"/>
        <v>83</v>
      </c>
      <c r="F47" s="133" cm="1">
        <f t="array" aca="1" ref="F47" ca="1">IF(A47&lt;&gt;"",INDEX(BDD_ISOLANTS_BIOSOURCES!A:CJ,E47,MATCH($F$12,REFERENCEMENT_ISOLANT[#Headers],0)),"")</f>
        <v>0</v>
      </c>
    </row>
    <row r="48" spans="1:6" x14ac:dyDescent="0.25">
      <c r="A48" s="23">
        <f>IF(AND(A47&lt;COUNTIF(REFERENCEMENT_ISOLANT[DATE REFERENCEMENT],"&lt;&gt;"&amp;""),A47&gt;0),'PR-tampon'!A47+1,"")</f>
        <v>36</v>
      </c>
      <c r="B48" s="23">
        <f ca="1">IFERROR(IF(A48="","",VLOOKUP($A48,REFERENCEMENT_ISOLANT[[Ordre]:[Eligibilité procédé]],2,FALSE)),"")</f>
        <v>54</v>
      </c>
      <c r="C48" s="23" t="str" cm="1">
        <f t="array" aca="1" ref="C48" ca="1">IF(B48&lt;&gt;"",INDEX(BDD_ISOLANTS_BIOSOURCES!A:CF,B48,MATCH($C$12,REFERENCEMENT_ISOLANT[#Headers],0)),"")</f>
        <v>Vrac</v>
      </c>
      <c r="D48" s="23">
        <f ca="1">IF($B$10=TRUE,IF(C48&lt;&gt;"",COUNTIF(INDIRECT("$C$"&amp;ROW($C$13)&amp;":$C$"&amp;491-COUNTBLANK($C$13:$C$491)),"&lt;"&amp;C48)+COUNTIF(C$13:C48,C48),""),IF(C48&lt;&gt;"",COUNTIF(INDIRECT("$C$"&amp;ROW($C$13)&amp;":$C$"&amp;491-COUNTBLANK($C$13:$C$491)),"&gt;"&amp;C48)+COUNTIF(C$13:C48,C48),""))</f>
        <v>48</v>
      </c>
      <c r="E48" s="23">
        <f t="shared" ca="1" si="0"/>
        <v>84</v>
      </c>
      <c r="F48" s="133" cm="1">
        <f t="array" aca="1" ref="F48" ca="1">IF(A48&lt;&gt;"",INDEX(BDD_ISOLANTS_BIOSOURCES!A:CJ,E48,MATCH($F$12,REFERENCEMENT_ISOLANT[#Headers],0)),"")</f>
        <v>0</v>
      </c>
    </row>
    <row r="49" spans="1:6" x14ac:dyDescent="0.25">
      <c r="A49" s="23">
        <f>IF(AND(A48&lt;COUNTIF(REFERENCEMENT_ISOLANT[DATE REFERENCEMENT],"&lt;&gt;"&amp;""),A48&gt;0),'PR-tampon'!A48+1,"")</f>
        <v>37</v>
      </c>
      <c r="B49" s="23">
        <f ca="1">IFERROR(IF(A49="","",VLOOKUP($A49,REFERENCEMENT_ISOLANT[[Ordre]:[Eligibilité procédé]],2,FALSE)),"")</f>
        <v>55</v>
      </c>
      <c r="C49" s="23" t="str" cm="1">
        <f t="array" aca="1" ref="C49" ca="1">IF(B49&lt;&gt;"",INDEX(BDD_ISOLANTS_BIOSOURCES!A:CF,B49,MATCH($C$12,REFERENCEMENT_ISOLANT[#Headers],0)),"")</f>
        <v>Panneaux ou rouleaux</v>
      </c>
      <c r="D49" s="23">
        <f ca="1">IF($B$10=TRUE,IF(C49&lt;&gt;"",COUNTIF(INDIRECT("$C$"&amp;ROW($C$13)&amp;":$C$"&amp;491-COUNTBLANK($C$13:$C$491)),"&lt;"&amp;C49)+COUNTIF(C$13:C49,C49),""),IF(C49&lt;&gt;"",COUNTIF(INDIRECT("$C$"&amp;ROW($C$13)&amp;":$C$"&amp;491-COUNTBLANK($C$13:$C$491)),"&gt;"&amp;C49)+COUNTIF(C$13:C49,C49),""))</f>
        <v>27</v>
      </c>
      <c r="E49" s="23">
        <f t="shared" ca="1" si="0"/>
        <v>47</v>
      </c>
      <c r="F49" s="133" cm="1">
        <f t="array" aca="1" ref="F49" ca="1">IF(A49&lt;&gt;"",INDEX(BDD_ISOLANTS_BIOSOURCES!A:CJ,E49,MATCH($F$12,REFERENCEMENT_ISOLANT[#Headers],0)),"")</f>
        <v>2</v>
      </c>
    </row>
    <row r="50" spans="1:6" x14ac:dyDescent="0.25">
      <c r="A50" s="23">
        <f>IF(AND(A49&lt;COUNTIF(REFERENCEMENT_ISOLANT[DATE REFERENCEMENT],"&lt;&gt;"&amp;""),A49&gt;0),'PR-tampon'!A49+1,"")</f>
        <v>38</v>
      </c>
      <c r="B50" s="23">
        <f ca="1">IFERROR(IF(A50="","",VLOOKUP($A50,REFERENCEMENT_ISOLANT[[Ordre]:[Eligibilité procédé]],2,FALSE)),"")</f>
        <v>56</v>
      </c>
      <c r="C50" s="23" t="str" cm="1">
        <f t="array" aca="1" ref="C50" ca="1">IF(B50&lt;&gt;"",INDEX(BDD_ISOLANTS_BIOSOURCES!A:CF,B50,MATCH($C$12,REFERENCEMENT_ISOLANT[#Headers],0)),"")</f>
        <v>Panneaux ou rouleaux</v>
      </c>
      <c r="D50" s="23">
        <f ca="1">IF($B$10=TRUE,IF(C50&lt;&gt;"",COUNTIF(INDIRECT("$C$"&amp;ROW($C$13)&amp;":$C$"&amp;491-COUNTBLANK($C$13:$C$491)),"&lt;"&amp;C50)+COUNTIF(C$13:C50,C50),""),IF(C50&lt;&gt;"",COUNTIF(INDIRECT("$C$"&amp;ROW($C$13)&amp;":$C$"&amp;491-COUNTBLANK($C$13:$C$491)),"&gt;"&amp;C50)+COUNTIF(C$13:C50,C50),""))</f>
        <v>28</v>
      </c>
      <c r="E50" s="23">
        <f t="shared" ca="1" si="0"/>
        <v>48</v>
      </c>
      <c r="F50" s="133" cm="1">
        <f t="array" aca="1" ref="F50" ca="1">IF(A50&lt;&gt;"",INDEX(BDD_ISOLANTS_BIOSOURCES!A:CJ,E50,MATCH($F$12,REFERENCEMENT_ISOLANT[#Headers],0)),"")</f>
        <v>2</v>
      </c>
    </row>
    <row r="51" spans="1:6" x14ac:dyDescent="0.25">
      <c r="A51" s="23">
        <f>IF(AND(A50&lt;COUNTIF(REFERENCEMENT_ISOLANT[DATE REFERENCEMENT],"&lt;&gt;"&amp;""),A50&gt;0),'PR-tampon'!A50+1,"")</f>
        <v>39</v>
      </c>
      <c r="B51" s="23">
        <f ca="1">IFERROR(IF(A51="","",VLOOKUP($A51,REFERENCEMENT_ISOLANT[[Ordre]:[Eligibilité procédé]],2,FALSE)),"")</f>
        <v>57</v>
      </c>
      <c r="C51" s="23" t="str" cm="1">
        <f t="array" aca="1" ref="C51" ca="1">IF(B51&lt;&gt;"",INDEX(BDD_ISOLANTS_BIOSOURCES!A:CF,B51,MATCH($C$12,REFERENCEMENT_ISOLANT[#Headers],0)),"")</f>
        <v>Panneaux ou rouleaux</v>
      </c>
      <c r="D51" s="23">
        <f ca="1">IF($B$10=TRUE,IF(C51&lt;&gt;"",COUNTIF(INDIRECT("$C$"&amp;ROW($C$13)&amp;":$C$"&amp;491-COUNTBLANK($C$13:$C$491)),"&lt;"&amp;C51)+COUNTIF(C$13:C51,C51),""),IF(C51&lt;&gt;"",COUNTIF(INDIRECT("$C$"&amp;ROW($C$13)&amp;":$C$"&amp;491-COUNTBLANK($C$13:$C$491)),"&gt;"&amp;C51)+COUNTIF(C$13:C51,C51),""))</f>
        <v>29</v>
      </c>
      <c r="E51" s="23">
        <f t="shared" ca="1" si="0"/>
        <v>49</v>
      </c>
      <c r="F51" s="133" cm="1">
        <f t="array" aca="1" ref="F51" ca="1">IF(A51&lt;&gt;"",INDEX(BDD_ISOLANTS_BIOSOURCES!A:CJ,E51,MATCH($F$12,REFERENCEMENT_ISOLANT[#Headers],0)),"")</f>
        <v>2</v>
      </c>
    </row>
    <row r="52" spans="1:6" x14ac:dyDescent="0.25">
      <c r="A52" s="23">
        <f>IF(AND(A51&lt;COUNTIF(REFERENCEMENT_ISOLANT[DATE REFERENCEMENT],"&lt;&gt;"&amp;""),A51&gt;0),'PR-tampon'!A51+1,"")</f>
        <v>40</v>
      </c>
      <c r="B52" s="23">
        <f ca="1">IFERROR(IF(A52="","",VLOOKUP($A52,REFERENCEMENT_ISOLANT[[Ordre]:[Eligibilité procédé]],2,FALSE)),"")</f>
        <v>58</v>
      </c>
      <c r="C52" s="23" t="str" cm="1">
        <f t="array" aca="1" ref="C52" ca="1">IF(B52&lt;&gt;"",INDEX(BDD_ISOLANTS_BIOSOURCES!A:CF,B52,MATCH($C$12,REFERENCEMENT_ISOLANT[#Headers],0)),"")</f>
        <v>Panneaux ou rouleaux</v>
      </c>
      <c r="D52" s="23">
        <f ca="1">IF($B$10=TRUE,IF(C52&lt;&gt;"",COUNTIF(INDIRECT("$C$"&amp;ROW($C$13)&amp;":$C$"&amp;491-COUNTBLANK($C$13:$C$491)),"&lt;"&amp;C52)+COUNTIF(C$13:C52,C52),""),IF(C52&lt;&gt;"",COUNTIF(INDIRECT("$C$"&amp;ROW($C$13)&amp;":$C$"&amp;491-COUNTBLANK($C$13:$C$491)),"&gt;"&amp;C52)+COUNTIF(C$13:C52,C52),""))</f>
        <v>30</v>
      </c>
      <c r="E52" s="23">
        <f t="shared" ca="1" si="0"/>
        <v>50</v>
      </c>
      <c r="F52" s="133" cm="1">
        <f t="array" aca="1" ref="F52" ca="1">IF(A52&lt;&gt;"",INDEX(BDD_ISOLANTS_BIOSOURCES!A:CJ,E52,MATCH($F$12,REFERENCEMENT_ISOLANT[#Headers],0)),"")</f>
        <v>2</v>
      </c>
    </row>
    <row r="53" spans="1:6" x14ac:dyDescent="0.25">
      <c r="A53" s="23">
        <f>IF(AND(A52&lt;COUNTIF(REFERENCEMENT_ISOLANT[DATE REFERENCEMENT],"&lt;&gt;"&amp;""),A52&gt;0),'PR-tampon'!A52+1,"")</f>
        <v>41</v>
      </c>
      <c r="B53" s="23">
        <f ca="1">IFERROR(IF(A53="","",VLOOKUP($A53,REFERENCEMENT_ISOLANT[[Ordre]:[Eligibilité procédé]],2,FALSE)),"")</f>
        <v>59</v>
      </c>
      <c r="C53" s="23" t="str" cm="1">
        <f t="array" aca="1" ref="C53" ca="1">IF(B53&lt;&gt;"",INDEX(BDD_ISOLANTS_BIOSOURCES!A:CF,B53,MATCH($C$12,REFERENCEMENT_ISOLANT[#Headers],0)),"")</f>
        <v>Panneaux ou rouleaux</v>
      </c>
      <c r="D53" s="23">
        <f ca="1">IF($B$10=TRUE,IF(C53&lt;&gt;"",COUNTIF(INDIRECT("$C$"&amp;ROW($C$13)&amp;":$C$"&amp;491-COUNTBLANK($C$13:$C$491)),"&lt;"&amp;C53)+COUNTIF(C$13:C53,C53),""),IF(C53&lt;&gt;"",COUNTIF(INDIRECT("$C$"&amp;ROW($C$13)&amp;":$C$"&amp;491-COUNTBLANK($C$13:$C$491)),"&gt;"&amp;C53)+COUNTIF(C$13:C53,C53),""))</f>
        <v>31</v>
      </c>
      <c r="E53" s="23">
        <f t="shared" ca="1" si="0"/>
        <v>32</v>
      </c>
      <c r="F53" s="133" cm="1">
        <f t="array" aca="1" ref="F53" ca="1">IF(A53&lt;&gt;"",INDEX(BDD_ISOLANTS_BIOSOURCES!A:CJ,E53,MATCH($F$12,REFERENCEMENT_ISOLANT[#Headers],0)),"")</f>
        <v>0</v>
      </c>
    </row>
    <row r="54" spans="1:6" x14ac:dyDescent="0.25">
      <c r="A54" s="23">
        <f>IF(AND(A53&lt;COUNTIF(REFERENCEMENT_ISOLANT[DATE REFERENCEMENT],"&lt;&gt;"&amp;""),A53&gt;0),'PR-tampon'!A53+1,"")</f>
        <v>42</v>
      </c>
      <c r="B54" s="23">
        <f ca="1">IFERROR(IF(A54="","",VLOOKUP($A54,REFERENCEMENT_ISOLANT[[Ordre]:[Eligibilité procédé]],2,FALSE)),"")</f>
        <v>60</v>
      </c>
      <c r="C54" s="23" t="str" cm="1">
        <f t="array" aca="1" ref="C54" ca="1">IF(B54&lt;&gt;"",INDEX(BDD_ISOLANTS_BIOSOURCES!A:CF,B54,MATCH($C$12,REFERENCEMENT_ISOLANT[#Headers],0)),"")</f>
        <v>Panneaux ou rouleaux</v>
      </c>
      <c r="D54" s="23">
        <f ca="1">IF($B$10=TRUE,IF(C54&lt;&gt;"",COUNTIF(INDIRECT("$C$"&amp;ROW($C$13)&amp;":$C$"&amp;491-COUNTBLANK($C$13:$C$491)),"&lt;"&amp;C54)+COUNTIF(C$13:C54,C54),""),IF(C54&lt;&gt;"",COUNTIF(INDIRECT("$C$"&amp;ROW($C$13)&amp;":$C$"&amp;491-COUNTBLANK($C$13:$C$491)),"&gt;"&amp;C54)+COUNTIF(C$13:C54,C54),""))</f>
        <v>32</v>
      </c>
      <c r="E54" s="23">
        <f t="shared" ca="1" si="0"/>
        <v>33</v>
      </c>
      <c r="F54" s="133" cm="1">
        <f t="array" aca="1" ref="F54" ca="1">IF(A54&lt;&gt;"",INDEX(BDD_ISOLANTS_BIOSOURCES!A:CJ,E54,MATCH($F$12,REFERENCEMENT_ISOLANT[#Headers],0)),"")</f>
        <v>0</v>
      </c>
    </row>
    <row r="55" spans="1:6" x14ac:dyDescent="0.25">
      <c r="A55" s="23">
        <f>IF(AND(A54&lt;COUNTIF(REFERENCEMENT_ISOLANT[DATE REFERENCEMENT],"&lt;&gt;"&amp;""),A54&gt;0),'PR-tampon'!A54+1,"")</f>
        <v>43</v>
      </c>
      <c r="B55" s="23">
        <f ca="1">IFERROR(IF(A55="","",VLOOKUP($A55,REFERENCEMENT_ISOLANT[[Ordre]:[Eligibilité procédé]],2,FALSE)),"")</f>
        <v>61</v>
      </c>
      <c r="C55" s="23" t="str" cm="1">
        <f t="array" aca="1" ref="C55" ca="1">IF(B55&lt;&gt;"",INDEX(BDD_ISOLANTS_BIOSOURCES!A:CF,B55,MATCH($C$12,REFERENCEMENT_ISOLANT[#Headers],0)),"")</f>
        <v>Béton végétal</v>
      </c>
      <c r="D55" s="23">
        <f ca="1">IF($B$10=TRUE,IF(C55&lt;&gt;"",COUNTIF(INDIRECT("$C$"&amp;ROW($C$13)&amp;":$C$"&amp;491-COUNTBLANK($C$13:$C$491)),"&lt;"&amp;C55)+COUNTIF(C$13:C55,C55),""),IF(C55&lt;&gt;"",COUNTIF(INDIRECT("$C$"&amp;ROW($C$13)&amp;":$C$"&amp;491-COUNTBLANK($C$13:$C$491)),"&gt;"&amp;C55)+COUNTIF(C$13:C55,C55),""))</f>
        <v>4</v>
      </c>
      <c r="E55" s="23">
        <f t="shared" ca="1" si="0"/>
        <v>34</v>
      </c>
      <c r="F55" s="133" cm="1">
        <f t="array" aca="1" ref="F55" ca="1">IF(A55&lt;&gt;"",INDEX(BDD_ISOLANTS_BIOSOURCES!A:CJ,E55,MATCH($F$12,REFERENCEMENT_ISOLANT[#Headers],0)),"")</f>
        <v>0</v>
      </c>
    </row>
    <row r="56" spans="1:6" x14ac:dyDescent="0.25">
      <c r="A56" s="23">
        <f>IF(AND(A55&lt;COUNTIF(REFERENCEMENT_ISOLANT[DATE REFERENCEMENT],"&lt;&gt;"&amp;""),A55&gt;0),'PR-tampon'!A55+1,"")</f>
        <v>44</v>
      </c>
      <c r="B56" s="23">
        <f ca="1">IFERROR(IF(A56="","",VLOOKUP($A56,REFERENCEMENT_ISOLANT[[Ordre]:[Eligibilité procédé]],2,FALSE)),"")</f>
        <v>62</v>
      </c>
      <c r="C56" s="23" t="str" cm="1">
        <f t="array" aca="1" ref="C56" ca="1">IF(B56&lt;&gt;"",INDEX(BDD_ISOLANTS_BIOSOURCES!A:CF,B56,MATCH($C$12,REFERENCEMENT_ISOLANT[#Headers],0)),"")</f>
        <v>Vrac</v>
      </c>
      <c r="D56" s="23">
        <f ca="1">IF($B$10=TRUE,IF(C56&lt;&gt;"",COUNTIF(INDIRECT("$C$"&amp;ROW($C$13)&amp;":$C$"&amp;491-COUNTBLANK($C$13:$C$491)),"&lt;"&amp;C56)+COUNTIF(C$13:C56,C56),""),IF(C56&lt;&gt;"",COUNTIF(INDIRECT("$C$"&amp;ROW($C$13)&amp;":$C$"&amp;491-COUNTBLANK($C$13:$C$491)),"&gt;"&amp;C56)+COUNTIF(C$13:C56,C56),""))</f>
        <v>49</v>
      </c>
      <c r="E56" s="23">
        <f t="shared" ca="1" si="0"/>
        <v>35</v>
      </c>
      <c r="F56" s="133" cm="1">
        <f t="array" aca="1" ref="F56" ca="1">IF(A56&lt;&gt;"",INDEX(BDD_ISOLANTS_BIOSOURCES!A:CJ,E56,MATCH($F$12,REFERENCEMENT_ISOLANT[#Headers],0)),"")</f>
        <v>0</v>
      </c>
    </row>
    <row r="57" spans="1:6" x14ac:dyDescent="0.25">
      <c r="A57" s="23">
        <f>IF(AND(A56&lt;COUNTIF(REFERENCEMENT_ISOLANT[DATE REFERENCEMENT],"&lt;&gt;"&amp;""),A56&gt;0),'PR-tampon'!A56+1,"")</f>
        <v>45</v>
      </c>
      <c r="B57" s="23">
        <f ca="1">IFERROR(IF(A57="","",VLOOKUP($A57,REFERENCEMENT_ISOLANT[[Ordre]:[Eligibilité procédé]],2,FALSE)),"")</f>
        <v>65</v>
      </c>
      <c r="C57" s="23" t="str" cm="1">
        <f t="array" aca="1" ref="C57" ca="1">IF(B57&lt;&gt;"",INDEX(BDD_ISOLANTS_BIOSOURCES!A:CF,B57,MATCH($C$12,REFERENCEMENT_ISOLANT[#Headers],0)),"")</f>
        <v>Vrac</v>
      </c>
      <c r="D57" s="23">
        <f ca="1">IF($B$10=TRUE,IF(C57&lt;&gt;"",COUNTIF(INDIRECT("$C$"&amp;ROW($C$13)&amp;":$C$"&amp;491-COUNTBLANK($C$13:$C$491)),"&lt;"&amp;C57)+COUNTIF(C$13:C57,C57),""),IF(C57&lt;&gt;"",COUNTIF(INDIRECT("$C$"&amp;ROW($C$13)&amp;":$C$"&amp;491-COUNTBLANK($C$13:$C$491)),"&gt;"&amp;C57)+COUNTIF(C$13:C57,C57),""))</f>
        <v>50</v>
      </c>
      <c r="E57" s="23">
        <f t="shared" ca="1" si="0"/>
        <v>38</v>
      </c>
      <c r="F57" s="133" cm="1">
        <f t="array" aca="1" ref="F57" ca="1">IF(A57&lt;&gt;"",INDEX(BDD_ISOLANTS_BIOSOURCES!A:CJ,E57,MATCH($F$12,REFERENCEMENT_ISOLANT[#Headers],0)),"")</f>
        <v>0</v>
      </c>
    </row>
    <row r="58" spans="1:6" x14ac:dyDescent="0.25">
      <c r="A58" s="23">
        <f>IF(AND(A57&lt;COUNTIF(REFERENCEMENT_ISOLANT[DATE REFERENCEMENT],"&lt;&gt;"&amp;""),A57&gt;0),'PR-tampon'!A57+1,"")</f>
        <v>46</v>
      </c>
      <c r="B58" s="23">
        <f ca="1">IFERROR(IF(A58="","",VLOOKUP($A58,REFERENCEMENT_ISOLANT[[Ordre]:[Eligibilité procédé]],2,FALSE)),"")</f>
        <v>66</v>
      </c>
      <c r="C58" s="23" t="str" cm="1">
        <f t="array" aca="1" ref="C58" ca="1">IF(B58&lt;&gt;"",INDEX(BDD_ISOLANTS_BIOSOURCES!A:CF,B58,MATCH($C$12,REFERENCEMENT_ISOLANT[#Headers],0)),"")</f>
        <v>Vrac</v>
      </c>
      <c r="D58" s="23">
        <f ca="1">IF($B$10=TRUE,IF(C58&lt;&gt;"",COUNTIF(INDIRECT("$C$"&amp;ROW($C$13)&amp;":$C$"&amp;491-COUNTBLANK($C$13:$C$491)),"&lt;"&amp;C58)+COUNTIF(C$13:C58,C58),""),IF(C58&lt;&gt;"",COUNTIF(INDIRECT("$C$"&amp;ROW($C$13)&amp;":$C$"&amp;491-COUNTBLANK($C$13:$C$491)),"&gt;"&amp;C58)+COUNTIF(C$13:C58,C58),""))</f>
        <v>51</v>
      </c>
      <c r="E58" s="23">
        <f t="shared" ca="1" si="0"/>
        <v>39</v>
      </c>
      <c r="F58" s="133" cm="1">
        <f t="array" aca="1" ref="F58" ca="1">IF(A58&lt;&gt;"",INDEX(BDD_ISOLANTS_BIOSOURCES!A:CJ,E58,MATCH($F$12,REFERENCEMENT_ISOLANT[#Headers],0)),"")</f>
        <v>0</v>
      </c>
    </row>
    <row r="59" spans="1:6" x14ac:dyDescent="0.25">
      <c r="A59" s="23">
        <f>IF(AND(A58&lt;COUNTIF(REFERENCEMENT_ISOLANT[DATE REFERENCEMENT],"&lt;&gt;"&amp;""),A58&gt;0),'PR-tampon'!A58+1,"")</f>
        <v>47</v>
      </c>
      <c r="B59" s="23">
        <f ca="1">IFERROR(IF(A59="","",VLOOKUP($A59,REFERENCEMENT_ISOLANT[[Ordre]:[Eligibilité procédé]],2,FALSE)),"")</f>
        <v>67</v>
      </c>
      <c r="C59" s="23" t="str" cm="1">
        <f t="array" aca="1" ref="C59" ca="1">IF(B59&lt;&gt;"",INDEX(BDD_ISOLANTS_BIOSOURCES!A:CF,B59,MATCH($C$12,REFERENCEMENT_ISOLANT[#Headers],0)),"")</f>
        <v>Vrac</v>
      </c>
      <c r="D59" s="23">
        <f ca="1">IF($B$10=TRUE,IF(C59&lt;&gt;"",COUNTIF(INDIRECT("$C$"&amp;ROW($C$13)&amp;":$C$"&amp;491-COUNTBLANK($C$13:$C$491)),"&lt;"&amp;C59)+COUNTIF(C$13:C59,C59),""),IF(C59&lt;&gt;"",COUNTIF(INDIRECT("$C$"&amp;ROW($C$13)&amp;":$C$"&amp;491-COUNTBLANK($C$13:$C$491)),"&gt;"&amp;C59)+COUNTIF(C$13:C59,C59),""))</f>
        <v>52</v>
      </c>
      <c r="E59" s="23">
        <f t="shared" ca="1" si="0"/>
        <v>45</v>
      </c>
      <c r="F59" s="133" cm="1">
        <f t="array" aca="1" ref="F59" ca="1">IF(A59&lt;&gt;"",INDEX(BDD_ISOLANTS_BIOSOURCES!A:CJ,E59,MATCH($F$12,REFERENCEMENT_ISOLANT[#Headers],0)),"")</f>
        <v>0</v>
      </c>
    </row>
    <row r="60" spans="1:6" x14ac:dyDescent="0.25">
      <c r="A60" s="23">
        <f>IF(AND(A59&lt;COUNTIF(REFERENCEMENT_ISOLANT[DATE REFERENCEMENT],"&lt;&gt;"&amp;""),A59&gt;0),'PR-tampon'!A59+1,"")</f>
        <v>48</v>
      </c>
      <c r="B60" s="23">
        <f ca="1">IFERROR(IF(A60="","",VLOOKUP($A60,REFERENCEMENT_ISOLANT[[Ordre]:[Eligibilité procédé]],2,FALSE)),"")</f>
        <v>68</v>
      </c>
      <c r="C60" s="23" t="str" cm="1">
        <f t="array" aca="1" ref="C60" ca="1">IF(B60&lt;&gt;"",INDEX(BDD_ISOLANTS_BIOSOURCES!A:CF,B60,MATCH($C$12,REFERENCEMENT_ISOLANT[#Headers],0)),"")</f>
        <v>Panneaux ou rouleaux</v>
      </c>
      <c r="D60" s="23">
        <f ca="1">IF($B$10=TRUE,IF(C60&lt;&gt;"",COUNTIF(INDIRECT("$C$"&amp;ROW($C$13)&amp;":$C$"&amp;491-COUNTBLANK($C$13:$C$491)),"&lt;"&amp;C60)+COUNTIF(C$13:C60,C60),""),IF(C60&lt;&gt;"",COUNTIF(INDIRECT("$C$"&amp;ROW($C$13)&amp;":$C$"&amp;491-COUNTBLANK($C$13:$C$491)),"&gt;"&amp;C60)+COUNTIF(C$13:C60,C60),""))</f>
        <v>33</v>
      </c>
      <c r="E60" s="23">
        <f t="shared" ca="1" si="0"/>
        <v>54</v>
      </c>
      <c r="F60" s="133" cm="1">
        <f t="array" aca="1" ref="F60" ca="1">IF(A60&lt;&gt;"",INDEX(BDD_ISOLANTS_BIOSOURCES!A:CJ,E60,MATCH($F$12,REFERENCEMENT_ISOLANT[#Headers],0)),"")</f>
        <v>0</v>
      </c>
    </row>
    <row r="61" spans="1:6" x14ac:dyDescent="0.25">
      <c r="A61" s="23">
        <f>IF(AND(A60&lt;COUNTIF(REFERENCEMENT_ISOLANT[DATE REFERENCEMENT],"&lt;&gt;"&amp;""),A60&gt;0),'PR-tampon'!A60+1,"")</f>
        <v>49</v>
      </c>
      <c r="B61" s="23">
        <f ca="1">IFERROR(IF(A61="","",VLOOKUP($A61,REFERENCEMENT_ISOLANT[[Ordre]:[Eligibilité procédé]],2,FALSE)),"")</f>
        <v>69</v>
      </c>
      <c r="C61" s="23" t="str" cm="1">
        <f t="array" aca="1" ref="C61" ca="1">IF(B61&lt;&gt;"",INDEX(BDD_ISOLANTS_BIOSOURCES!A:CF,B61,MATCH($C$12,REFERENCEMENT_ISOLANT[#Headers],0)),"")</f>
        <v>Vrac</v>
      </c>
      <c r="D61" s="23">
        <f ca="1">IF($B$10=TRUE,IF(C61&lt;&gt;"",COUNTIF(INDIRECT("$C$"&amp;ROW($C$13)&amp;":$C$"&amp;491-COUNTBLANK($C$13:$C$491)),"&lt;"&amp;C61)+COUNTIF(C$13:C61,C61),""),IF(C61&lt;&gt;"",COUNTIF(INDIRECT("$C$"&amp;ROW($C$13)&amp;":$C$"&amp;491-COUNTBLANK($C$13:$C$491)),"&gt;"&amp;C61)+COUNTIF(C$13:C61,C61),""))</f>
        <v>53</v>
      </c>
      <c r="E61" s="23">
        <f t="shared" ca="1" si="0"/>
        <v>62</v>
      </c>
      <c r="F61" s="133" cm="1">
        <f t="array" aca="1" ref="F61" ca="1">IF(A61&lt;&gt;"",INDEX(BDD_ISOLANTS_BIOSOURCES!A:CJ,E61,MATCH($F$12,REFERENCEMENT_ISOLANT[#Headers],0)),"")</f>
        <v>0</v>
      </c>
    </row>
    <row r="62" spans="1:6" x14ac:dyDescent="0.25">
      <c r="A62" s="23">
        <f>IF(AND(A61&lt;COUNTIF(REFERENCEMENT_ISOLANT[DATE REFERENCEMENT],"&lt;&gt;"&amp;""),A61&gt;0),'PR-tampon'!A61+1,"")</f>
        <v>50</v>
      </c>
      <c r="B62" s="23">
        <f ca="1">IFERROR(IF(A62="","",VLOOKUP($A62,REFERENCEMENT_ISOLANT[[Ordre]:[Eligibilité procédé]],2,FALSE)),"")</f>
        <v>70</v>
      </c>
      <c r="C62" s="23" t="str" cm="1">
        <f t="array" aca="1" ref="C62" ca="1">IF(B62&lt;&gt;"",INDEX(BDD_ISOLANTS_BIOSOURCES!A:CF,B62,MATCH($C$12,REFERENCEMENT_ISOLANT[#Headers],0)),"")</f>
        <v>Vrac</v>
      </c>
      <c r="D62" s="23">
        <f ca="1">IF($B$10=TRUE,IF(C62&lt;&gt;"",COUNTIF(INDIRECT("$C$"&amp;ROW($C$13)&amp;":$C$"&amp;491-COUNTBLANK($C$13:$C$491)),"&lt;"&amp;C62)+COUNTIF(C$13:C62,C62),""),IF(C62&lt;&gt;"",COUNTIF(INDIRECT("$C$"&amp;ROW($C$13)&amp;":$C$"&amp;491-COUNTBLANK($C$13:$C$491)),"&gt;"&amp;C62)+COUNTIF(C$13:C62,C62),""))</f>
        <v>54</v>
      </c>
      <c r="E62" s="23">
        <f t="shared" ca="1" si="0"/>
        <v>65</v>
      </c>
      <c r="F62" s="133" cm="1">
        <f t="array" aca="1" ref="F62" ca="1">IF(A62&lt;&gt;"",INDEX(BDD_ISOLANTS_BIOSOURCES!A:CJ,E62,MATCH($F$12,REFERENCEMENT_ISOLANT[#Headers],0)),"")</f>
        <v>0</v>
      </c>
    </row>
    <row r="63" spans="1:6" x14ac:dyDescent="0.25">
      <c r="A63" s="23">
        <f>IF(AND(A62&lt;COUNTIF(REFERENCEMENT_ISOLANT[DATE REFERENCEMENT],"&lt;&gt;"&amp;""),A62&gt;0),'PR-tampon'!A62+1,"")</f>
        <v>51</v>
      </c>
      <c r="B63" s="23">
        <f ca="1">IFERROR(IF(A63="","",VLOOKUP($A63,REFERENCEMENT_ISOLANT[[Ordre]:[Eligibilité procédé]],2,FALSE)),"")</f>
        <v>71</v>
      </c>
      <c r="C63" s="23" t="str" cm="1">
        <f t="array" aca="1" ref="C63" ca="1">IF(B63&lt;&gt;"",INDEX(BDD_ISOLANTS_BIOSOURCES!A:CF,B63,MATCH($C$12,REFERENCEMENT_ISOLANT[#Headers],0)),"")</f>
        <v>Vrac</v>
      </c>
      <c r="D63" s="23">
        <f ca="1">IF($B$10=TRUE,IF(C63&lt;&gt;"",COUNTIF(INDIRECT("$C$"&amp;ROW($C$13)&amp;":$C$"&amp;491-COUNTBLANK($C$13:$C$491)),"&lt;"&amp;C63)+COUNTIF(C$13:C63,C63),""),IF(C63&lt;&gt;"",COUNTIF(INDIRECT("$C$"&amp;ROW($C$13)&amp;":$C$"&amp;491-COUNTBLANK($C$13:$C$491)),"&gt;"&amp;C63)+COUNTIF(C$13:C63,C63),""))</f>
        <v>55</v>
      </c>
      <c r="E63" s="23">
        <f t="shared" ca="1" si="0"/>
        <v>66</v>
      </c>
      <c r="F63" s="133" cm="1">
        <f t="array" aca="1" ref="F63" ca="1">IF(A63&lt;&gt;"",INDEX(BDD_ISOLANTS_BIOSOURCES!A:CJ,E63,MATCH($F$12,REFERENCEMENT_ISOLANT[#Headers],0)),"")</f>
        <v>0</v>
      </c>
    </row>
    <row r="64" spans="1:6" x14ac:dyDescent="0.25">
      <c r="A64" s="23">
        <f>IF(AND(A63&lt;COUNTIF(REFERENCEMENT_ISOLANT[DATE REFERENCEMENT],"&lt;&gt;"&amp;""),A63&gt;0),'PR-tampon'!A63+1,"")</f>
        <v>52</v>
      </c>
      <c r="B64" s="23">
        <f ca="1">IFERROR(IF(A64="","",VLOOKUP($A64,REFERENCEMENT_ISOLANT[[Ordre]:[Eligibilité procédé]],2,FALSE)),"")</f>
        <v>72</v>
      </c>
      <c r="C64" s="23" t="str" cm="1">
        <f t="array" aca="1" ref="C64" ca="1">IF(B64&lt;&gt;"",INDEX(BDD_ISOLANTS_BIOSOURCES!A:CF,B64,MATCH($C$12,REFERENCEMENT_ISOLANT[#Headers],0)),"")</f>
        <v>Vrac</v>
      </c>
      <c r="D64" s="23">
        <f ca="1">IF($B$10=TRUE,IF(C64&lt;&gt;"",COUNTIF(INDIRECT("$C$"&amp;ROW($C$13)&amp;":$C$"&amp;491-COUNTBLANK($C$13:$C$491)),"&lt;"&amp;C64)+COUNTIF(C$13:C64,C64),""),IF(C64&lt;&gt;"",COUNTIF(INDIRECT("$C$"&amp;ROW($C$13)&amp;":$C$"&amp;491-COUNTBLANK($C$13:$C$491)),"&gt;"&amp;C64)+COUNTIF(C$13:C64,C64),""))</f>
        <v>56</v>
      </c>
      <c r="E64" s="23">
        <f t="shared" ca="1" si="0"/>
        <v>67</v>
      </c>
      <c r="F64" s="133" cm="1">
        <f t="array" aca="1" ref="F64" ca="1">IF(A64&lt;&gt;"",INDEX(BDD_ISOLANTS_BIOSOURCES!A:CJ,E64,MATCH($F$12,REFERENCEMENT_ISOLANT[#Headers],0)),"")</f>
        <v>0</v>
      </c>
    </row>
    <row r="65" spans="1:6" x14ac:dyDescent="0.25">
      <c r="A65" s="23">
        <f>IF(AND(A64&lt;COUNTIF(REFERENCEMENT_ISOLANT[DATE REFERENCEMENT],"&lt;&gt;"&amp;""),A64&gt;0),'PR-tampon'!A64+1,"")</f>
        <v>53</v>
      </c>
      <c r="B65" s="23">
        <f ca="1">IFERROR(IF(A65="","",VLOOKUP($A65,REFERENCEMENT_ISOLANT[[Ordre]:[Eligibilité procédé]],2,FALSE)),"")</f>
        <v>73</v>
      </c>
      <c r="C65" s="23" t="str" cm="1">
        <f t="array" aca="1" ref="C65" ca="1">IF(B65&lt;&gt;"",INDEX(BDD_ISOLANTS_BIOSOURCES!A:CF,B65,MATCH($C$12,REFERENCEMENT_ISOLANT[#Headers],0)),"")</f>
        <v>Vrac</v>
      </c>
      <c r="D65" s="23">
        <f ca="1">IF($B$10=TRUE,IF(C65&lt;&gt;"",COUNTIF(INDIRECT("$C$"&amp;ROW($C$13)&amp;":$C$"&amp;491-COUNTBLANK($C$13:$C$491)),"&lt;"&amp;C65)+COUNTIF(C$13:C65,C65),""),IF(C65&lt;&gt;"",COUNTIF(INDIRECT("$C$"&amp;ROW($C$13)&amp;":$C$"&amp;491-COUNTBLANK($C$13:$C$491)),"&gt;"&amp;C65)+COUNTIF(C$13:C65,C65),""))</f>
        <v>57</v>
      </c>
      <c r="E65" s="23">
        <f t="shared" ca="1" si="0"/>
        <v>69</v>
      </c>
      <c r="F65" s="133" cm="1">
        <f t="array" aca="1" ref="F65" ca="1">IF(A65&lt;&gt;"",INDEX(BDD_ISOLANTS_BIOSOURCES!A:CJ,E65,MATCH($F$12,REFERENCEMENT_ISOLANT[#Headers],0)),"")</f>
        <v>0</v>
      </c>
    </row>
    <row r="66" spans="1:6" x14ac:dyDescent="0.25">
      <c r="A66" s="23">
        <f>IF(AND(A65&lt;COUNTIF(REFERENCEMENT_ISOLANT[DATE REFERENCEMENT],"&lt;&gt;"&amp;""),A65&gt;0),'PR-tampon'!A65+1,"")</f>
        <v>54</v>
      </c>
      <c r="B66" s="23">
        <f ca="1">IFERROR(IF(A66="","",VLOOKUP($A66,REFERENCEMENT_ISOLANT[[Ordre]:[Eligibilité procédé]],2,FALSE)),"")</f>
        <v>74</v>
      </c>
      <c r="C66" s="23" t="str" cm="1">
        <f t="array" aca="1" ref="C66" ca="1">IF(B66&lt;&gt;"",INDEX(BDD_ISOLANTS_BIOSOURCES!A:CF,B66,MATCH($C$12,REFERENCEMENT_ISOLANT[#Headers],0)),"")</f>
        <v>Vrac</v>
      </c>
      <c r="D66" s="23">
        <f ca="1">IF($B$10=TRUE,IF(C66&lt;&gt;"",COUNTIF(INDIRECT("$C$"&amp;ROW($C$13)&amp;":$C$"&amp;491-COUNTBLANK($C$13:$C$491)),"&lt;"&amp;C66)+COUNTIF(C$13:C66,C66),""),IF(C66&lt;&gt;"",COUNTIF(INDIRECT("$C$"&amp;ROW($C$13)&amp;":$C$"&amp;491-COUNTBLANK($C$13:$C$491)),"&gt;"&amp;C66)+COUNTIF(C$13:C66,C66),""))</f>
        <v>58</v>
      </c>
      <c r="E66" s="23">
        <f t="shared" ca="1" si="0"/>
        <v>70</v>
      </c>
      <c r="F66" s="133" cm="1">
        <f t="array" aca="1" ref="F66" ca="1">IF(A66&lt;&gt;"",INDEX(BDD_ISOLANTS_BIOSOURCES!A:CJ,E66,MATCH($F$12,REFERENCEMENT_ISOLANT[#Headers],0)),"")</f>
        <v>0</v>
      </c>
    </row>
    <row r="67" spans="1:6" x14ac:dyDescent="0.25">
      <c r="A67" s="23">
        <f>IF(AND(A66&lt;COUNTIF(REFERENCEMENT_ISOLANT[DATE REFERENCEMENT],"&lt;&gt;"&amp;""),A66&gt;0),'PR-tampon'!A66+1,"")</f>
        <v>55</v>
      </c>
      <c r="B67" s="23">
        <f ca="1">IFERROR(IF(A67="","",VLOOKUP($A67,REFERENCEMENT_ISOLANT[[Ordre]:[Eligibilité procédé]],2,FALSE)),"")</f>
        <v>75</v>
      </c>
      <c r="C67" s="23" t="str" cm="1">
        <f t="array" aca="1" ref="C67" ca="1">IF(B67&lt;&gt;"",INDEX(BDD_ISOLANTS_BIOSOURCES!A:CF,B67,MATCH($C$12,REFERENCEMENT_ISOLANT[#Headers],0)),"")</f>
        <v>Vrac</v>
      </c>
      <c r="D67" s="23">
        <f ca="1">IF($B$10=TRUE,IF(C67&lt;&gt;"",COUNTIF(INDIRECT("$C$"&amp;ROW($C$13)&amp;":$C$"&amp;491-COUNTBLANK($C$13:$C$491)),"&lt;"&amp;C67)+COUNTIF(C$13:C67,C67),""),IF(C67&lt;&gt;"",COUNTIF(INDIRECT("$C$"&amp;ROW($C$13)&amp;":$C$"&amp;491-COUNTBLANK($C$13:$C$491)),"&gt;"&amp;C67)+COUNTIF(C$13:C67,C67),""))</f>
        <v>59</v>
      </c>
      <c r="E67" s="23">
        <f t="shared" ca="1" si="0"/>
        <v>71</v>
      </c>
      <c r="F67" s="133" cm="1">
        <f t="array" aca="1" ref="F67" ca="1">IF(A67&lt;&gt;"",INDEX(BDD_ISOLANTS_BIOSOURCES!A:CJ,E67,MATCH($F$12,REFERENCEMENT_ISOLANT[#Headers],0)),"")</f>
        <v>0</v>
      </c>
    </row>
    <row r="68" spans="1:6" x14ac:dyDescent="0.25">
      <c r="A68" s="23">
        <f>IF(AND(A67&lt;COUNTIF(REFERENCEMENT_ISOLANT[DATE REFERENCEMENT],"&lt;&gt;"&amp;""),A67&gt;0),'PR-tampon'!A67+1,"")</f>
        <v>56</v>
      </c>
      <c r="B68" s="23">
        <f ca="1">IFERROR(IF(A68="","",VLOOKUP($A68,REFERENCEMENT_ISOLANT[[Ordre]:[Eligibilité procédé]],2,FALSE)),"")</f>
        <v>76</v>
      </c>
      <c r="C68" s="23" t="str" cm="1">
        <f t="array" aca="1" ref="C68" ca="1">IF(B68&lt;&gt;"",INDEX(BDD_ISOLANTS_BIOSOURCES!A:CF,B68,MATCH($C$12,REFERENCEMENT_ISOLANT[#Headers],0)),"")</f>
        <v>Panneaux ou rouleaux</v>
      </c>
      <c r="D68" s="23">
        <f ca="1">IF($B$10=TRUE,IF(C68&lt;&gt;"",COUNTIF(INDIRECT("$C$"&amp;ROW($C$13)&amp;":$C$"&amp;491-COUNTBLANK($C$13:$C$491)),"&lt;"&amp;C68)+COUNTIF(C$13:C68,C68),""),IF(C68&lt;&gt;"",COUNTIF(INDIRECT("$C$"&amp;ROW($C$13)&amp;":$C$"&amp;491-COUNTBLANK($C$13:$C$491)),"&gt;"&amp;C68)+COUNTIF(C$13:C68,C68),""))</f>
        <v>34</v>
      </c>
      <c r="E68" s="23">
        <f t="shared" ca="1" si="0"/>
        <v>72</v>
      </c>
      <c r="F68" s="133" cm="1">
        <f t="array" aca="1" ref="F68" ca="1">IF(A68&lt;&gt;"",INDEX(BDD_ISOLANTS_BIOSOURCES!A:CJ,E68,MATCH($F$12,REFERENCEMENT_ISOLANT[#Headers],0)),"")</f>
        <v>0</v>
      </c>
    </row>
    <row r="69" spans="1:6" x14ac:dyDescent="0.25">
      <c r="A69" s="23">
        <f>IF(AND(A68&lt;COUNTIF(REFERENCEMENT_ISOLANT[DATE REFERENCEMENT],"&lt;&gt;"&amp;""),A68&gt;0),'PR-tampon'!A68+1,"")</f>
        <v>57</v>
      </c>
      <c r="B69" s="23">
        <f ca="1">IFERROR(IF(A69="","",VLOOKUP($A69,REFERENCEMENT_ISOLANT[[Ordre]:[Eligibilité procédé]],2,FALSE)),"")</f>
        <v>77</v>
      </c>
      <c r="C69" s="23" t="str" cm="1">
        <f t="array" aca="1" ref="C69" ca="1">IF(B69&lt;&gt;"",INDEX(BDD_ISOLANTS_BIOSOURCES!A:CF,B69,MATCH($C$12,REFERENCEMENT_ISOLANT[#Headers],0)),"")</f>
        <v>Vrac</v>
      </c>
      <c r="D69" s="23">
        <f ca="1">IF($B$10=TRUE,IF(C69&lt;&gt;"",COUNTIF(INDIRECT("$C$"&amp;ROW($C$13)&amp;":$C$"&amp;491-COUNTBLANK($C$13:$C$491)),"&lt;"&amp;C69)+COUNTIF(C$13:C69,C69),""),IF(C69&lt;&gt;"",COUNTIF(INDIRECT("$C$"&amp;ROW($C$13)&amp;":$C$"&amp;491-COUNTBLANK($C$13:$C$491)),"&gt;"&amp;C69)+COUNTIF(C$13:C69,C69),""))</f>
        <v>60</v>
      </c>
      <c r="E69" s="23">
        <f t="shared" ca="1" si="0"/>
        <v>73</v>
      </c>
      <c r="F69" s="133" cm="1">
        <f t="array" aca="1" ref="F69" ca="1">IF(A69&lt;&gt;"",INDEX(BDD_ISOLANTS_BIOSOURCES!A:CJ,E69,MATCH($F$12,REFERENCEMENT_ISOLANT[#Headers],0)),"")</f>
        <v>0</v>
      </c>
    </row>
    <row r="70" spans="1:6" x14ac:dyDescent="0.25">
      <c r="A70" s="23">
        <f>IF(AND(A69&lt;COUNTIF(REFERENCEMENT_ISOLANT[DATE REFERENCEMENT],"&lt;&gt;"&amp;""),A69&gt;0),'PR-tampon'!A69+1,"")</f>
        <v>58</v>
      </c>
      <c r="B70" s="23">
        <f ca="1">IFERROR(IF(A70="","",VLOOKUP($A70,REFERENCEMENT_ISOLANT[[Ordre]:[Eligibilité procédé]],2,FALSE)),"")</f>
        <v>78</v>
      </c>
      <c r="C70" s="23" t="str" cm="1">
        <f t="array" aca="1" ref="C70" ca="1">IF(B70&lt;&gt;"",INDEX(BDD_ISOLANTS_BIOSOURCES!A:CF,B70,MATCH($C$12,REFERENCEMENT_ISOLANT[#Headers],0)),"")</f>
        <v>Vrac</v>
      </c>
      <c r="D70" s="23">
        <f ca="1">IF($B$10=TRUE,IF(C70&lt;&gt;"",COUNTIF(INDIRECT("$C$"&amp;ROW($C$13)&amp;":$C$"&amp;491-COUNTBLANK($C$13:$C$491)),"&lt;"&amp;C70)+COUNTIF(C$13:C70,C70),""),IF(C70&lt;&gt;"",COUNTIF(INDIRECT("$C$"&amp;ROW($C$13)&amp;":$C$"&amp;491-COUNTBLANK($C$13:$C$491)),"&gt;"&amp;C70)+COUNTIF(C$13:C70,C70),""))</f>
        <v>61</v>
      </c>
      <c r="E70" s="23">
        <f t="shared" ca="1" si="0"/>
        <v>74</v>
      </c>
      <c r="F70" s="133" cm="1">
        <f t="array" aca="1" ref="F70" ca="1">IF(A70&lt;&gt;"",INDEX(BDD_ISOLANTS_BIOSOURCES!A:CJ,E70,MATCH($F$12,REFERENCEMENT_ISOLANT[#Headers],0)),"")</f>
        <v>0</v>
      </c>
    </row>
    <row r="71" spans="1:6" x14ac:dyDescent="0.25">
      <c r="A71" s="23">
        <f>IF(AND(A70&lt;COUNTIF(REFERENCEMENT_ISOLANT[DATE REFERENCEMENT],"&lt;&gt;"&amp;""),A70&gt;0),'PR-tampon'!A70+1,"")</f>
        <v>59</v>
      </c>
      <c r="B71" s="23">
        <f ca="1">IFERROR(IF(A71="","",VLOOKUP($A71,REFERENCEMENT_ISOLANT[[Ordre]:[Eligibilité procédé]],2,FALSE)),"")</f>
        <v>80</v>
      </c>
      <c r="C71" s="23" t="str" cm="1">
        <f t="array" aca="1" ref="C71" ca="1">IF(B71&lt;&gt;"",INDEX(BDD_ISOLANTS_BIOSOURCES!A:CF,B71,MATCH($C$12,REFERENCEMENT_ISOLANT[#Headers],0)),"")</f>
        <v>Vrac</v>
      </c>
      <c r="D71" s="23">
        <f ca="1">IF($B$10=TRUE,IF(C71&lt;&gt;"",COUNTIF(INDIRECT("$C$"&amp;ROW($C$13)&amp;":$C$"&amp;491-COUNTBLANK($C$13:$C$491)),"&lt;"&amp;C71)+COUNTIF(C$13:C71,C71),""),IF(C71&lt;&gt;"",COUNTIF(INDIRECT("$C$"&amp;ROW($C$13)&amp;":$C$"&amp;491-COUNTBLANK($C$13:$C$491)),"&gt;"&amp;C71)+COUNTIF(C$13:C71,C71),""))</f>
        <v>62</v>
      </c>
      <c r="E71" s="23">
        <f t="shared" ca="1" si="0"/>
        <v>75</v>
      </c>
      <c r="F71" s="133" cm="1">
        <f t="array" aca="1" ref="F71" ca="1">IF(A71&lt;&gt;"",INDEX(BDD_ISOLANTS_BIOSOURCES!A:CJ,E71,MATCH($F$12,REFERENCEMENT_ISOLANT[#Headers],0)),"")</f>
        <v>0</v>
      </c>
    </row>
    <row r="72" spans="1:6" x14ac:dyDescent="0.25">
      <c r="A72" s="23">
        <f>IF(AND(A71&lt;COUNTIF(REFERENCEMENT_ISOLANT[DATE REFERENCEMENT],"&lt;&gt;"&amp;""),A71&gt;0),'PR-tampon'!A71+1,"")</f>
        <v>60</v>
      </c>
      <c r="B72" s="23">
        <f ca="1">IFERROR(IF(A72="","",VLOOKUP($A72,REFERENCEMENT_ISOLANT[[Ordre]:[Eligibilité procédé]],2,FALSE)),"")</f>
        <v>81</v>
      </c>
      <c r="C72" s="23" t="str" cm="1">
        <f t="array" aca="1" ref="C72" ca="1">IF(B72&lt;&gt;"",INDEX(BDD_ISOLANTS_BIOSOURCES!A:CF,B72,MATCH($C$12,REFERENCEMENT_ISOLANT[#Headers],0)),"")</f>
        <v>Vrac</v>
      </c>
      <c r="D72" s="23">
        <f ca="1">IF($B$10=TRUE,IF(C72&lt;&gt;"",COUNTIF(INDIRECT("$C$"&amp;ROW($C$13)&amp;":$C$"&amp;491-COUNTBLANK($C$13:$C$491)),"&lt;"&amp;C72)+COUNTIF(C$13:C72,C72),""),IF(C72&lt;&gt;"",COUNTIF(INDIRECT("$C$"&amp;ROW($C$13)&amp;":$C$"&amp;491-COUNTBLANK($C$13:$C$491)),"&gt;"&amp;C72)+COUNTIF(C$13:C72,C72),""))</f>
        <v>63</v>
      </c>
      <c r="E72" s="23">
        <f t="shared" ca="1" si="0"/>
        <v>77</v>
      </c>
      <c r="F72" s="133" cm="1">
        <f t="array" aca="1" ref="F72" ca="1">IF(A72&lt;&gt;"",INDEX(BDD_ISOLANTS_BIOSOURCES!A:CJ,E72,MATCH($F$12,REFERENCEMENT_ISOLANT[#Headers],0)),"")</f>
        <v>0</v>
      </c>
    </row>
    <row r="73" spans="1:6" x14ac:dyDescent="0.25">
      <c r="A73" s="23">
        <f>IF(AND(A72&lt;COUNTIF(REFERENCEMENT_ISOLANT[DATE REFERENCEMENT],"&lt;&gt;"&amp;""),A72&gt;0),'PR-tampon'!A72+1,"")</f>
        <v>61</v>
      </c>
      <c r="B73" s="23">
        <f ca="1">IFERROR(IF(A73="","",VLOOKUP($A73,REFERENCEMENT_ISOLANT[[Ordre]:[Eligibilité procédé]],2,FALSE)),"")</f>
        <v>82</v>
      </c>
      <c r="C73" s="23" t="str" cm="1">
        <f t="array" aca="1" ref="C73" ca="1">IF(B73&lt;&gt;"",INDEX(BDD_ISOLANTS_BIOSOURCES!A:CF,B73,MATCH($C$12,REFERENCEMENT_ISOLANT[#Headers],0)),"")</f>
        <v>Botte</v>
      </c>
      <c r="D73" s="23">
        <f ca="1">IF($B$10=TRUE,IF(C73&lt;&gt;"",COUNTIF(INDIRECT("$C$"&amp;ROW($C$13)&amp;":$C$"&amp;491-COUNTBLANK($C$13:$C$491)),"&lt;"&amp;C73)+COUNTIF(C$13:C73,C73),""),IF(C73&lt;&gt;"",COUNTIF(INDIRECT("$C$"&amp;ROW($C$13)&amp;":$C$"&amp;491-COUNTBLANK($C$13:$C$491)),"&gt;"&amp;C73)+COUNTIF(C$13:C73,C73),""))</f>
        <v>5</v>
      </c>
      <c r="E73" s="23">
        <f t="shared" ca="1" si="0"/>
        <v>78</v>
      </c>
      <c r="F73" s="133" cm="1">
        <f t="array" aca="1" ref="F73" ca="1">IF(A73&lt;&gt;"",INDEX(BDD_ISOLANTS_BIOSOURCES!A:CJ,E73,MATCH($F$12,REFERENCEMENT_ISOLANT[#Headers],0)),"")</f>
        <v>0</v>
      </c>
    </row>
    <row r="74" spans="1:6" x14ac:dyDescent="0.25">
      <c r="A74" s="23">
        <f>IF(AND(A73&lt;COUNTIF(REFERENCEMENT_ISOLANT[DATE REFERENCEMENT],"&lt;&gt;"&amp;""),A73&gt;0),'PR-tampon'!A73+1,"")</f>
        <v>62</v>
      </c>
      <c r="B74" s="23">
        <f ca="1">IFERROR(IF(A74="","",VLOOKUP($A74,REFERENCEMENT_ISOLANT[[Ordre]:[Eligibilité procédé]],2,FALSE)),"")</f>
        <v>83</v>
      </c>
      <c r="C74" s="23" t="str" cm="1">
        <f t="array" aca="1" ref="C74" ca="1">IF(B74&lt;&gt;"",INDEX(BDD_ISOLANTS_BIOSOURCES!A:CF,B74,MATCH($C$12,REFERENCEMENT_ISOLANT[#Headers],0)),"")</f>
        <v>Panneaux ou rouleaux</v>
      </c>
      <c r="D74" s="23">
        <f ca="1">IF($B$10=TRUE,IF(C74&lt;&gt;"",COUNTIF(INDIRECT("$C$"&amp;ROW($C$13)&amp;":$C$"&amp;491-COUNTBLANK($C$13:$C$491)),"&lt;"&amp;C74)+COUNTIF(C$13:C74,C74),""),IF(C74&lt;&gt;"",COUNTIF(INDIRECT("$C$"&amp;ROW($C$13)&amp;":$C$"&amp;491-COUNTBLANK($C$13:$C$491)),"&gt;"&amp;C74)+COUNTIF(C$13:C74,C74),""))</f>
        <v>35</v>
      </c>
      <c r="E74" s="23">
        <f t="shared" ca="1" si="0"/>
        <v>80</v>
      </c>
      <c r="F74" s="133" cm="1">
        <f t="array" aca="1" ref="F74" ca="1">IF(A74&lt;&gt;"",INDEX(BDD_ISOLANTS_BIOSOURCES!A:CJ,E74,MATCH($F$12,REFERENCEMENT_ISOLANT[#Headers],0)),"")</f>
        <v>0</v>
      </c>
    </row>
    <row r="75" spans="1:6" x14ac:dyDescent="0.25">
      <c r="A75" s="23">
        <f>IF(AND(A74&lt;COUNTIF(REFERENCEMENT_ISOLANT[DATE REFERENCEMENT],"&lt;&gt;"&amp;""),A74&gt;0),'PR-tampon'!A74+1,"")</f>
        <v>63</v>
      </c>
      <c r="B75" s="23">
        <f ca="1">IFERROR(IF(A75="","",VLOOKUP($A75,REFERENCEMENT_ISOLANT[[Ordre]:[Eligibilité procédé]],2,FALSE)),"")</f>
        <v>84</v>
      </c>
      <c r="C75" s="23" t="str" cm="1">
        <f t="array" aca="1" ref="C75" ca="1">IF(B75&lt;&gt;"",INDEX(BDD_ISOLANTS_BIOSOURCES!A:CF,B75,MATCH($C$12,REFERENCEMENT_ISOLANT[#Headers],0)),"")</f>
        <v>Panneaux ou rouleaux</v>
      </c>
      <c r="D75" s="23">
        <f ca="1">IF($B$10=TRUE,IF(C75&lt;&gt;"",COUNTIF(INDIRECT("$C$"&amp;ROW($C$13)&amp;":$C$"&amp;491-COUNTBLANK($C$13:$C$491)),"&lt;"&amp;C75)+COUNTIF(C$13:C75,C75),""),IF(C75&lt;&gt;"",COUNTIF(INDIRECT("$C$"&amp;ROW($C$13)&amp;":$C$"&amp;491-COUNTBLANK($C$13:$C$491)),"&gt;"&amp;C75)+COUNTIF(C$13:C75,C75),""))</f>
        <v>36</v>
      </c>
      <c r="E75" s="23">
        <f t="shared" ca="1" si="0"/>
        <v>81</v>
      </c>
      <c r="F75" s="133" cm="1">
        <f t="array" aca="1" ref="F75" ca="1">IF(A75&lt;&gt;"",INDEX(BDD_ISOLANTS_BIOSOURCES!A:CJ,E75,MATCH($F$12,REFERENCEMENT_ISOLANT[#Headers],0)),"")</f>
        <v>0</v>
      </c>
    </row>
    <row r="76" spans="1:6" x14ac:dyDescent="0.25">
      <c r="A76" s="23">
        <f>IF(AND(A75&lt;COUNTIF(REFERENCEMENT_ISOLANT[DATE REFERENCEMENT],"&lt;&gt;"&amp;""),A75&gt;0),'PR-tampon'!A75+1,"")</f>
        <v>64</v>
      </c>
      <c r="B76" s="23" t="str">
        <f ca="1">IFERROR(IF(A76="","",VLOOKUP($A76,REFERENCEMENT_ISOLANT[[Ordre]:[Eligibilité procédé]],2,FALSE)),"")</f>
        <v/>
      </c>
      <c r="C76" s="23" t="str" cm="1">
        <f t="array" aca="1" ref="C76" ca="1">IF(B76&lt;&gt;"",INDEX(BDD_ISOLANTS_BIOSOURCES!A:CF,B76,MATCH($C$12,REFERENCEMENT_ISOLANT[#Headers],0)),"")</f>
        <v/>
      </c>
      <c r="D76" s="23" t="str">
        <f ca="1">IF($B$10=TRUE,IF(C76&lt;&gt;"",COUNTIF(INDIRECT("$C$"&amp;ROW($C$13)&amp;":$C$"&amp;491-COUNTBLANK($C$13:$C$491)),"&lt;"&amp;C76)+COUNTIF(C$13:C76,C76),""),IF(C76&lt;&gt;"",COUNTIF(INDIRECT("$C$"&amp;ROW($C$13)&amp;":$C$"&amp;491-COUNTBLANK($C$13:$C$491)),"&gt;"&amp;C76)+COUNTIF(C$13:C76,C76),""))</f>
        <v/>
      </c>
      <c r="E76" s="23" t="str">
        <f t="shared" ca="1" si="0"/>
        <v/>
      </c>
      <c r="F76" s="133" t="e" cm="1">
        <f t="array" aca="1" ref="F76" ca="1">IF(A76&lt;&gt;"",INDEX(BDD_ISOLANTS_BIOSOURCES!A:CJ,E76,MATCH($F$12,REFERENCEMENT_ISOLANT[#Headers],0)),"")</f>
        <v>#VALUE!</v>
      </c>
    </row>
    <row r="77" spans="1:6" x14ac:dyDescent="0.25">
      <c r="A77" s="23">
        <f>IF(AND(A76&lt;COUNTIF(REFERENCEMENT_ISOLANT[DATE REFERENCEMENT],"&lt;&gt;"&amp;""),A76&gt;0),'PR-tampon'!A76+1,"")</f>
        <v>65</v>
      </c>
      <c r="B77" s="23" t="str">
        <f ca="1">IFERROR(IF(A77="","",VLOOKUP($A77,REFERENCEMENT_ISOLANT[[Ordre]:[Eligibilité procédé]],2,FALSE)),"")</f>
        <v/>
      </c>
      <c r="C77" s="23" t="str" cm="1">
        <f t="array" aca="1" ref="C77" ca="1">IF(B77&lt;&gt;"",INDEX(BDD_ISOLANTS_BIOSOURCES!A:CF,B77,MATCH($C$12,REFERENCEMENT_ISOLANT[#Headers],0)),"")</f>
        <v/>
      </c>
      <c r="D77" s="23" t="str">
        <f ca="1">IF($B$10=TRUE,IF(C77&lt;&gt;"",COUNTIF(INDIRECT("$C$"&amp;ROW($C$13)&amp;":$C$"&amp;491-COUNTBLANK($C$13:$C$491)),"&lt;"&amp;C77)+COUNTIF(C$13:C77,C77),""),IF(C77&lt;&gt;"",COUNTIF(INDIRECT("$C$"&amp;ROW($C$13)&amp;":$C$"&amp;491-COUNTBLANK($C$13:$C$491)),"&gt;"&amp;C77)+COUNTIF(C$13:C77,C77),""))</f>
        <v/>
      </c>
      <c r="E77" s="23" t="str">
        <f t="shared" ca="1" si="0"/>
        <v/>
      </c>
      <c r="F77" s="133" t="e" cm="1">
        <f t="array" aca="1" ref="F77" ca="1">IF(A77&lt;&gt;"",INDEX(BDD_ISOLANTS_BIOSOURCES!A:CJ,E77,MATCH($F$12,REFERENCEMENT_ISOLANT[#Headers],0)),"")</f>
        <v>#VALUE!</v>
      </c>
    </row>
    <row r="78" spans="1:6" x14ac:dyDescent="0.25">
      <c r="A78" s="23">
        <f>IF(AND(A77&lt;COUNTIF(REFERENCEMENT_ISOLANT[DATE REFERENCEMENT],"&lt;&gt;"&amp;""),A77&gt;0),'PR-tampon'!A77+1,"")</f>
        <v>66</v>
      </c>
      <c r="B78" s="23" t="str">
        <f ca="1">IFERROR(IF(A78="","",VLOOKUP($A78,REFERENCEMENT_ISOLANT[[Ordre]:[Eligibilité procédé]],2,FALSE)),"")</f>
        <v/>
      </c>
      <c r="C78" s="23" t="str" cm="1">
        <f t="array" aca="1" ref="C78" ca="1">IF(B78&lt;&gt;"",INDEX(BDD_ISOLANTS_BIOSOURCES!A:CF,B78,MATCH($C$12,REFERENCEMENT_ISOLANT[#Headers],0)),"")</f>
        <v/>
      </c>
      <c r="D78" s="23" t="str">
        <f ca="1">IF($B$10=TRUE,IF(C78&lt;&gt;"",COUNTIF(INDIRECT("$C$"&amp;ROW($C$13)&amp;":$C$"&amp;491-COUNTBLANK($C$13:$C$491)),"&lt;"&amp;C78)+COUNTIF(C$13:C78,C78),""),IF(C78&lt;&gt;"",COUNTIF(INDIRECT("$C$"&amp;ROW($C$13)&amp;":$C$"&amp;491-COUNTBLANK($C$13:$C$491)),"&gt;"&amp;C78)+COUNTIF(C$13:C78,C78),""))</f>
        <v/>
      </c>
      <c r="E78" s="23" t="str">
        <f t="shared" ref="E78:E141" ca="1" si="1">IFERROR(INDEX($A$13:$D$490,MATCH(ROW(D78)-ROW($B$12),$D$13:$D$490,0),2),"")</f>
        <v/>
      </c>
      <c r="F78" s="133" t="e" cm="1">
        <f t="array" aca="1" ref="F78" ca="1">IF(A78&lt;&gt;"",INDEX(BDD_ISOLANTS_BIOSOURCES!A:CJ,E78,MATCH($F$12,REFERENCEMENT_ISOLANT[#Headers],0)),"")</f>
        <v>#VALUE!</v>
      </c>
    </row>
    <row r="79" spans="1:6" x14ac:dyDescent="0.25">
      <c r="A79" s="23">
        <f>IF(AND(A78&lt;COUNTIF(REFERENCEMENT_ISOLANT[DATE REFERENCEMENT],"&lt;&gt;"&amp;""),A78&gt;0),'PR-tampon'!A78+1,"")</f>
        <v>67</v>
      </c>
      <c r="B79" s="23" t="str">
        <f ca="1">IFERROR(IF(A79="","",VLOOKUP($A79,REFERENCEMENT_ISOLANT[[Ordre]:[Eligibilité procédé]],2,FALSE)),"")</f>
        <v/>
      </c>
      <c r="C79" s="23" t="str" cm="1">
        <f t="array" aca="1" ref="C79" ca="1">IF(B79&lt;&gt;"",INDEX(BDD_ISOLANTS_BIOSOURCES!A:CF,B79,MATCH($C$12,REFERENCEMENT_ISOLANT[#Headers],0)),"")</f>
        <v/>
      </c>
      <c r="D79" s="23" t="str">
        <f ca="1">IF($B$10=TRUE,IF(C79&lt;&gt;"",COUNTIF(INDIRECT("$C$"&amp;ROW($C$13)&amp;":$C$"&amp;491-COUNTBLANK($C$13:$C$491)),"&lt;"&amp;C79)+COUNTIF(C$13:C79,C79),""),IF(C79&lt;&gt;"",COUNTIF(INDIRECT("$C$"&amp;ROW($C$13)&amp;":$C$"&amp;491-COUNTBLANK($C$13:$C$491)),"&gt;"&amp;C79)+COUNTIF(C$13:C79,C79),""))</f>
        <v/>
      </c>
      <c r="E79" s="23" t="str">
        <f t="shared" ca="1" si="1"/>
        <v/>
      </c>
      <c r="F79" s="133" t="e" cm="1">
        <f t="array" aca="1" ref="F79" ca="1">IF(A79&lt;&gt;"",INDEX(BDD_ISOLANTS_BIOSOURCES!A:CJ,E79,MATCH($F$12,REFERENCEMENT_ISOLANT[#Headers],0)),"")</f>
        <v>#VALUE!</v>
      </c>
    </row>
    <row r="80" spans="1:6" x14ac:dyDescent="0.25">
      <c r="A80" s="23">
        <f>IF(AND(A79&lt;COUNTIF(REFERENCEMENT_ISOLANT[DATE REFERENCEMENT],"&lt;&gt;"&amp;""),A79&gt;0),'PR-tampon'!A79+1,"")</f>
        <v>68</v>
      </c>
      <c r="B80" s="23" t="str">
        <f ca="1">IFERROR(IF(A80="","",VLOOKUP($A80,REFERENCEMENT_ISOLANT[[Ordre]:[Eligibilité procédé]],2,FALSE)),"")</f>
        <v/>
      </c>
      <c r="C80" s="23" t="str" cm="1">
        <f t="array" aca="1" ref="C80" ca="1">IF(B80&lt;&gt;"",INDEX(BDD_ISOLANTS_BIOSOURCES!A:CF,B80,MATCH($C$12,REFERENCEMENT_ISOLANT[#Headers],0)),"")</f>
        <v/>
      </c>
      <c r="D80" s="23" t="str">
        <f ca="1">IF($B$10=TRUE,IF(C80&lt;&gt;"",COUNTIF(INDIRECT("$C$"&amp;ROW($C$13)&amp;":$C$"&amp;491-COUNTBLANK($C$13:$C$491)),"&lt;"&amp;C80)+COUNTIF(C$13:C80,C80),""),IF(C80&lt;&gt;"",COUNTIF(INDIRECT("$C$"&amp;ROW($C$13)&amp;":$C$"&amp;491-COUNTBLANK($C$13:$C$491)),"&gt;"&amp;C80)+COUNTIF(C$13:C80,C80),""))</f>
        <v/>
      </c>
      <c r="E80" s="23" t="str">
        <f t="shared" ca="1" si="1"/>
        <v/>
      </c>
      <c r="F80" s="133" t="e" cm="1">
        <f t="array" aca="1" ref="F80" ca="1">IF(A80&lt;&gt;"",INDEX(BDD_ISOLANTS_BIOSOURCES!A:CJ,E80,MATCH($F$12,REFERENCEMENT_ISOLANT[#Headers],0)),"")</f>
        <v>#VALUE!</v>
      </c>
    </row>
    <row r="81" spans="1:6" x14ac:dyDescent="0.25">
      <c r="A81" s="23">
        <f>IF(AND(A80&lt;COUNTIF(REFERENCEMENT_ISOLANT[DATE REFERENCEMENT],"&lt;&gt;"&amp;""),A80&gt;0),'PR-tampon'!A80+1,"")</f>
        <v>69</v>
      </c>
      <c r="B81" s="23" t="str">
        <f ca="1">IFERROR(IF(A81="","",VLOOKUP($A81,REFERENCEMENT_ISOLANT[[Ordre]:[Eligibilité procédé]],2,FALSE)),"")</f>
        <v/>
      </c>
      <c r="C81" s="23" t="str" cm="1">
        <f t="array" aca="1" ref="C81" ca="1">IF(B81&lt;&gt;"",INDEX(BDD_ISOLANTS_BIOSOURCES!A:CF,B81,MATCH($C$12,REFERENCEMENT_ISOLANT[#Headers],0)),"")</f>
        <v/>
      </c>
      <c r="D81" s="23" t="str">
        <f ca="1">IF($B$10=TRUE,IF(C81&lt;&gt;"",COUNTIF(INDIRECT("$C$"&amp;ROW($C$13)&amp;":$C$"&amp;491-COUNTBLANK($C$13:$C$491)),"&lt;"&amp;C81)+COUNTIF(C$13:C81,C81),""),IF(C81&lt;&gt;"",COUNTIF(INDIRECT("$C$"&amp;ROW($C$13)&amp;":$C$"&amp;491-COUNTBLANK($C$13:$C$491)),"&gt;"&amp;C81)+COUNTIF(C$13:C81,C81),""))</f>
        <v/>
      </c>
      <c r="E81" s="23" t="str">
        <f t="shared" ca="1" si="1"/>
        <v/>
      </c>
      <c r="F81" s="133" t="e" cm="1">
        <f t="array" aca="1" ref="F81" ca="1">IF(A81&lt;&gt;"",INDEX(BDD_ISOLANTS_BIOSOURCES!A:CJ,E81,MATCH($F$12,REFERENCEMENT_ISOLANT[#Headers],0)),"")</f>
        <v>#VALUE!</v>
      </c>
    </row>
    <row r="82" spans="1:6" x14ac:dyDescent="0.25">
      <c r="A82" s="23">
        <f>IF(AND(A81&lt;COUNTIF(REFERENCEMENT_ISOLANT[DATE REFERENCEMENT],"&lt;&gt;"&amp;""),A81&gt;0),'PR-tampon'!A81+1,"")</f>
        <v>70</v>
      </c>
      <c r="B82" s="23" t="str">
        <f ca="1">IFERROR(IF(A82="","",VLOOKUP($A82,REFERENCEMENT_ISOLANT[[Ordre]:[Eligibilité procédé]],2,FALSE)),"")</f>
        <v/>
      </c>
      <c r="C82" s="23" t="str" cm="1">
        <f t="array" aca="1" ref="C82" ca="1">IF(B82&lt;&gt;"",INDEX(BDD_ISOLANTS_BIOSOURCES!A:CF,B82,MATCH($C$12,REFERENCEMENT_ISOLANT[#Headers],0)),"")</f>
        <v/>
      </c>
      <c r="D82" s="23" t="str">
        <f ca="1">IF($B$10=TRUE,IF(C82&lt;&gt;"",COUNTIF(INDIRECT("$C$"&amp;ROW($C$13)&amp;":$C$"&amp;491-COUNTBLANK($C$13:$C$491)),"&lt;"&amp;C82)+COUNTIF(C$13:C82,C82),""),IF(C82&lt;&gt;"",COUNTIF(INDIRECT("$C$"&amp;ROW($C$13)&amp;":$C$"&amp;491-COUNTBLANK($C$13:$C$491)),"&gt;"&amp;C82)+COUNTIF(C$13:C82,C82),""))</f>
        <v/>
      </c>
      <c r="E82" s="23" t="str">
        <f t="shared" ca="1" si="1"/>
        <v/>
      </c>
      <c r="F82" s="133" t="e" cm="1">
        <f t="array" aca="1" ref="F82" ca="1">IF(A82&lt;&gt;"",INDEX(BDD_ISOLANTS_BIOSOURCES!A:CJ,E82,MATCH($F$12,REFERENCEMENT_ISOLANT[#Headers],0)),"")</f>
        <v>#VALUE!</v>
      </c>
    </row>
    <row r="83" spans="1:6" x14ac:dyDescent="0.25">
      <c r="A83" s="23" t="str">
        <f>IF(AND(A82&lt;COUNTIF(REFERENCEMENT_ISOLANT[DATE REFERENCEMENT],"&lt;&gt;"&amp;""),A82&gt;0),'PR-tampon'!A82+1,"")</f>
        <v/>
      </c>
      <c r="B83" s="23" t="str">
        <f>IFERROR(IF(A83="","",VLOOKUP($A83,REFERENCEMENT_ISOLANT[[Ordre]:[Eligibilité procédé]],2,FALSE)),"")</f>
        <v/>
      </c>
      <c r="C83" s="23" t="str" cm="1">
        <f t="array" ref="C83">IF(B83&lt;&gt;"",INDEX(BDD_ISOLANTS_BIOSOURCES!A:CF,B83,MATCH($C$12,REFERENCEMENT_ISOLANT[#Headers],0)),"")</f>
        <v/>
      </c>
      <c r="D83" s="23" t="str">
        <f ca="1">IF($B$10=TRUE,IF(C83&lt;&gt;"",COUNTIF(INDIRECT("$C$"&amp;ROW($C$13)&amp;":$C$"&amp;491-COUNTBLANK($C$13:$C$491)),"&lt;"&amp;C83)+COUNTIF(C$13:C83,C83),""),IF(C83&lt;&gt;"",COUNTIF(INDIRECT("$C$"&amp;ROW($C$13)&amp;":$C$"&amp;491-COUNTBLANK($C$13:$C$491)),"&gt;"&amp;C83)+COUNTIF(C$13:C83,C83),""))</f>
        <v/>
      </c>
      <c r="E83" s="23" t="str">
        <f t="shared" ca="1" si="1"/>
        <v/>
      </c>
      <c r="F83" s="133" t="str" cm="1">
        <f t="array" ref="F83">IF(A83&lt;&gt;"",INDEX(BDD_ISOLANTS_BIOSOURCES!A:CJ,E83,MATCH($F$12,REFERENCEMENT_ISOLANT[#Headers],0)),"")</f>
        <v/>
      </c>
    </row>
    <row r="84" spans="1:6" x14ac:dyDescent="0.25">
      <c r="A84" s="23" t="str">
        <f>IF(AND(A83&lt;COUNTIF(REFERENCEMENT_ISOLANT[DATE REFERENCEMENT],"&lt;&gt;"&amp;""),A83&gt;0),'PR-tampon'!A83+1,"")</f>
        <v/>
      </c>
      <c r="B84" s="23" t="str">
        <f>IFERROR(IF(A84="","",VLOOKUP($A84,REFERENCEMENT_ISOLANT[[Ordre]:[Eligibilité procédé]],2,FALSE)),"")</f>
        <v/>
      </c>
      <c r="C84" s="23" t="str" cm="1">
        <f t="array" ref="C84">IF(B84&lt;&gt;"",INDEX(BDD_ISOLANTS_BIOSOURCES!A:CF,B84,MATCH($C$12,REFERENCEMENT_ISOLANT[#Headers],0)),"")</f>
        <v/>
      </c>
      <c r="D84" s="23" t="str">
        <f ca="1">IF($B$10=TRUE,IF(C84&lt;&gt;"",COUNTIF(INDIRECT("$C$"&amp;ROW($C$13)&amp;":$C$"&amp;491-COUNTBLANK($C$13:$C$491)),"&lt;"&amp;C84)+COUNTIF(C$13:C84,C84),""),IF(C84&lt;&gt;"",COUNTIF(INDIRECT("$C$"&amp;ROW($C$13)&amp;":$C$"&amp;491-COUNTBLANK($C$13:$C$491)),"&gt;"&amp;C84)+COUNTIF(C$13:C84,C84),""))</f>
        <v/>
      </c>
      <c r="E84" s="23" t="str">
        <f t="shared" ca="1" si="1"/>
        <v/>
      </c>
      <c r="F84" s="133" t="str" cm="1">
        <f t="array" ref="F84">IF(A84&lt;&gt;"",INDEX(BDD_ISOLANTS_BIOSOURCES!A:CJ,E84,MATCH($F$12,REFERENCEMENT_ISOLANT[#Headers],0)),"")</f>
        <v/>
      </c>
    </row>
    <row r="85" spans="1:6" x14ac:dyDescent="0.25">
      <c r="A85" s="23" t="str">
        <f>IF(AND(A84&lt;COUNTIF(REFERENCEMENT_ISOLANT[DATE REFERENCEMENT],"&lt;&gt;"&amp;""),A84&gt;0),'PR-tampon'!A84+1,"")</f>
        <v/>
      </c>
      <c r="B85" s="23" t="str">
        <f>IFERROR(IF(A85="","",VLOOKUP($A85,REFERENCEMENT_ISOLANT[[Ordre]:[Eligibilité procédé]],2,FALSE)),"")</f>
        <v/>
      </c>
      <c r="C85" s="23" t="str" cm="1">
        <f t="array" ref="C85">IF(B85&lt;&gt;"",INDEX(BDD_ISOLANTS_BIOSOURCES!A:CF,B85,MATCH($C$12,REFERENCEMENT_ISOLANT[#Headers],0)),"")</f>
        <v/>
      </c>
      <c r="D85" s="23" t="str">
        <f ca="1">IF($B$10=TRUE,IF(C85&lt;&gt;"",COUNTIF(INDIRECT("$C$"&amp;ROW($C$13)&amp;":$C$"&amp;491-COUNTBLANK($C$13:$C$491)),"&lt;"&amp;C85)+COUNTIF(C$13:C85,C85),""),IF(C85&lt;&gt;"",COUNTIF(INDIRECT("$C$"&amp;ROW($C$13)&amp;":$C$"&amp;491-COUNTBLANK($C$13:$C$491)),"&gt;"&amp;C85)+COUNTIF(C$13:C85,C85),""))</f>
        <v/>
      </c>
      <c r="E85" s="23" t="str">
        <f t="shared" ca="1" si="1"/>
        <v/>
      </c>
      <c r="F85" s="133" t="str" cm="1">
        <f t="array" ref="F85">IF(A85&lt;&gt;"",INDEX(BDD_ISOLANTS_BIOSOURCES!A:CJ,E85,MATCH($F$12,REFERENCEMENT_ISOLANT[#Headers],0)),"")</f>
        <v/>
      </c>
    </row>
    <row r="86" spans="1:6" x14ac:dyDescent="0.25">
      <c r="A86" s="23" t="str">
        <f>IF(AND(A85&lt;COUNTIF(REFERENCEMENT_ISOLANT[DATE REFERENCEMENT],"&lt;&gt;"&amp;""),A85&gt;0),'PR-tampon'!A85+1,"")</f>
        <v/>
      </c>
      <c r="B86" s="23" t="str">
        <f>IFERROR(IF(A86="","",VLOOKUP($A86,REFERENCEMENT_ISOLANT[[Ordre]:[Eligibilité procédé]],2,FALSE)),"")</f>
        <v/>
      </c>
      <c r="C86" s="23" t="str" cm="1">
        <f t="array" ref="C86">IF(B86&lt;&gt;"",INDEX(BDD_ISOLANTS_BIOSOURCES!A:CF,B86,MATCH($C$12,REFERENCEMENT_ISOLANT[#Headers],0)),"")</f>
        <v/>
      </c>
      <c r="D86" s="23" t="str">
        <f ca="1">IF($B$10=TRUE,IF(C86&lt;&gt;"",COUNTIF(INDIRECT("$C$"&amp;ROW($C$13)&amp;":$C$"&amp;491-COUNTBLANK($C$13:$C$491)),"&lt;"&amp;C86)+COUNTIF(C$13:C86,C86),""),IF(C86&lt;&gt;"",COUNTIF(INDIRECT("$C$"&amp;ROW($C$13)&amp;":$C$"&amp;491-COUNTBLANK($C$13:$C$491)),"&gt;"&amp;C86)+COUNTIF(C$13:C86,C86),""))</f>
        <v/>
      </c>
      <c r="E86" s="23" t="str">
        <f t="shared" ca="1" si="1"/>
        <v/>
      </c>
      <c r="F86" s="133" t="str" cm="1">
        <f t="array" ref="F86">IF(A86&lt;&gt;"",INDEX(BDD_ISOLANTS_BIOSOURCES!A:CJ,E86,MATCH($F$12,REFERENCEMENT_ISOLANT[#Headers],0)),"")</f>
        <v/>
      </c>
    </row>
    <row r="87" spans="1:6" x14ac:dyDescent="0.25">
      <c r="A87" s="23" t="str">
        <f>IF(AND(A86&lt;COUNTIF(REFERENCEMENT_ISOLANT[DATE REFERENCEMENT],"&lt;&gt;"&amp;""),A86&gt;0),'PR-tampon'!A86+1,"")</f>
        <v/>
      </c>
      <c r="B87" s="23" t="str">
        <f>IFERROR(IF(A87="","",VLOOKUP($A87,REFERENCEMENT_ISOLANT[[Ordre]:[Eligibilité procédé]],2,FALSE)),"")</f>
        <v/>
      </c>
      <c r="C87" s="23" t="str" cm="1">
        <f t="array" ref="C87">IF(B87&lt;&gt;"",INDEX(BDD_ISOLANTS_BIOSOURCES!A:CF,B87,MATCH($C$12,REFERENCEMENT_ISOLANT[#Headers],0)),"")</f>
        <v/>
      </c>
      <c r="D87" s="23" t="str">
        <f ca="1">IF($B$10=TRUE,IF(C87&lt;&gt;"",COUNTIF(INDIRECT("$C$"&amp;ROW($C$13)&amp;":$C$"&amp;491-COUNTBLANK($C$13:$C$491)),"&lt;"&amp;C87)+COUNTIF(C$13:C87,C87),""),IF(C87&lt;&gt;"",COUNTIF(INDIRECT("$C$"&amp;ROW($C$13)&amp;":$C$"&amp;491-COUNTBLANK($C$13:$C$491)),"&gt;"&amp;C87)+COUNTIF(C$13:C87,C87),""))</f>
        <v/>
      </c>
      <c r="E87" s="23" t="str">
        <f t="shared" ca="1" si="1"/>
        <v/>
      </c>
      <c r="F87" s="133" t="str" cm="1">
        <f t="array" ref="F87">IF(A87&lt;&gt;"",INDEX(BDD_ISOLANTS_BIOSOURCES!A:CJ,E87,MATCH($F$12,REFERENCEMENT_ISOLANT[#Headers],0)),"")</f>
        <v/>
      </c>
    </row>
    <row r="88" spans="1:6" x14ac:dyDescent="0.25">
      <c r="A88" s="23" t="str">
        <f>IF(AND(A87&lt;COUNTIF(REFERENCEMENT_ISOLANT[DATE REFERENCEMENT],"&lt;&gt;"&amp;""),A87&gt;0),'PR-tampon'!A87+1,"")</f>
        <v/>
      </c>
      <c r="B88" s="23" t="str">
        <f>IFERROR(IF(A88="","",VLOOKUP($A88,REFERENCEMENT_ISOLANT[[Ordre]:[Eligibilité procédé]],2,FALSE)),"")</f>
        <v/>
      </c>
      <c r="C88" s="23" t="str" cm="1">
        <f t="array" ref="C88">IF(B88&lt;&gt;"",INDEX(BDD_ISOLANTS_BIOSOURCES!A:CF,B88,MATCH($C$12,REFERENCEMENT_ISOLANT[#Headers],0)),"")</f>
        <v/>
      </c>
      <c r="D88" s="23" t="str">
        <f ca="1">IF($B$10=TRUE,IF(C88&lt;&gt;"",COUNTIF(INDIRECT("$C$"&amp;ROW($C$13)&amp;":$C$"&amp;491-COUNTBLANK($C$13:$C$491)),"&lt;"&amp;C88)+COUNTIF(C$13:C88,C88),""),IF(C88&lt;&gt;"",COUNTIF(INDIRECT("$C$"&amp;ROW($C$13)&amp;":$C$"&amp;491-COUNTBLANK($C$13:$C$491)),"&gt;"&amp;C88)+COUNTIF(C$13:C88,C88),""))</f>
        <v/>
      </c>
      <c r="E88" s="23" t="str">
        <f t="shared" ca="1" si="1"/>
        <v/>
      </c>
      <c r="F88" s="133" t="str" cm="1">
        <f t="array" ref="F88">IF(A88&lt;&gt;"",INDEX(BDD_ISOLANTS_BIOSOURCES!A:CJ,E88,MATCH($F$12,REFERENCEMENT_ISOLANT[#Headers],0)),"")</f>
        <v/>
      </c>
    </row>
    <row r="89" spans="1:6" x14ac:dyDescent="0.25">
      <c r="A89" s="23" t="str">
        <f>IF(AND(A88&lt;COUNTIF(REFERENCEMENT_ISOLANT[DATE REFERENCEMENT],"&lt;&gt;"&amp;""),A88&gt;0),'PR-tampon'!A88+1,"")</f>
        <v/>
      </c>
      <c r="B89" s="23" t="str">
        <f>IFERROR(IF(A89="","",VLOOKUP($A89,REFERENCEMENT_ISOLANT[[Ordre]:[Eligibilité procédé]],2,FALSE)),"")</f>
        <v/>
      </c>
      <c r="C89" s="23" t="str" cm="1">
        <f t="array" ref="C89">IF(B89&lt;&gt;"",INDEX(BDD_ISOLANTS_BIOSOURCES!A:CF,B89,MATCH($C$12,REFERENCEMENT_ISOLANT[#Headers],0)),"")</f>
        <v/>
      </c>
      <c r="D89" s="23" t="str">
        <f ca="1">IF($B$10=TRUE,IF(C89&lt;&gt;"",COUNTIF(INDIRECT("$C$"&amp;ROW($C$13)&amp;":$C$"&amp;491-COUNTBLANK($C$13:$C$491)),"&lt;"&amp;C89)+COUNTIF(C$13:C89,C89),""),IF(C89&lt;&gt;"",COUNTIF(INDIRECT("$C$"&amp;ROW($C$13)&amp;":$C$"&amp;491-COUNTBLANK($C$13:$C$491)),"&gt;"&amp;C89)+COUNTIF(C$13:C89,C89),""))</f>
        <v/>
      </c>
      <c r="E89" s="23" t="str">
        <f t="shared" ca="1" si="1"/>
        <v/>
      </c>
      <c r="F89" s="133" t="str" cm="1">
        <f t="array" ref="F89">IF(A89&lt;&gt;"",INDEX(BDD_ISOLANTS_BIOSOURCES!A:CJ,E89,MATCH($F$12,REFERENCEMENT_ISOLANT[#Headers],0)),"")</f>
        <v/>
      </c>
    </row>
    <row r="90" spans="1:6" x14ac:dyDescent="0.25">
      <c r="A90" s="23" t="str">
        <f>IF(AND(A89&lt;COUNTIF(REFERENCEMENT_ISOLANT[DATE REFERENCEMENT],"&lt;&gt;"&amp;""),A89&gt;0),'PR-tampon'!A89+1,"")</f>
        <v/>
      </c>
      <c r="B90" s="23" t="str">
        <f>IFERROR(IF(A90="","",VLOOKUP($A90,REFERENCEMENT_ISOLANT[[Ordre]:[Eligibilité procédé]],2,FALSE)),"")</f>
        <v/>
      </c>
      <c r="C90" s="23" t="str" cm="1">
        <f t="array" ref="C90">IF(B90&lt;&gt;"",INDEX(BDD_ISOLANTS_BIOSOURCES!A:CF,B90,MATCH($C$12,REFERENCEMENT_ISOLANT[#Headers],0)),"")</f>
        <v/>
      </c>
      <c r="D90" s="23" t="str">
        <f ca="1">IF($B$10=TRUE,IF(C90&lt;&gt;"",COUNTIF(INDIRECT("$C$"&amp;ROW($C$13)&amp;":$C$"&amp;491-COUNTBLANK($C$13:$C$491)),"&lt;"&amp;C90)+COUNTIF(C$13:C90,C90),""),IF(C90&lt;&gt;"",COUNTIF(INDIRECT("$C$"&amp;ROW($C$13)&amp;":$C$"&amp;491-COUNTBLANK($C$13:$C$491)),"&gt;"&amp;C90)+COUNTIF(C$13:C90,C90),""))</f>
        <v/>
      </c>
      <c r="E90" s="23" t="str">
        <f t="shared" ca="1" si="1"/>
        <v/>
      </c>
      <c r="F90" s="133" t="str" cm="1">
        <f t="array" ref="F90">IF(A90&lt;&gt;"",INDEX(BDD_ISOLANTS_BIOSOURCES!A:CJ,E90,MATCH($F$12,REFERENCEMENT_ISOLANT[#Headers],0)),"")</f>
        <v/>
      </c>
    </row>
    <row r="91" spans="1:6" x14ac:dyDescent="0.25">
      <c r="A91" s="23" t="str">
        <f>IF(AND(A90&lt;COUNTIF(REFERENCEMENT_ISOLANT[DATE REFERENCEMENT],"&lt;&gt;"&amp;""),A90&gt;0),'PR-tampon'!A90+1,"")</f>
        <v/>
      </c>
      <c r="B91" s="23" t="str">
        <f>IFERROR(IF(A91="","",VLOOKUP($A91,REFERENCEMENT_ISOLANT[[Ordre]:[Eligibilité procédé]],2,FALSE)),"")</f>
        <v/>
      </c>
      <c r="C91" s="23" t="str" cm="1">
        <f t="array" ref="C91">IF(B91&lt;&gt;"",INDEX(BDD_ISOLANTS_BIOSOURCES!A:CF,B91,MATCH($C$12,REFERENCEMENT_ISOLANT[#Headers],0)),"")</f>
        <v/>
      </c>
      <c r="D91" s="23" t="str">
        <f ca="1">IF($B$10=TRUE,IF(C91&lt;&gt;"",COUNTIF(INDIRECT("$C$"&amp;ROW($C$13)&amp;":$C$"&amp;491-COUNTBLANK($C$13:$C$491)),"&lt;"&amp;C91)+COUNTIF(C$13:C91,C91),""),IF(C91&lt;&gt;"",COUNTIF(INDIRECT("$C$"&amp;ROW($C$13)&amp;":$C$"&amp;491-COUNTBLANK($C$13:$C$491)),"&gt;"&amp;C91)+COUNTIF(C$13:C91,C91),""))</f>
        <v/>
      </c>
      <c r="E91" s="23" t="str">
        <f t="shared" ca="1" si="1"/>
        <v/>
      </c>
      <c r="F91" s="133" t="str" cm="1">
        <f t="array" ref="F91">IF(A91&lt;&gt;"",INDEX(BDD_ISOLANTS_BIOSOURCES!A:CJ,E91,MATCH($F$12,REFERENCEMENT_ISOLANT[#Headers],0)),"")</f>
        <v/>
      </c>
    </row>
    <row r="92" spans="1:6" x14ac:dyDescent="0.25">
      <c r="A92" s="23" t="str">
        <f>IF(AND(A91&lt;COUNTIF(REFERENCEMENT_ISOLANT[DATE REFERENCEMENT],"&lt;&gt;"&amp;""),A91&gt;0),'PR-tampon'!A91+1,"")</f>
        <v/>
      </c>
      <c r="B92" s="23" t="str">
        <f>IFERROR(IF(A92="","",VLOOKUP($A92,REFERENCEMENT_ISOLANT[[Ordre]:[Eligibilité procédé]],2,FALSE)),"")</f>
        <v/>
      </c>
      <c r="C92" s="23" t="str" cm="1">
        <f t="array" ref="C92">IF(B92&lt;&gt;"",INDEX(BDD_ISOLANTS_BIOSOURCES!A:CF,B92,MATCH($C$12,REFERENCEMENT_ISOLANT[#Headers],0)),"")</f>
        <v/>
      </c>
      <c r="D92" s="23" t="str">
        <f ca="1">IF($B$10=TRUE,IF(C92&lt;&gt;"",COUNTIF(INDIRECT("$C$"&amp;ROW($C$13)&amp;":$C$"&amp;491-COUNTBLANK($C$13:$C$491)),"&lt;"&amp;C92)+COUNTIF(C$13:C92,C92),""),IF(C92&lt;&gt;"",COUNTIF(INDIRECT("$C$"&amp;ROW($C$13)&amp;":$C$"&amp;491-COUNTBLANK($C$13:$C$491)),"&gt;"&amp;C92)+COUNTIF(C$13:C92,C92),""))</f>
        <v/>
      </c>
      <c r="E92" s="23" t="str">
        <f t="shared" ca="1" si="1"/>
        <v/>
      </c>
      <c r="F92" s="133" t="str" cm="1">
        <f t="array" ref="F92">IF(A92&lt;&gt;"",INDEX(BDD_ISOLANTS_BIOSOURCES!A:CJ,E92,MATCH($F$12,REFERENCEMENT_ISOLANT[#Headers],0)),"")</f>
        <v/>
      </c>
    </row>
    <row r="93" spans="1:6" x14ac:dyDescent="0.25">
      <c r="A93" s="23" t="str">
        <f>IF(AND(A92&lt;COUNTIF(REFERENCEMENT_ISOLANT[DATE REFERENCEMENT],"&lt;&gt;"&amp;""),A92&gt;0),'PR-tampon'!A92+1,"")</f>
        <v/>
      </c>
      <c r="B93" s="23" t="str">
        <f>IFERROR(IF(A93="","",VLOOKUP($A93,REFERENCEMENT_ISOLANT[[Ordre]:[Eligibilité procédé]],2,FALSE)),"")</f>
        <v/>
      </c>
      <c r="C93" s="23" t="str" cm="1">
        <f t="array" ref="C93">IF(B93&lt;&gt;"",INDEX(BDD_ISOLANTS_BIOSOURCES!A:CF,B93,MATCH($C$12,REFERENCEMENT_ISOLANT[#Headers],0)),"")</f>
        <v/>
      </c>
      <c r="D93" s="23" t="str">
        <f ca="1">IF($B$10=TRUE,IF(C93&lt;&gt;"",COUNTIF(INDIRECT("$C$"&amp;ROW($C$13)&amp;":$C$"&amp;491-COUNTBLANK($C$13:$C$491)),"&lt;"&amp;C93)+COUNTIF(C$13:C93,C93),""),IF(C93&lt;&gt;"",COUNTIF(INDIRECT("$C$"&amp;ROW($C$13)&amp;":$C$"&amp;491-COUNTBLANK($C$13:$C$491)),"&gt;"&amp;C93)+COUNTIF(C$13:C93,C93),""))</f>
        <v/>
      </c>
      <c r="E93" s="23" t="str">
        <f t="shared" ca="1" si="1"/>
        <v/>
      </c>
      <c r="F93" s="133" t="str" cm="1">
        <f t="array" ref="F93">IF(A93&lt;&gt;"",INDEX(BDD_ISOLANTS_BIOSOURCES!A:CJ,E93,MATCH($F$12,REFERENCEMENT_ISOLANT[#Headers],0)),"")</f>
        <v/>
      </c>
    </row>
    <row r="94" spans="1:6" x14ac:dyDescent="0.25">
      <c r="A94" s="23" t="str">
        <f>IF(AND(A93&lt;COUNTIF(REFERENCEMENT_ISOLANT[DATE REFERENCEMENT],"&lt;&gt;"&amp;""),A93&gt;0),'PR-tampon'!A93+1,"")</f>
        <v/>
      </c>
      <c r="B94" s="23" t="str">
        <f>IFERROR(IF(A94="","",VLOOKUP($A94,REFERENCEMENT_ISOLANT[[Ordre]:[Eligibilité procédé]],2,FALSE)),"")</f>
        <v/>
      </c>
      <c r="C94" s="23" t="str" cm="1">
        <f t="array" ref="C94">IF(B94&lt;&gt;"",INDEX(BDD_ISOLANTS_BIOSOURCES!A:CF,B94,MATCH($C$12,REFERENCEMENT_ISOLANT[#Headers],0)),"")</f>
        <v/>
      </c>
      <c r="D94" s="23" t="str">
        <f ca="1">IF($B$10=TRUE,IF(C94&lt;&gt;"",COUNTIF(INDIRECT("$C$"&amp;ROW($C$13)&amp;":$C$"&amp;491-COUNTBLANK($C$13:$C$491)),"&lt;"&amp;C94)+COUNTIF(C$13:C94,C94),""),IF(C94&lt;&gt;"",COUNTIF(INDIRECT("$C$"&amp;ROW($C$13)&amp;":$C$"&amp;491-COUNTBLANK($C$13:$C$491)),"&gt;"&amp;C94)+COUNTIF(C$13:C94,C94),""))</f>
        <v/>
      </c>
      <c r="E94" s="23" t="str">
        <f t="shared" ca="1" si="1"/>
        <v/>
      </c>
      <c r="F94" s="133" t="str" cm="1">
        <f t="array" ref="F94">IF(A94&lt;&gt;"",INDEX(BDD_ISOLANTS_BIOSOURCES!A:CJ,E94,MATCH($F$12,REFERENCEMENT_ISOLANT[#Headers],0)),"")</f>
        <v/>
      </c>
    </row>
    <row r="95" spans="1:6" x14ac:dyDescent="0.25">
      <c r="A95" s="23" t="str">
        <f>IF(AND(A94&lt;COUNTIF(REFERENCEMENT_ISOLANT[DATE REFERENCEMENT],"&lt;&gt;"&amp;""),A94&gt;0),'PR-tampon'!A94+1,"")</f>
        <v/>
      </c>
      <c r="B95" s="23" t="str">
        <f>IFERROR(IF(A95="","",VLOOKUP($A95,REFERENCEMENT_ISOLANT[[Ordre]:[Eligibilité procédé]],2,FALSE)),"")</f>
        <v/>
      </c>
      <c r="C95" s="23" t="str" cm="1">
        <f t="array" ref="C95">IF(B95&lt;&gt;"",INDEX(BDD_ISOLANTS_BIOSOURCES!A:CF,B95,MATCH($C$12,REFERENCEMENT_ISOLANT[#Headers],0)),"")</f>
        <v/>
      </c>
      <c r="D95" s="23" t="str">
        <f ca="1">IF($B$10=TRUE,IF(C95&lt;&gt;"",COUNTIF(INDIRECT("$C$"&amp;ROW($C$13)&amp;":$C$"&amp;491-COUNTBLANK($C$13:$C$491)),"&lt;"&amp;C95)+COUNTIF(C$13:C95,C95),""),IF(C95&lt;&gt;"",COUNTIF(INDIRECT("$C$"&amp;ROW($C$13)&amp;":$C$"&amp;491-COUNTBLANK($C$13:$C$491)),"&gt;"&amp;C95)+COUNTIF(C$13:C95,C95),""))</f>
        <v/>
      </c>
      <c r="E95" s="23" t="str">
        <f t="shared" ca="1" si="1"/>
        <v/>
      </c>
      <c r="F95" s="133" t="str" cm="1">
        <f t="array" ref="F95">IF(A95&lt;&gt;"",INDEX(BDD_ISOLANTS_BIOSOURCES!A:CJ,E95,MATCH($F$12,REFERENCEMENT_ISOLANT[#Headers],0)),"")</f>
        <v/>
      </c>
    </row>
    <row r="96" spans="1:6" x14ac:dyDescent="0.25">
      <c r="A96" s="23" t="str">
        <f>IF(AND(A95&lt;COUNTIF(REFERENCEMENT_ISOLANT[DATE REFERENCEMENT],"&lt;&gt;"&amp;""),A95&gt;0),'PR-tampon'!A95+1,"")</f>
        <v/>
      </c>
      <c r="B96" s="23" t="str">
        <f>IFERROR(IF(A96="","",VLOOKUP($A96,REFERENCEMENT_ISOLANT[[Ordre]:[Eligibilité procédé]],2,FALSE)),"")</f>
        <v/>
      </c>
      <c r="C96" s="23" t="str" cm="1">
        <f t="array" ref="C96">IF(B96&lt;&gt;"",INDEX(BDD_ISOLANTS_BIOSOURCES!A:CF,B96,MATCH($C$12,REFERENCEMENT_ISOLANT[#Headers],0)),"")</f>
        <v/>
      </c>
      <c r="D96" s="23" t="str">
        <f ca="1">IF($B$10=TRUE,IF(C96&lt;&gt;"",COUNTIF(INDIRECT("$C$"&amp;ROW($C$13)&amp;":$C$"&amp;491-COUNTBLANK($C$13:$C$491)),"&lt;"&amp;C96)+COUNTIF(C$13:C96,C96),""),IF(C96&lt;&gt;"",COUNTIF(INDIRECT("$C$"&amp;ROW($C$13)&amp;":$C$"&amp;491-COUNTBLANK($C$13:$C$491)),"&gt;"&amp;C96)+COUNTIF(C$13:C96,C96),""))</f>
        <v/>
      </c>
      <c r="E96" s="23" t="str">
        <f t="shared" ca="1" si="1"/>
        <v/>
      </c>
      <c r="F96" s="133" t="str" cm="1">
        <f t="array" ref="F96">IF(A96&lt;&gt;"",INDEX(BDD_ISOLANTS_BIOSOURCES!A:CJ,E96,MATCH($F$12,REFERENCEMENT_ISOLANT[#Headers],0)),"")</f>
        <v/>
      </c>
    </row>
    <row r="97" spans="1:6" x14ac:dyDescent="0.25">
      <c r="A97" s="23" t="str">
        <f>IF(AND(A96&lt;COUNTIF(REFERENCEMENT_ISOLANT[DATE REFERENCEMENT],"&lt;&gt;"&amp;""),A96&gt;0),'PR-tampon'!A96+1,"")</f>
        <v/>
      </c>
      <c r="B97" s="23" t="str">
        <f>IFERROR(IF(A97="","",VLOOKUP($A97,REFERENCEMENT_ISOLANT[[Ordre]:[Eligibilité procédé]],2,FALSE)),"")</f>
        <v/>
      </c>
      <c r="C97" s="23" t="str" cm="1">
        <f t="array" ref="C97">IF(B97&lt;&gt;"",INDEX(BDD_ISOLANTS_BIOSOURCES!A:CF,B97,MATCH($C$12,REFERENCEMENT_ISOLANT[#Headers],0)),"")</f>
        <v/>
      </c>
      <c r="D97" s="23" t="str">
        <f ca="1">IF($B$10=TRUE,IF(C97&lt;&gt;"",COUNTIF(INDIRECT("$C$"&amp;ROW($C$13)&amp;":$C$"&amp;491-COUNTBLANK($C$13:$C$491)),"&lt;"&amp;C97)+COUNTIF(C$13:C97,C97),""),IF(C97&lt;&gt;"",COUNTIF(INDIRECT("$C$"&amp;ROW($C$13)&amp;":$C$"&amp;491-COUNTBLANK($C$13:$C$491)),"&gt;"&amp;C97)+COUNTIF(C$13:C97,C97),""))</f>
        <v/>
      </c>
      <c r="E97" s="23" t="str">
        <f t="shared" ca="1" si="1"/>
        <v/>
      </c>
      <c r="F97" s="133" t="str" cm="1">
        <f t="array" ref="F97">IF(A97&lt;&gt;"",INDEX(BDD_ISOLANTS_BIOSOURCES!A:CJ,E97,MATCH($F$12,REFERENCEMENT_ISOLANT[#Headers],0)),"")</f>
        <v/>
      </c>
    </row>
    <row r="98" spans="1:6" x14ac:dyDescent="0.25">
      <c r="A98" s="23" t="str">
        <f>IF(AND(A97&lt;COUNTIF(REFERENCEMENT_ISOLANT[DATE REFERENCEMENT],"&lt;&gt;"&amp;""),A97&gt;0),'PR-tampon'!A97+1,"")</f>
        <v/>
      </c>
      <c r="B98" s="23" t="str">
        <f>IFERROR(IF(A98="","",VLOOKUP($A98,REFERENCEMENT_ISOLANT[[Ordre]:[Eligibilité procédé]],2,FALSE)),"")</f>
        <v/>
      </c>
      <c r="C98" s="23" t="str" cm="1">
        <f t="array" ref="C98">IF(B98&lt;&gt;"",INDEX(BDD_ISOLANTS_BIOSOURCES!A:CF,B98,MATCH($C$12,REFERENCEMENT_ISOLANT[#Headers],0)),"")</f>
        <v/>
      </c>
      <c r="D98" s="23" t="str">
        <f ca="1">IF($B$10=TRUE,IF(C98&lt;&gt;"",COUNTIF(INDIRECT("$C$"&amp;ROW($C$13)&amp;":$C$"&amp;491-COUNTBLANK($C$13:$C$491)),"&lt;"&amp;C98)+COUNTIF(C$13:C98,C98),""),IF(C98&lt;&gt;"",COUNTIF(INDIRECT("$C$"&amp;ROW($C$13)&amp;":$C$"&amp;491-COUNTBLANK($C$13:$C$491)),"&gt;"&amp;C98)+COUNTIF(C$13:C98,C98),""))</f>
        <v/>
      </c>
      <c r="E98" s="23" t="str">
        <f t="shared" ca="1" si="1"/>
        <v/>
      </c>
      <c r="F98" s="133" t="str" cm="1">
        <f t="array" ref="F98">IF(A98&lt;&gt;"",INDEX(BDD_ISOLANTS_BIOSOURCES!A:CJ,E98,MATCH($F$12,REFERENCEMENT_ISOLANT[#Headers],0)),"")</f>
        <v/>
      </c>
    </row>
    <row r="99" spans="1:6" x14ac:dyDescent="0.25">
      <c r="A99" s="23" t="str">
        <f>IF(AND(A98&lt;COUNTIF(REFERENCEMENT_ISOLANT[DATE REFERENCEMENT],"&lt;&gt;"&amp;""),A98&gt;0),'PR-tampon'!A98+1,"")</f>
        <v/>
      </c>
      <c r="B99" s="23" t="str">
        <f>IFERROR(IF(A99="","",VLOOKUP($A99,REFERENCEMENT_ISOLANT[[Ordre]:[Eligibilité procédé]],2,FALSE)),"")</f>
        <v/>
      </c>
      <c r="C99" s="23" t="str" cm="1">
        <f t="array" ref="C99">IF(B99&lt;&gt;"",INDEX(BDD_ISOLANTS_BIOSOURCES!A:CF,B99,MATCH($C$12,REFERENCEMENT_ISOLANT[#Headers],0)),"")</f>
        <v/>
      </c>
      <c r="D99" s="23" t="str">
        <f ca="1">IF($B$10=TRUE,IF(C99&lt;&gt;"",COUNTIF(INDIRECT("$C$"&amp;ROW($C$13)&amp;":$C$"&amp;491-COUNTBLANK($C$13:$C$491)),"&lt;"&amp;C99)+COUNTIF(C$13:C99,C99),""),IF(C99&lt;&gt;"",COUNTIF(INDIRECT("$C$"&amp;ROW($C$13)&amp;":$C$"&amp;491-COUNTBLANK($C$13:$C$491)),"&gt;"&amp;C99)+COUNTIF(C$13:C99,C99),""))</f>
        <v/>
      </c>
      <c r="E99" s="23" t="str">
        <f t="shared" ca="1" si="1"/>
        <v/>
      </c>
      <c r="F99" s="133" t="str" cm="1">
        <f t="array" ref="F99">IF(A99&lt;&gt;"",INDEX(BDD_ISOLANTS_BIOSOURCES!A:CJ,E99,MATCH($F$12,REFERENCEMENT_ISOLANT[#Headers],0)),"")</f>
        <v/>
      </c>
    </row>
    <row r="100" spans="1:6" x14ac:dyDescent="0.25">
      <c r="A100" s="23" t="str">
        <f>IF(AND(A99&lt;COUNTIF(REFERENCEMENT_ISOLANT[DATE REFERENCEMENT],"&lt;&gt;"&amp;""),A99&gt;0),'PR-tampon'!A99+1,"")</f>
        <v/>
      </c>
      <c r="B100" s="23" t="str">
        <f>IFERROR(IF(A100="","",VLOOKUP($A100,REFERENCEMENT_ISOLANT[[Ordre]:[Eligibilité procédé]],2,FALSE)),"")</f>
        <v/>
      </c>
      <c r="C100" s="23" t="str" cm="1">
        <f t="array" ref="C100">IF(B100&lt;&gt;"",INDEX(BDD_ISOLANTS_BIOSOURCES!A:CF,B100,MATCH($C$12,REFERENCEMENT_ISOLANT[#Headers],0)),"")</f>
        <v/>
      </c>
      <c r="D100" s="23" t="str">
        <f ca="1">IF($B$10=TRUE,IF(C100&lt;&gt;"",COUNTIF(INDIRECT("$C$"&amp;ROW($C$13)&amp;":$C$"&amp;491-COUNTBLANK($C$13:$C$491)),"&lt;"&amp;C100)+COUNTIF(C$13:C100,C100),""),IF(C100&lt;&gt;"",COUNTIF(INDIRECT("$C$"&amp;ROW($C$13)&amp;":$C$"&amp;491-COUNTBLANK($C$13:$C$491)),"&gt;"&amp;C100)+COUNTIF(C$13:C100,C100),""))</f>
        <v/>
      </c>
      <c r="E100" s="23" t="str">
        <f t="shared" ca="1" si="1"/>
        <v/>
      </c>
      <c r="F100" s="133" t="str" cm="1">
        <f t="array" ref="F100">IF(A100&lt;&gt;"",INDEX(BDD_ISOLANTS_BIOSOURCES!A:CJ,E100,MATCH($F$12,REFERENCEMENT_ISOLANT[#Headers],0)),"")</f>
        <v/>
      </c>
    </row>
    <row r="101" spans="1:6" x14ac:dyDescent="0.25">
      <c r="A101" s="23" t="str">
        <f>IF(AND(A100&lt;COUNTIF(REFERENCEMENT_ISOLANT[DATE REFERENCEMENT],"&lt;&gt;"&amp;""),A100&gt;0),'PR-tampon'!A100+1,"")</f>
        <v/>
      </c>
      <c r="B101" s="23" t="str">
        <f>IFERROR(IF(A101="","",VLOOKUP($A101,REFERENCEMENT_ISOLANT[[Ordre]:[Eligibilité procédé]],2,FALSE)),"")</f>
        <v/>
      </c>
      <c r="C101" s="23" t="str" cm="1">
        <f t="array" ref="C101">IF(B101&lt;&gt;"",INDEX(BDD_ISOLANTS_BIOSOURCES!A:CF,B101,MATCH($C$12,REFERENCEMENT_ISOLANT[#Headers],0)),"")</f>
        <v/>
      </c>
      <c r="D101" s="23" t="str">
        <f ca="1">IF($B$10=TRUE,IF(C101&lt;&gt;"",COUNTIF(INDIRECT("$C$"&amp;ROW($C$13)&amp;":$C$"&amp;491-COUNTBLANK($C$13:$C$491)),"&lt;"&amp;C101)+COUNTIF(C$13:C101,C101),""),IF(C101&lt;&gt;"",COUNTIF(INDIRECT("$C$"&amp;ROW($C$13)&amp;":$C$"&amp;491-COUNTBLANK($C$13:$C$491)),"&gt;"&amp;C101)+COUNTIF(C$13:C101,C101),""))</f>
        <v/>
      </c>
      <c r="E101" s="23" t="str">
        <f t="shared" ca="1" si="1"/>
        <v/>
      </c>
      <c r="F101" s="133" t="str" cm="1">
        <f t="array" ref="F101">IF(A101&lt;&gt;"",INDEX(BDD_ISOLANTS_BIOSOURCES!A:CJ,E101,MATCH($F$12,REFERENCEMENT_ISOLANT[#Headers],0)),"")</f>
        <v/>
      </c>
    </row>
    <row r="102" spans="1:6" x14ac:dyDescent="0.25">
      <c r="A102" s="23" t="str">
        <f>IF(AND(A101&lt;COUNTIF(REFERENCEMENT_ISOLANT[DATE REFERENCEMENT],"&lt;&gt;"&amp;""),A101&gt;0),'PR-tampon'!A101+1,"")</f>
        <v/>
      </c>
      <c r="B102" s="23" t="str">
        <f>IFERROR(IF(A102="","",VLOOKUP($A102,REFERENCEMENT_ISOLANT[[Ordre]:[Eligibilité procédé]],2,FALSE)),"")</f>
        <v/>
      </c>
      <c r="C102" s="23" t="str" cm="1">
        <f t="array" ref="C102">IF(B102&lt;&gt;"",INDEX(BDD_ISOLANTS_BIOSOURCES!A:CF,B102,MATCH($C$12,REFERENCEMENT_ISOLANT[#Headers],0)),"")</f>
        <v/>
      </c>
      <c r="D102" s="23" t="str">
        <f ca="1">IF($B$10=TRUE,IF(C102&lt;&gt;"",COUNTIF(INDIRECT("$C$"&amp;ROW($C$13)&amp;":$C$"&amp;491-COUNTBLANK($C$13:$C$491)),"&lt;"&amp;C102)+COUNTIF(C$13:C102,C102),""),IF(C102&lt;&gt;"",COUNTIF(INDIRECT("$C$"&amp;ROW($C$13)&amp;":$C$"&amp;491-COUNTBLANK($C$13:$C$491)),"&gt;"&amp;C102)+COUNTIF(C$13:C102,C102),""))</f>
        <v/>
      </c>
      <c r="E102" s="23" t="str">
        <f t="shared" ca="1" si="1"/>
        <v/>
      </c>
      <c r="F102" s="133" t="str" cm="1">
        <f t="array" ref="F102">IF(A102&lt;&gt;"",INDEX(BDD_ISOLANTS_BIOSOURCES!A:CJ,E102,MATCH($F$12,REFERENCEMENT_ISOLANT[#Headers],0)),"")</f>
        <v/>
      </c>
    </row>
    <row r="103" spans="1:6" x14ac:dyDescent="0.25">
      <c r="A103" s="23" t="str">
        <f>IF(AND(A102&lt;COUNTIF(REFERENCEMENT_ISOLANT[DATE REFERENCEMENT],"&lt;&gt;"&amp;""),A102&gt;0),'PR-tampon'!A102+1,"")</f>
        <v/>
      </c>
      <c r="B103" s="23" t="str">
        <f>IFERROR(IF(A103="","",VLOOKUP($A103,REFERENCEMENT_ISOLANT[[Ordre]:[Eligibilité procédé]],2,FALSE)),"")</f>
        <v/>
      </c>
      <c r="C103" s="23" t="str" cm="1">
        <f t="array" ref="C103">IF(B103&lt;&gt;"",INDEX(BDD_ISOLANTS_BIOSOURCES!A:CF,B103,MATCH($C$12,REFERENCEMENT_ISOLANT[#Headers],0)),"")</f>
        <v/>
      </c>
      <c r="D103" s="23" t="str">
        <f ca="1">IF($B$10=TRUE,IF(C103&lt;&gt;"",COUNTIF(INDIRECT("$C$"&amp;ROW($C$13)&amp;":$C$"&amp;491-COUNTBLANK($C$13:$C$491)),"&lt;"&amp;C103)+COUNTIF(C$13:C103,C103),""),IF(C103&lt;&gt;"",COUNTIF(INDIRECT("$C$"&amp;ROW($C$13)&amp;":$C$"&amp;491-COUNTBLANK($C$13:$C$491)),"&gt;"&amp;C103)+COUNTIF(C$13:C103,C103),""))</f>
        <v/>
      </c>
      <c r="E103" s="23" t="str">
        <f t="shared" ca="1" si="1"/>
        <v/>
      </c>
      <c r="F103" s="133" t="str" cm="1">
        <f t="array" ref="F103">IF(A103&lt;&gt;"",INDEX(BDD_ISOLANTS_BIOSOURCES!A:CJ,E103,MATCH($F$12,REFERENCEMENT_ISOLANT[#Headers],0)),"")</f>
        <v/>
      </c>
    </row>
    <row r="104" spans="1:6" x14ac:dyDescent="0.25">
      <c r="A104" s="23" t="str">
        <f>IF(AND(A103&lt;COUNTIF(REFERENCEMENT_ISOLANT[DATE REFERENCEMENT],"&lt;&gt;"&amp;""),A103&gt;0),'PR-tampon'!A103+1,"")</f>
        <v/>
      </c>
      <c r="B104" s="23" t="str">
        <f>IFERROR(IF(A104="","",VLOOKUP($A104,REFERENCEMENT_ISOLANT[[Ordre]:[Eligibilité procédé]],2,FALSE)),"")</f>
        <v/>
      </c>
      <c r="C104" s="23" t="str" cm="1">
        <f t="array" ref="C104">IF(B104&lt;&gt;"",INDEX(BDD_ISOLANTS_BIOSOURCES!A:CF,B104,MATCH($C$12,REFERENCEMENT_ISOLANT[#Headers],0)),"")</f>
        <v/>
      </c>
      <c r="D104" s="23" t="str">
        <f ca="1">IF($B$10=TRUE,IF(C104&lt;&gt;"",COUNTIF(INDIRECT("$C$"&amp;ROW($C$13)&amp;":$C$"&amp;491-COUNTBLANK($C$13:$C$491)),"&lt;"&amp;C104)+COUNTIF(C$13:C104,C104),""),IF(C104&lt;&gt;"",COUNTIF(INDIRECT("$C$"&amp;ROW($C$13)&amp;":$C$"&amp;491-COUNTBLANK($C$13:$C$491)),"&gt;"&amp;C104)+COUNTIF(C$13:C104,C104),""))</f>
        <v/>
      </c>
      <c r="E104" s="23" t="str">
        <f t="shared" ca="1" si="1"/>
        <v/>
      </c>
      <c r="F104" s="133" t="str" cm="1">
        <f t="array" ref="F104">IF(A104&lt;&gt;"",INDEX(BDD_ISOLANTS_BIOSOURCES!A:CJ,E104,MATCH($F$12,REFERENCEMENT_ISOLANT[#Headers],0)),"")</f>
        <v/>
      </c>
    </row>
    <row r="105" spans="1:6" x14ac:dyDescent="0.25">
      <c r="A105" s="23" t="str">
        <f>IF(AND(A104&lt;COUNTIF(REFERENCEMENT_ISOLANT[DATE REFERENCEMENT],"&lt;&gt;"&amp;""),A104&gt;0),'PR-tampon'!A104+1,"")</f>
        <v/>
      </c>
      <c r="B105" s="23" t="str">
        <f>IFERROR(IF(A105="","",VLOOKUP($A105,REFERENCEMENT_ISOLANT[[Ordre]:[Eligibilité procédé]],2,FALSE)),"")</f>
        <v/>
      </c>
      <c r="C105" s="23" t="str" cm="1">
        <f t="array" ref="C105">IF(B105&lt;&gt;"",INDEX(BDD_ISOLANTS_BIOSOURCES!A:CF,B105,MATCH($C$12,REFERENCEMENT_ISOLANT[#Headers],0)),"")</f>
        <v/>
      </c>
      <c r="D105" s="23" t="str">
        <f ca="1">IF($B$10=TRUE,IF(C105&lt;&gt;"",COUNTIF(INDIRECT("$C$"&amp;ROW($C$13)&amp;":$C$"&amp;491-COUNTBLANK($C$13:$C$491)),"&lt;"&amp;C105)+COUNTIF(C$13:C105,C105),""),IF(C105&lt;&gt;"",COUNTIF(INDIRECT("$C$"&amp;ROW($C$13)&amp;":$C$"&amp;491-COUNTBLANK($C$13:$C$491)),"&gt;"&amp;C105)+COUNTIF(C$13:C105,C105),""))</f>
        <v/>
      </c>
      <c r="E105" s="23" t="str">
        <f t="shared" ca="1" si="1"/>
        <v/>
      </c>
      <c r="F105" s="133" t="str" cm="1">
        <f t="array" ref="F105">IF(A105&lt;&gt;"",INDEX(BDD_ISOLANTS_BIOSOURCES!A:CJ,E105,MATCH($F$12,REFERENCEMENT_ISOLANT[#Headers],0)),"")</f>
        <v/>
      </c>
    </row>
    <row r="106" spans="1:6" x14ac:dyDescent="0.25">
      <c r="A106" s="23" t="str">
        <f>IF(AND(A105&lt;COUNTIF(REFERENCEMENT_ISOLANT[DATE REFERENCEMENT],"&lt;&gt;"&amp;""),A105&gt;0),'PR-tampon'!A105+1,"")</f>
        <v/>
      </c>
      <c r="B106" s="23" t="str">
        <f>IFERROR(IF(A106="","",VLOOKUP($A106,REFERENCEMENT_ISOLANT[[Ordre]:[Eligibilité procédé]],2,FALSE)),"")</f>
        <v/>
      </c>
      <c r="C106" s="23" t="str" cm="1">
        <f t="array" ref="C106">IF(B106&lt;&gt;"",INDEX(BDD_ISOLANTS_BIOSOURCES!A:CF,B106,MATCH($C$12,REFERENCEMENT_ISOLANT[#Headers],0)),"")</f>
        <v/>
      </c>
      <c r="D106" s="23" t="str">
        <f ca="1">IF($B$10=TRUE,IF(C106&lt;&gt;"",COUNTIF(INDIRECT("$C$"&amp;ROW($C$13)&amp;":$C$"&amp;491-COUNTBLANK($C$13:$C$491)),"&lt;"&amp;C106)+COUNTIF(C$13:C106,C106),""),IF(C106&lt;&gt;"",COUNTIF(INDIRECT("$C$"&amp;ROW($C$13)&amp;":$C$"&amp;491-COUNTBLANK($C$13:$C$491)),"&gt;"&amp;C106)+COUNTIF(C$13:C106,C106),""))</f>
        <v/>
      </c>
      <c r="E106" s="23" t="str">
        <f t="shared" ca="1" si="1"/>
        <v/>
      </c>
      <c r="F106" s="133" t="str" cm="1">
        <f t="array" ref="F106">IF(A106&lt;&gt;"",INDEX(BDD_ISOLANTS_BIOSOURCES!A:CJ,E106,MATCH($F$12,REFERENCEMENT_ISOLANT[#Headers],0)),"")</f>
        <v/>
      </c>
    </row>
    <row r="107" spans="1:6" x14ac:dyDescent="0.25">
      <c r="A107" s="23" t="str">
        <f>IF(AND(A106&lt;COUNTIF(REFERENCEMENT_ISOLANT[DATE REFERENCEMENT],"&lt;&gt;"&amp;""),A106&gt;0),'PR-tampon'!A106+1,"")</f>
        <v/>
      </c>
      <c r="B107" s="23" t="str">
        <f>IFERROR(IF(A107="","",VLOOKUP($A107,REFERENCEMENT_ISOLANT[[Ordre]:[Eligibilité procédé]],2,FALSE)),"")</f>
        <v/>
      </c>
      <c r="C107" s="23" t="str" cm="1">
        <f t="array" ref="C107">IF(B107&lt;&gt;"",INDEX(BDD_ISOLANTS_BIOSOURCES!A:CF,B107,MATCH($C$12,REFERENCEMENT_ISOLANT[#Headers],0)),"")</f>
        <v/>
      </c>
      <c r="D107" s="23" t="str">
        <f ca="1">IF($B$10=TRUE,IF(C107&lt;&gt;"",COUNTIF(INDIRECT("$C$"&amp;ROW($C$13)&amp;":$C$"&amp;491-COUNTBLANK($C$13:$C$491)),"&lt;"&amp;C107)+COUNTIF(C$13:C107,C107),""),IF(C107&lt;&gt;"",COUNTIF(INDIRECT("$C$"&amp;ROW($C$13)&amp;":$C$"&amp;491-COUNTBLANK($C$13:$C$491)),"&gt;"&amp;C107)+COUNTIF(C$13:C107,C107),""))</f>
        <v/>
      </c>
      <c r="E107" s="23" t="str">
        <f t="shared" ca="1" si="1"/>
        <v/>
      </c>
      <c r="F107" s="133" t="str" cm="1">
        <f t="array" ref="F107">IF(A107&lt;&gt;"",INDEX(BDD_ISOLANTS_BIOSOURCES!A:CJ,E107,MATCH($F$12,REFERENCEMENT_ISOLANT[#Headers],0)),"")</f>
        <v/>
      </c>
    </row>
    <row r="108" spans="1:6" x14ac:dyDescent="0.25">
      <c r="A108" s="23" t="str">
        <f>IF(AND(A107&lt;COUNTIF(REFERENCEMENT_ISOLANT[DATE REFERENCEMENT],"&lt;&gt;"&amp;""),A107&gt;0),'PR-tampon'!A107+1,"")</f>
        <v/>
      </c>
      <c r="B108" s="23" t="str">
        <f>IFERROR(IF(A108="","",VLOOKUP($A108,REFERENCEMENT_ISOLANT[[Ordre]:[Eligibilité procédé]],2,FALSE)),"")</f>
        <v/>
      </c>
      <c r="C108" s="23" t="str" cm="1">
        <f t="array" ref="C108">IF(B108&lt;&gt;"",INDEX(BDD_ISOLANTS_BIOSOURCES!A:CF,B108,MATCH($C$12,REFERENCEMENT_ISOLANT[#Headers],0)),"")</f>
        <v/>
      </c>
      <c r="D108" s="23" t="str">
        <f ca="1">IF($B$10=TRUE,IF(C108&lt;&gt;"",COUNTIF(INDIRECT("$C$"&amp;ROW($C$13)&amp;":$C$"&amp;491-COUNTBLANK($C$13:$C$491)),"&lt;"&amp;C108)+COUNTIF(C$13:C108,C108),""),IF(C108&lt;&gt;"",COUNTIF(INDIRECT("$C$"&amp;ROW($C$13)&amp;":$C$"&amp;491-COUNTBLANK($C$13:$C$491)),"&gt;"&amp;C108)+COUNTIF(C$13:C108,C108),""))</f>
        <v/>
      </c>
      <c r="E108" s="23" t="str">
        <f t="shared" ca="1" si="1"/>
        <v/>
      </c>
      <c r="F108" s="133" t="str" cm="1">
        <f t="array" ref="F108">IF(A108&lt;&gt;"",INDEX(BDD_ISOLANTS_BIOSOURCES!A:CJ,E108,MATCH($F$12,REFERENCEMENT_ISOLANT[#Headers],0)),"")</f>
        <v/>
      </c>
    </row>
    <row r="109" spans="1:6" x14ac:dyDescent="0.25">
      <c r="A109" s="23" t="str">
        <f>IF(AND(A108&lt;COUNTIF(REFERENCEMENT_ISOLANT[DATE REFERENCEMENT],"&lt;&gt;"&amp;""),A108&gt;0),'PR-tampon'!A108+1,"")</f>
        <v/>
      </c>
      <c r="B109" s="23" t="str">
        <f>IFERROR(IF(A109="","",VLOOKUP($A109,REFERENCEMENT_ISOLANT[[Ordre]:[Eligibilité procédé]],2,FALSE)),"")</f>
        <v/>
      </c>
      <c r="C109" s="23" t="str" cm="1">
        <f t="array" ref="C109">IF(B109&lt;&gt;"",INDEX(BDD_ISOLANTS_BIOSOURCES!A:CF,B109,MATCH($C$12,REFERENCEMENT_ISOLANT[#Headers],0)),"")</f>
        <v/>
      </c>
      <c r="D109" s="23" t="str">
        <f ca="1">IF($B$10=TRUE,IF(C109&lt;&gt;"",COUNTIF(INDIRECT("$C$"&amp;ROW($C$13)&amp;":$C$"&amp;491-COUNTBLANK($C$13:$C$491)),"&lt;"&amp;C109)+COUNTIF(C$13:C109,C109),""),IF(C109&lt;&gt;"",COUNTIF(INDIRECT("$C$"&amp;ROW($C$13)&amp;":$C$"&amp;491-COUNTBLANK($C$13:$C$491)),"&gt;"&amp;C109)+COUNTIF(C$13:C109,C109),""))</f>
        <v/>
      </c>
      <c r="E109" s="23" t="str">
        <f t="shared" ca="1" si="1"/>
        <v/>
      </c>
      <c r="F109" s="133" t="str" cm="1">
        <f t="array" ref="F109">IF(A109&lt;&gt;"",INDEX(BDD_ISOLANTS_BIOSOURCES!A:CJ,E109,MATCH($F$12,REFERENCEMENT_ISOLANT[#Headers],0)),"")</f>
        <v/>
      </c>
    </row>
    <row r="110" spans="1:6" x14ac:dyDescent="0.25">
      <c r="A110" s="23" t="str">
        <f>IF(AND(A109&lt;COUNTIF(REFERENCEMENT_ISOLANT[DATE REFERENCEMENT],"&lt;&gt;"&amp;""),A109&gt;0),'PR-tampon'!A109+1,"")</f>
        <v/>
      </c>
      <c r="B110" s="23" t="str">
        <f>IFERROR(IF(A110="","",VLOOKUP($A110,REFERENCEMENT_ISOLANT[[Ordre]:[Eligibilité procédé]],2,FALSE)),"")</f>
        <v/>
      </c>
      <c r="C110" s="23" t="str" cm="1">
        <f t="array" ref="C110">IF(B110&lt;&gt;"",INDEX(BDD_ISOLANTS_BIOSOURCES!A:CF,B110,MATCH($C$12,REFERENCEMENT_ISOLANT[#Headers],0)),"")</f>
        <v/>
      </c>
      <c r="D110" s="23" t="str">
        <f ca="1">IF($B$10=TRUE,IF(C110&lt;&gt;"",COUNTIF(INDIRECT("$C$"&amp;ROW($C$13)&amp;":$C$"&amp;491-COUNTBLANK($C$13:$C$491)),"&lt;"&amp;C110)+COUNTIF(C$13:C110,C110),""),IF(C110&lt;&gt;"",COUNTIF(INDIRECT("$C$"&amp;ROW($C$13)&amp;":$C$"&amp;491-COUNTBLANK($C$13:$C$491)),"&gt;"&amp;C110)+COUNTIF(C$13:C110,C110),""))</f>
        <v/>
      </c>
      <c r="E110" s="23" t="str">
        <f t="shared" ca="1" si="1"/>
        <v/>
      </c>
      <c r="F110" s="133" t="str" cm="1">
        <f t="array" ref="F110">IF(A110&lt;&gt;"",INDEX(BDD_ISOLANTS_BIOSOURCES!A:CJ,E110,MATCH($F$12,REFERENCEMENT_ISOLANT[#Headers],0)),"")</f>
        <v/>
      </c>
    </row>
    <row r="111" spans="1:6" x14ac:dyDescent="0.25">
      <c r="A111" s="23" t="str">
        <f>IF(AND(A110&lt;COUNTIF(REFERENCEMENT_ISOLANT[DATE REFERENCEMENT],"&lt;&gt;"&amp;""),A110&gt;0),'PR-tampon'!A110+1,"")</f>
        <v/>
      </c>
      <c r="B111" s="23" t="str">
        <f>IFERROR(IF(A111="","",VLOOKUP($A111,REFERENCEMENT_ISOLANT[[Ordre]:[Eligibilité procédé]],2,FALSE)),"")</f>
        <v/>
      </c>
      <c r="C111" s="23" t="str" cm="1">
        <f t="array" ref="C111">IF(B111&lt;&gt;"",INDEX(BDD_ISOLANTS_BIOSOURCES!A:CF,B111,MATCH($C$12,REFERENCEMENT_ISOLANT[#Headers],0)),"")</f>
        <v/>
      </c>
      <c r="D111" s="23" t="str">
        <f ca="1">IF($B$10=TRUE,IF(C111&lt;&gt;"",COUNTIF(INDIRECT("$C$"&amp;ROW($C$13)&amp;":$C$"&amp;491-COUNTBLANK($C$13:$C$491)),"&lt;"&amp;C111)+COUNTIF(C$13:C111,C111),""),IF(C111&lt;&gt;"",COUNTIF(INDIRECT("$C$"&amp;ROW($C$13)&amp;":$C$"&amp;491-COUNTBLANK($C$13:$C$491)),"&gt;"&amp;C111)+COUNTIF(C$13:C111,C111),""))</f>
        <v/>
      </c>
      <c r="E111" s="23" t="str">
        <f t="shared" ca="1" si="1"/>
        <v/>
      </c>
      <c r="F111" s="133" t="str" cm="1">
        <f t="array" ref="F111">IF(A111&lt;&gt;"",INDEX(BDD_ISOLANTS_BIOSOURCES!A:CJ,E111,MATCH($F$12,REFERENCEMENT_ISOLANT[#Headers],0)),"")</f>
        <v/>
      </c>
    </row>
    <row r="112" spans="1:6" x14ac:dyDescent="0.25">
      <c r="A112" s="23" t="str">
        <f>IF(AND(A111&lt;COUNTIF(REFERENCEMENT_ISOLANT[DATE REFERENCEMENT],"&lt;&gt;"&amp;""),A111&gt;0),'PR-tampon'!A111+1,"")</f>
        <v/>
      </c>
      <c r="B112" s="23" t="str">
        <f>IFERROR(IF(A112="","",VLOOKUP($A112,REFERENCEMENT_ISOLANT[[Ordre]:[Eligibilité procédé]],2,FALSE)),"")</f>
        <v/>
      </c>
      <c r="C112" s="23" t="str" cm="1">
        <f t="array" ref="C112">IF(B112&lt;&gt;"",INDEX(BDD_ISOLANTS_BIOSOURCES!A:CF,B112,MATCH($C$12,REFERENCEMENT_ISOLANT[#Headers],0)),"")</f>
        <v/>
      </c>
      <c r="D112" s="23" t="str">
        <f ca="1">IF($B$10=TRUE,IF(C112&lt;&gt;"",COUNTIF(INDIRECT("$C$"&amp;ROW($C$13)&amp;":$C$"&amp;491-COUNTBLANK($C$13:$C$491)),"&lt;"&amp;C112)+COUNTIF(C$13:C112,C112),""),IF(C112&lt;&gt;"",COUNTIF(INDIRECT("$C$"&amp;ROW($C$13)&amp;":$C$"&amp;491-COUNTBLANK($C$13:$C$491)),"&gt;"&amp;C112)+COUNTIF(C$13:C112,C112),""))</f>
        <v/>
      </c>
      <c r="E112" s="23" t="str">
        <f t="shared" ca="1" si="1"/>
        <v/>
      </c>
      <c r="F112" s="133" t="str" cm="1">
        <f t="array" ref="F112">IF(A112&lt;&gt;"",INDEX(BDD_ISOLANTS_BIOSOURCES!A:CJ,E112,MATCH($F$12,REFERENCEMENT_ISOLANT[#Headers],0)),"")</f>
        <v/>
      </c>
    </row>
    <row r="113" spans="1:6" x14ac:dyDescent="0.25">
      <c r="A113" s="23" t="str">
        <f>IF(AND(A112&lt;COUNTIF(REFERENCEMENT_ISOLANT[DATE REFERENCEMENT],"&lt;&gt;"&amp;""),A112&gt;0),'PR-tampon'!A112+1,"")</f>
        <v/>
      </c>
      <c r="B113" s="23" t="str">
        <f>IFERROR(IF(A113="","",VLOOKUP($A113,REFERENCEMENT_ISOLANT[[Ordre]:[Eligibilité procédé]],2,FALSE)),"")</f>
        <v/>
      </c>
      <c r="C113" s="23" t="str" cm="1">
        <f t="array" ref="C113">IF(B113&lt;&gt;"",INDEX(BDD_ISOLANTS_BIOSOURCES!A:CF,B113,MATCH($C$12,REFERENCEMENT_ISOLANT[#Headers],0)),"")</f>
        <v/>
      </c>
      <c r="D113" s="23" t="str">
        <f ca="1">IF($B$10=TRUE,IF(C113&lt;&gt;"",COUNTIF(INDIRECT("$C$"&amp;ROW($C$13)&amp;":$C$"&amp;491-COUNTBLANK($C$13:$C$491)),"&lt;"&amp;C113)+COUNTIF(C$13:C113,C113),""),IF(C113&lt;&gt;"",COUNTIF(INDIRECT("$C$"&amp;ROW($C$13)&amp;":$C$"&amp;491-COUNTBLANK($C$13:$C$491)),"&gt;"&amp;C113)+COUNTIF(C$13:C113,C113),""))</f>
        <v/>
      </c>
      <c r="E113" s="23" t="str">
        <f t="shared" ca="1" si="1"/>
        <v/>
      </c>
      <c r="F113" s="133" t="str" cm="1">
        <f t="array" ref="F113">IF(A113&lt;&gt;"",INDEX(BDD_ISOLANTS_BIOSOURCES!A:CJ,E113,MATCH($F$12,REFERENCEMENT_ISOLANT[#Headers],0)),"")</f>
        <v/>
      </c>
    </row>
    <row r="114" spans="1:6" x14ac:dyDescent="0.25">
      <c r="A114" s="23" t="str">
        <f>IF(AND(A113&lt;COUNTIF(REFERENCEMENT_ISOLANT[DATE REFERENCEMENT],"&lt;&gt;"&amp;""),A113&gt;0),'PR-tampon'!A113+1,"")</f>
        <v/>
      </c>
      <c r="B114" s="23" t="str">
        <f>IFERROR(IF(A114="","",VLOOKUP($A114,REFERENCEMENT_ISOLANT[[Ordre]:[Eligibilité procédé]],2,FALSE)),"")</f>
        <v/>
      </c>
      <c r="C114" s="23" t="str" cm="1">
        <f t="array" ref="C114">IF(B114&lt;&gt;"",INDEX(BDD_ISOLANTS_BIOSOURCES!A:CF,B114,MATCH($C$12,REFERENCEMENT_ISOLANT[#Headers],0)),"")</f>
        <v/>
      </c>
      <c r="D114" s="23" t="str">
        <f ca="1">IF($B$10=TRUE,IF(C114&lt;&gt;"",COUNTIF(INDIRECT("$C$"&amp;ROW($C$13)&amp;":$C$"&amp;491-COUNTBLANK($C$13:$C$491)),"&lt;"&amp;C114)+COUNTIF(C$13:C114,C114),""),IF(C114&lt;&gt;"",COUNTIF(INDIRECT("$C$"&amp;ROW($C$13)&amp;":$C$"&amp;491-COUNTBLANK($C$13:$C$491)),"&gt;"&amp;C114)+COUNTIF(C$13:C114,C114),""))</f>
        <v/>
      </c>
      <c r="E114" s="23" t="str">
        <f t="shared" ca="1" si="1"/>
        <v/>
      </c>
      <c r="F114" s="133" t="str" cm="1">
        <f t="array" ref="F114">IF(A114&lt;&gt;"",INDEX(BDD_ISOLANTS_BIOSOURCES!A:CJ,E114,MATCH($F$12,REFERENCEMENT_ISOLANT[#Headers],0)),"")</f>
        <v/>
      </c>
    </row>
    <row r="115" spans="1:6" x14ac:dyDescent="0.25">
      <c r="A115" s="23" t="str">
        <f>IF(AND(A114&lt;COUNTIF(REFERENCEMENT_ISOLANT[DATE REFERENCEMENT],"&lt;&gt;"&amp;""),A114&gt;0),'PR-tampon'!A114+1,"")</f>
        <v/>
      </c>
      <c r="B115" s="23" t="str">
        <f>IFERROR(IF(A115="","",VLOOKUP($A115,REFERENCEMENT_ISOLANT[[Ordre]:[Eligibilité procédé]],2,FALSE)),"")</f>
        <v/>
      </c>
      <c r="C115" s="23" t="str" cm="1">
        <f t="array" ref="C115">IF(B115&lt;&gt;"",INDEX(BDD_ISOLANTS_BIOSOURCES!A:CF,B115,MATCH($C$12,REFERENCEMENT_ISOLANT[#Headers],0)),"")</f>
        <v/>
      </c>
      <c r="D115" s="23" t="str">
        <f ca="1">IF($B$10=TRUE,IF(C115&lt;&gt;"",COUNTIF(INDIRECT("$C$"&amp;ROW($C$13)&amp;":$C$"&amp;491-COUNTBLANK($C$13:$C$491)),"&lt;"&amp;C115)+COUNTIF(C$13:C115,C115),""),IF(C115&lt;&gt;"",COUNTIF(INDIRECT("$C$"&amp;ROW($C$13)&amp;":$C$"&amp;491-COUNTBLANK($C$13:$C$491)),"&gt;"&amp;C115)+COUNTIF(C$13:C115,C115),""))</f>
        <v/>
      </c>
      <c r="E115" s="23" t="str">
        <f t="shared" ca="1" si="1"/>
        <v/>
      </c>
      <c r="F115" s="133" t="str" cm="1">
        <f t="array" ref="F115">IF(A115&lt;&gt;"",INDEX(BDD_ISOLANTS_BIOSOURCES!A:CJ,E115,MATCH($F$12,REFERENCEMENT_ISOLANT[#Headers],0)),"")</f>
        <v/>
      </c>
    </row>
    <row r="116" spans="1:6" x14ac:dyDescent="0.25">
      <c r="A116" s="23" t="str">
        <f>IF(AND(A115&lt;COUNTIF(REFERENCEMENT_ISOLANT[DATE REFERENCEMENT],"&lt;&gt;"&amp;""),A115&gt;0),'PR-tampon'!A115+1,"")</f>
        <v/>
      </c>
      <c r="B116" s="23" t="str">
        <f>IFERROR(IF(A116="","",VLOOKUP($A116,REFERENCEMENT_ISOLANT[[Ordre]:[Eligibilité procédé]],2,FALSE)),"")</f>
        <v/>
      </c>
      <c r="C116" s="23" t="str" cm="1">
        <f t="array" ref="C116">IF(B116&lt;&gt;"",INDEX(BDD_ISOLANTS_BIOSOURCES!A:CF,B116,MATCH($C$12,REFERENCEMENT_ISOLANT[#Headers],0)),"")</f>
        <v/>
      </c>
      <c r="D116" s="23" t="str">
        <f ca="1">IF($B$10=TRUE,IF(C116&lt;&gt;"",COUNTIF(INDIRECT("$C$"&amp;ROW($C$13)&amp;":$C$"&amp;491-COUNTBLANK($C$13:$C$491)),"&lt;"&amp;C116)+COUNTIF(C$13:C116,C116),""),IF(C116&lt;&gt;"",COUNTIF(INDIRECT("$C$"&amp;ROW($C$13)&amp;":$C$"&amp;491-COUNTBLANK($C$13:$C$491)),"&gt;"&amp;C116)+COUNTIF(C$13:C116,C116),""))</f>
        <v/>
      </c>
      <c r="E116" s="23" t="str">
        <f t="shared" ca="1" si="1"/>
        <v/>
      </c>
      <c r="F116" s="133" t="str" cm="1">
        <f t="array" ref="F116">IF(A116&lt;&gt;"",INDEX(BDD_ISOLANTS_BIOSOURCES!A:CJ,E116,MATCH($F$12,REFERENCEMENT_ISOLANT[#Headers],0)),"")</f>
        <v/>
      </c>
    </row>
    <row r="117" spans="1:6" x14ac:dyDescent="0.25">
      <c r="A117" s="23" t="str">
        <f>IF(AND(A116&lt;COUNTIF(REFERENCEMENT_ISOLANT[DATE REFERENCEMENT],"&lt;&gt;"&amp;""),A116&gt;0),'PR-tampon'!A116+1,"")</f>
        <v/>
      </c>
      <c r="B117" s="23" t="str">
        <f>IFERROR(IF(A117="","",VLOOKUP($A117,REFERENCEMENT_ISOLANT[[Ordre]:[Eligibilité procédé]],2,FALSE)),"")</f>
        <v/>
      </c>
      <c r="C117" s="23" t="str" cm="1">
        <f t="array" ref="C117">IF(B117&lt;&gt;"",INDEX(BDD_ISOLANTS_BIOSOURCES!A:CF,B117,MATCH($C$12,REFERENCEMENT_ISOLANT[#Headers],0)),"")</f>
        <v/>
      </c>
      <c r="D117" s="23" t="str">
        <f ca="1">IF($B$10=TRUE,IF(C117&lt;&gt;"",COUNTIF(INDIRECT("$C$"&amp;ROW($C$13)&amp;":$C$"&amp;491-COUNTBLANK($C$13:$C$491)),"&lt;"&amp;C117)+COUNTIF(C$13:C117,C117),""),IF(C117&lt;&gt;"",COUNTIF(INDIRECT("$C$"&amp;ROW($C$13)&amp;":$C$"&amp;491-COUNTBLANK($C$13:$C$491)),"&gt;"&amp;C117)+COUNTIF(C$13:C117,C117),""))</f>
        <v/>
      </c>
      <c r="E117" s="23" t="str">
        <f t="shared" ca="1" si="1"/>
        <v/>
      </c>
      <c r="F117" s="133" t="str" cm="1">
        <f t="array" ref="F117">IF(A117&lt;&gt;"",INDEX(BDD_ISOLANTS_BIOSOURCES!A:CJ,E117,MATCH($F$12,REFERENCEMENT_ISOLANT[#Headers],0)),"")</f>
        <v/>
      </c>
    </row>
    <row r="118" spans="1:6" x14ac:dyDescent="0.25">
      <c r="A118" s="23" t="str">
        <f>IF(AND(A117&lt;COUNTIF(REFERENCEMENT_ISOLANT[DATE REFERENCEMENT],"&lt;&gt;"&amp;""),A117&gt;0),'PR-tampon'!A117+1,"")</f>
        <v/>
      </c>
      <c r="B118" s="23" t="str">
        <f>IFERROR(IF(A118="","",VLOOKUP($A118,REFERENCEMENT_ISOLANT[[Ordre]:[Eligibilité procédé]],2,FALSE)),"")</f>
        <v/>
      </c>
      <c r="C118" s="23" t="str" cm="1">
        <f t="array" ref="C118">IF(B118&lt;&gt;"",INDEX(BDD_ISOLANTS_BIOSOURCES!A:CF,B118,MATCH($C$12,REFERENCEMENT_ISOLANT[#Headers],0)),"")</f>
        <v/>
      </c>
      <c r="D118" s="23" t="str">
        <f ca="1">IF($B$10=TRUE,IF(C118&lt;&gt;"",COUNTIF(INDIRECT("$C$"&amp;ROW($C$13)&amp;":$C$"&amp;491-COUNTBLANK($C$13:$C$491)),"&lt;"&amp;C118)+COUNTIF(C$13:C118,C118),""),IF(C118&lt;&gt;"",COUNTIF(INDIRECT("$C$"&amp;ROW($C$13)&amp;":$C$"&amp;491-COUNTBLANK($C$13:$C$491)),"&gt;"&amp;C118)+COUNTIF(C$13:C118,C118),""))</f>
        <v/>
      </c>
      <c r="E118" s="23" t="str">
        <f t="shared" ca="1" si="1"/>
        <v/>
      </c>
      <c r="F118" s="133" t="str" cm="1">
        <f t="array" ref="F118">IF(A118&lt;&gt;"",INDEX(BDD_ISOLANTS_BIOSOURCES!A:CJ,E118,MATCH($F$12,REFERENCEMENT_ISOLANT[#Headers],0)),"")</f>
        <v/>
      </c>
    </row>
    <row r="119" spans="1:6" x14ac:dyDescent="0.25">
      <c r="A119" s="23" t="str">
        <f>IF(AND(A118&lt;COUNTIF(REFERENCEMENT_ISOLANT[DATE REFERENCEMENT],"&lt;&gt;"&amp;""),A118&gt;0),'PR-tampon'!A118+1,"")</f>
        <v/>
      </c>
      <c r="B119" s="23" t="str">
        <f>IFERROR(IF(A119="","",VLOOKUP($A119,REFERENCEMENT_ISOLANT[[Ordre]:[Eligibilité procédé]],2,FALSE)),"")</f>
        <v/>
      </c>
      <c r="C119" s="23" t="str" cm="1">
        <f t="array" ref="C119">IF(B119&lt;&gt;"",INDEX(BDD_ISOLANTS_BIOSOURCES!A:CF,B119,MATCH($C$12,REFERENCEMENT_ISOLANT[#Headers],0)),"")</f>
        <v/>
      </c>
      <c r="D119" s="23" t="str">
        <f ca="1">IF($B$10=TRUE,IF(C119&lt;&gt;"",COUNTIF(INDIRECT("$C$"&amp;ROW($C$13)&amp;":$C$"&amp;491-COUNTBLANK($C$13:$C$491)),"&lt;"&amp;C119)+COUNTIF(C$13:C119,C119),""),IF(C119&lt;&gt;"",COUNTIF(INDIRECT("$C$"&amp;ROW($C$13)&amp;":$C$"&amp;491-COUNTBLANK($C$13:$C$491)),"&gt;"&amp;C119)+COUNTIF(C$13:C119,C119),""))</f>
        <v/>
      </c>
      <c r="E119" s="23" t="str">
        <f t="shared" ca="1" si="1"/>
        <v/>
      </c>
      <c r="F119" s="133" t="str" cm="1">
        <f t="array" ref="F119">IF(A119&lt;&gt;"",INDEX(BDD_ISOLANTS_BIOSOURCES!A:CJ,E119,MATCH($F$12,REFERENCEMENT_ISOLANT[#Headers],0)),"")</f>
        <v/>
      </c>
    </row>
    <row r="120" spans="1:6" x14ac:dyDescent="0.25">
      <c r="A120" s="23" t="str">
        <f>IF(AND(A119&lt;COUNTIF(REFERENCEMENT_ISOLANT[DATE REFERENCEMENT],"&lt;&gt;"&amp;""),A119&gt;0),'PR-tampon'!A119+1,"")</f>
        <v/>
      </c>
      <c r="B120" s="23" t="str">
        <f>IFERROR(IF(A120="","",VLOOKUP($A120,REFERENCEMENT_ISOLANT[[Ordre]:[Eligibilité procédé]],2,FALSE)),"")</f>
        <v/>
      </c>
      <c r="C120" s="23" t="str" cm="1">
        <f t="array" ref="C120">IF(B120&lt;&gt;"",INDEX(BDD_ISOLANTS_BIOSOURCES!A:CF,B120,MATCH($C$12,REFERENCEMENT_ISOLANT[#Headers],0)),"")</f>
        <v/>
      </c>
      <c r="D120" s="23" t="str">
        <f ca="1">IF($B$10=TRUE,IF(C120&lt;&gt;"",COUNTIF(INDIRECT("$C$"&amp;ROW($C$13)&amp;":$C$"&amp;491-COUNTBLANK($C$13:$C$491)),"&lt;"&amp;C120)+COUNTIF(C$13:C120,C120),""),IF(C120&lt;&gt;"",COUNTIF(INDIRECT("$C$"&amp;ROW($C$13)&amp;":$C$"&amp;491-COUNTBLANK($C$13:$C$491)),"&gt;"&amp;C120)+COUNTIF(C$13:C120,C120),""))</f>
        <v/>
      </c>
      <c r="E120" s="23" t="str">
        <f t="shared" ca="1" si="1"/>
        <v/>
      </c>
      <c r="F120" s="133" t="str" cm="1">
        <f t="array" ref="F120">IF(A120&lt;&gt;"",INDEX(BDD_ISOLANTS_BIOSOURCES!A:CJ,E120,MATCH($F$12,REFERENCEMENT_ISOLANT[#Headers],0)),"")</f>
        <v/>
      </c>
    </row>
    <row r="121" spans="1:6" x14ac:dyDescent="0.25">
      <c r="A121" s="23" t="str">
        <f>IF(AND(A120&lt;COUNTIF(REFERENCEMENT_ISOLANT[DATE REFERENCEMENT],"&lt;&gt;"&amp;""),A120&gt;0),'PR-tampon'!A120+1,"")</f>
        <v/>
      </c>
      <c r="B121" s="23" t="str">
        <f>IFERROR(IF(A121="","",VLOOKUP($A121,REFERENCEMENT_ISOLANT[[Ordre]:[Eligibilité procédé]],2,FALSE)),"")</f>
        <v/>
      </c>
      <c r="C121" s="23" t="str" cm="1">
        <f t="array" ref="C121">IF(B121&lt;&gt;"",INDEX(BDD_ISOLANTS_BIOSOURCES!A:CF,B121,MATCH($C$12,REFERENCEMENT_ISOLANT[#Headers],0)),"")</f>
        <v/>
      </c>
      <c r="D121" s="23" t="str">
        <f ca="1">IF($B$10=TRUE,IF(C121&lt;&gt;"",COUNTIF(INDIRECT("$C$"&amp;ROW($C$13)&amp;":$C$"&amp;491-COUNTBLANK($C$13:$C$491)),"&lt;"&amp;C121)+COUNTIF(C$13:C121,C121),""),IF(C121&lt;&gt;"",COUNTIF(INDIRECT("$C$"&amp;ROW($C$13)&amp;":$C$"&amp;491-COUNTBLANK($C$13:$C$491)),"&gt;"&amp;C121)+COUNTIF(C$13:C121,C121),""))</f>
        <v/>
      </c>
      <c r="E121" s="23" t="str">
        <f t="shared" ca="1" si="1"/>
        <v/>
      </c>
      <c r="F121" s="133" t="str" cm="1">
        <f t="array" ref="F121">IF(A121&lt;&gt;"",INDEX(BDD_ISOLANTS_BIOSOURCES!A:CJ,E121,MATCH($F$12,REFERENCEMENT_ISOLANT[#Headers],0)),"")</f>
        <v/>
      </c>
    </row>
    <row r="122" spans="1:6" x14ac:dyDescent="0.25">
      <c r="A122" s="23" t="str">
        <f>IF(AND(A121&lt;COUNTIF(REFERENCEMENT_ISOLANT[DATE REFERENCEMENT],"&lt;&gt;"&amp;""),A121&gt;0),'PR-tampon'!A121+1,"")</f>
        <v/>
      </c>
      <c r="B122" s="23" t="str">
        <f>IFERROR(IF(A122="","",VLOOKUP($A122,REFERENCEMENT_ISOLANT[[Ordre]:[Eligibilité procédé]],2,FALSE)),"")</f>
        <v/>
      </c>
      <c r="C122" s="23" t="str" cm="1">
        <f t="array" ref="C122">IF(B122&lt;&gt;"",INDEX(BDD_ISOLANTS_BIOSOURCES!A:CF,B122,MATCH($C$12,REFERENCEMENT_ISOLANT[#Headers],0)),"")</f>
        <v/>
      </c>
      <c r="D122" s="23" t="str">
        <f ca="1">IF($B$10=TRUE,IF(C122&lt;&gt;"",COUNTIF(INDIRECT("$C$"&amp;ROW($C$13)&amp;":$C$"&amp;491-COUNTBLANK($C$13:$C$491)),"&lt;"&amp;C122)+COUNTIF(C$13:C122,C122),""),IF(C122&lt;&gt;"",COUNTIF(INDIRECT("$C$"&amp;ROW($C$13)&amp;":$C$"&amp;491-COUNTBLANK($C$13:$C$491)),"&gt;"&amp;C122)+COUNTIF(C$13:C122,C122),""))</f>
        <v/>
      </c>
      <c r="E122" s="23" t="str">
        <f t="shared" ca="1" si="1"/>
        <v/>
      </c>
      <c r="F122" s="133" t="str" cm="1">
        <f t="array" ref="F122">IF(A122&lt;&gt;"",INDEX(BDD_ISOLANTS_BIOSOURCES!A:CJ,E122,MATCH($F$12,REFERENCEMENT_ISOLANT[#Headers],0)),"")</f>
        <v/>
      </c>
    </row>
    <row r="123" spans="1:6" x14ac:dyDescent="0.25">
      <c r="A123" s="23" t="str">
        <f>IF(AND(A122&lt;COUNTIF(REFERENCEMENT_ISOLANT[DATE REFERENCEMENT],"&lt;&gt;"&amp;""),A122&gt;0),'PR-tampon'!A122+1,"")</f>
        <v/>
      </c>
      <c r="B123" s="23" t="str">
        <f>IFERROR(IF(A123="","",VLOOKUP($A123,REFERENCEMENT_ISOLANT[[Ordre]:[Eligibilité procédé]],2,FALSE)),"")</f>
        <v/>
      </c>
      <c r="C123" s="23" t="str" cm="1">
        <f t="array" ref="C123">IF(B123&lt;&gt;"",INDEX(BDD_ISOLANTS_BIOSOURCES!A:CF,B123,MATCH($C$12,REFERENCEMENT_ISOLANT[#Headers],0)),"")</f>
        <v/>
      </c>
      <c r="D123" s="23" t="str">
        <f ca="1">IF($B$10=TRUE,IF(C123&lt;&gt;"",COUNTIF(INDIRECT("$C$"&amp;ROW($C$13)&amp;":$C$"&amp;491-COUNTBLANK($C$13:$C$491)),"&lt;"&amp;C123)+COUNTIF(C$13:C123,C123),""),IF(C123&lt;&gt;"",COUNTIF(INDIRECT("$C$"&amp;ROW($C$13)&amp;":$C$"&amp;491-COUNTBLANK($C$13:$C$491)),"&gt;"&amp;C123)+COUNTIF(C$13:C123,C123),""))</f>
        <v/>
      </c>
      <c r="E123" s="23" t="str">
        <f t="shared" ca="1" si="1"/>
        <v/>
      </c>
      <c r="F123" s="133" t="str" cm="1">
        <f t="array" ref="F123">IF(A123&lt;&gt;"",INDEX(BDD_ISOLANTS_BIOSOURCES!A:CJ,E123,MATCH($F$12,REFERENCEMENT_ISOLANT[#Headers],0)),"")</f>
        <v/>
      </c>
    </row>
    <row r="124" spans="1:6" x14ac:dyDescent="0.25">
      <c r="A124" s="23" t="str">
        <f>IF(AND(A123&lt;COUNTIF(REFERENCEMENT_ISOLANT[DATE REFERENCEMENT],"&lt;&gt;"&amp;""),A123&gt;0),'PR-tampon'!A123+1,"")</f>
        <v/>
      </c>
      <c r="B124" s="23" t="str">
        <f>IFERROR(IF(A124="","",VLOOKUP($A124,REFERENCEMENT_ISOLANT[[Ordre]:[Eligibilité procédé]],2,FALSE)),"")</f>
        <v/>
      </c>
      <c r="C124" s="23" t="str" cm="1">
        <f t="array" ref="C124">IF(B124&lt;&gt;"",INDEX(BDD_ISOLANTS_BIOSOURCES!A:CF,B124,MATCH($C$12,REFERENCEMENT_ISOLANT[#Headers],0)),"")</f>
        <v/>
      </c>
      <c r="D124" s="23" t="str">
        <f ca="1">IF($B$10=TRUE,IF(C124&lt;&gt;"",COUNTIF(INDIRECT("$C$"&amp;ROW($C$13)&amp;":$C$"&amp;491-COUNTBLANK($C$13:$C$491)),"&lt;"&amp;C124)+COUNTIF(C$13:C124,C124),""),IF(C124&lt;&gt;"",COUNTIF(INDIRECT("$C$"&amp;ROW($C$13)&amp;":$C$"&amp;491-COUNTBLANK($C$13:$C$491)),"&gt;"&amp;C124)+COUNTIF(C$13:C124,C124),""))</f>
        <v/>
      </c>
      <c r="E124" s="23" t="str">
        <f t="shared" ca="1" si="1"/>
        <v/>
      </c>
      <c r="F124" s="133" t="str" cm="1">
        <f t="array" ref="F124">IF(A124&lt;&gt;"",INDEX(BDD_ISOLANTS_BIOSOURCES!A:CJ,E124,MATCH($F$12,REFERENCEMENT_ISOLANT[#Headers],0)),"")</f>
        <v/>
      </c>
    </row>
    <row r="125" spans="1:6" x14ac:dyDescent="0.25">
      <c r="A125" s="23" t="str">
        <f>IF(AND(A124&lt;COUNTIF(REFERENCEMENT_ISOLANT[DATE REFERENCEMENT],"&lt;&gt;"&amp;""),A124&gt;0),'PR-tampon'!A124+1,"")</f>
        <v/>
      </c>
      <c r="B125" s="23" t="str">
        <f>IFERROR(IF(A125="","",VLOOKUP($A125,REFERENCEMENT_ISOLANT[[Ordre]:[Eligibilité procédé]],2,FALSE)),"")</f>
        <v/>
      </c>
      <c r="C125" s="23" t="str" cm="1">
        <f t="array" ref="C125">IF(B125&lt;&gt;"",INDEX(BDD_ISOLANTS_BIOSOURCES!A:CF,B125,MATCH($C$12,REFERENCEMENT_ISOLANT[#Headers],0)),"")</f>
        <v/>
      </c>
      <c r="D125" s="23" t="str">
        <f ca="1">IF($B$10=TRUE,IF(C125&lt;&gt;"",COUNTIF(INDIRECT("$C$"&amp;ROW($C$13)&amp;":$C$"&amp;491-COUNTBLANK($C$13:$C$491)),"&lt;"&amp;C125)+COUNTIF(C$13:C125,C125),""),IF(C125&lt;&gt;"",COUNTIF(INDIRECT("$C$"&amp;ROW($C$13)&amp;":$C$"&amp;491-COUNTBLANK($C$13:$C$491)),"&gt;"&amp;C125)+COUNTIF(C$13:C125,C125),""))</f>
        <v/>
      </c>
      <c r="E125" s="23" t="str">
        <f t="shared" ca="1" si="1"/>
        <v/>
      </c>
      <c r="F125" s="133" t="str" cm="1">
        <f t="array" ref="F125">IF(A125&lt;&gt;"",INDEX(BDD_ISOLANTS_BIOSOURCES!A:CJ,E125,MATCH($F$12,REFERENCEMENT_ISOLANT[#Headers],0)),"")</f>
        <v/>
      </c>
    </row>
    <row r="126" spans="1:6" x14ac:dyDescent="0.25">
      <c r="A126" s="23" t="str">
        <f>IF(AND(A125&lt;COUNTIF(REFERENCEMENT_ISOLANT[DATE REFERENCEMENT],"&lt;&gt;"&amp;""),A125&gt;0),'PR-tampon'!A125+1,"")</f>
        <v/>
      </c>
      <c r="B126" s="23" t="str">
        <f>IFERROR(IF(A126="","",VLOOKUP($A126,REFERENCEMENT_ISOLANT[[Ordre]:[Eligibilité procédé]],2,FALSE)),"")</f>
        <v/>
      </c>
      <c r="C126" s="23" t="str" cm="1">
        <f t="array" ref="C126">IF(B126&lt;&gt;"",INDEX(BDD_ISOLANTS_BIOSOURCES!A:CF,B126,MATCH($C$12,REFERENCEMENT_ISOLANT[#Headers],0)),"")</f>
        <v/>
      </c>
      <c r="D126" s="23" t="str">
        <f ca="1">IF($B$10=TRUE,IF(C126&lt;&gt;"",COUNTIF(INDIRECT("$C$"&amp;ROW($C$13)&amp;":$C$"&amp;491-COUNTBLANK($C$13:$C$491)),"&lt;"&amp;C126)+COUNTIF(C$13:C126,C126),""),IF(C126&lt;&gt;"",COUNTIF(INDIRECT("$C$"&amp;ROW($C$13)&amp;":$C$"&amp;491-COUNTBLANK($C$13:$C$491)),"&gt;"&amp;C126)+COUNTIF(C$13:C126,C126),""))</f>
        <v/>
      </c>
      <c r="E126" s="23" t="str">
        <f t="shared" ca="1" si="1"/>
        <v/>
      </c>
      <c r="F126" s="133" t="str" cm="1">
        <f t="array" ref="F126">IF(A126&lt;&gt;"",INDEX(BDD_ISOLANTS_BIOSOURCES!A:CJ,E126,MATCH($F$12,REFERENCEMENT_ISOLANT[#Headers],0)),"")</f>
        <v/>
      </c>
    </row>
    <row r="127" spans="1:6" x14ac:dyDescent="0.25">
      <c r="A127" s="23" t="str">
        <f>IF(AND(A126&lt;COUNTIF(REFERENCEMENT_ISOLANT[DATE REFERENCEMENT],"&lt;&gt;"&amp;""),A126&gt;0),'PR-tampon'!A126+1,"")</f>
        <v/>
      </c>
      <c r="B127" s="23" t="str">
        <f>IFERROR(IF(A127="","",VLOOKUP($A127,REFERENCEMENT_ISOLANT[[Ordre]:[Eligibilité procédé]],2,FALSE)),"")</f>
        <v/>
      </c>
      <c r="C127" s="23" t="str" cm="1">
        <f t="array" ref="C127">IF(B127&lt;&gt;"",INDEX(BDD_ISOLANTS_BIOSOURCES!A:CF,B127,MATCH($C$12,REFERENCEMENT_ISOLANT[#Headers],0)),"")</f>
        <v/>
      </c>
      <c r="D127" s="23" t="str">
        <f ca="1">IF($B$10=TRUE,IF(C127&lt;&gt;"",COUNTIF(INDIRECT("$C$"&amp;ROW($C$13)&amp;":$C$"&amp;491-COUNTBLANK($C$13:$C$491)),"&lt;"&amp;C127)+COUNTIF(C$13:C127,C127),""),IF(C127&lt;&gt;"",COUNTIF(INDIRECT("$C$"&amp;ROW($C$13)&amp;":$C$"&amp;491-COUNTBLANK($C$13:$C$491)),"&gt;"&amp;C127)+COUNTIF(C$13:C127,C127),""))</f>
        <v/>
      </c>
      <c r="E127" s="23" t="str">
        <f t="shared" ca="1" si="1"/>
        <v/>
      </c>
      <c r="F127" s="133" t="str" cm="1">
        <f t="array" ref="F127">IF(A127&lt;&gt;"",INDEX(BDD_ISOLANTS_BIOSOURCES!A:CJ,E127,MATCH($F$12,REFERENCEMENT_ISOLANT[#Headers],0)),"")</f>
        <v/>
      </c>
    </row>
    <row r="128" spans="1:6" x14ac:dyDescent="0.25">
      <c r="A128" s="23" t="str">
        <f>IF(AND(A127&lt;COUNTIF(REFERENCEMENT_ISOLANT[DATE REFERENCEMENT],"&lt;&gt;"&amp;""),A127&gt;0),'PR-tampon'!A127+1,"")</f>
        <v/>
      </c>
      <c r="B128" s="23" t="str">
        <f>IFERROR(IF(A128="","",VLOOKUP($A128,REFERENCEMENT_ISOLANT[[Ordre]:[Eligibilité procédé]],2,FALSE)),"")</f>
        <v/>
      </c>
      <c r="C128" s="23" t="str" cm="1">
        <f t="array" ref="C128">IF(B128&lt;&gt;"",INDEX(BDD_ISOLANTS_BIOSOURCES!A:CF,B128,MATCH($C$12,REFERENCEMENT_ISOLANT[#Headers],0)),"")</f>
        <v/>
      </c>
      <c r="D128" s="23" t="str">
        <f ca="1">IF($B$10=TRUE,IF(C128&lt;&gt;"",COUNTIF(INDIRECT("$C$"&amp;ROW($C$13)&amp;":$C$"&amp;491-COUNTBLANK($C$13:$C$491)),"&lt;"&amp;C128)+COUNTIF(C$13:C128,C128),""),IF(C128&lt;&gt;"",COUNTIF(INDIRECT("$C$"&amp;ROW($C$13)&amp;":$C$"&amp;491-COUNTBLANK($C$13:$C$491)),"&gt;"&amp;C128)+COUNTIF(C$13:C128,C128),""))</f>
        <v/>
      </c>
      <c r="E128" s="23" t="str">
        <f t="shared" ca="1" si="1"/>
        <v/>
      </c>
      <c r="F128" s="133" t="str" cm="1">
        <f t="array" ref="F128">IF(A128&lt;&gt;"",INDEX(BDD_ISOLANTS_BIOSOURCES!A:CJ,E128,MATCH($F$12,REFERENCEMENT_ISOLANT[#Headers],0)),"")</f>
        <v/>
      </c>
    </row>
    <row r="129" spans="1:6" x14ac:dyDescent="0.25">
      <c r="A129" s="23" t="str">
        <f>IF(AND(A128&lt;COUNTIF(REFERENCEMENT_ISOLANT[DATE REFERENCEMENT],"&lt;&gt;"&amp;""),A128&gt;0),'PR-tampon'!A128+1,"")</f>
        <v/>
      </c>
      <c r="B129" s="23" t="str">
        <f>IFERROR(IF(A129="","",VLOOKUP($A129,REFERENCEMENT_ISOLANT[[Ordre]:[Eligibilité procédé]],2,FALSE)),"")</f>
        <v/>
      </c>
      <c r="C129" s="23" t="str" cm="1">
        <f t="array" ref="C129">IF(B129&lt;&gt;"",INDEX(BDD_ISOLANTS_BIOSOURCES!A:CF,B129,MATCH($C$12,REFERENCEMENT_ISOLANT[#Headers],0)),"")</f>
        <v/>
      </c>
      <c r="D129" s="23" t="str">
        <f ca="1">IF($B$10=TRUE,IF(C129&lt;&gt;"",COUNTIF(INDIRECT("$C$"&amp;ROW($C$13)&amp;":$C$"&amp;491-COUNTBLANK($C$13:$C$491)),"&lt;"&amp;C129)+COUNTIF(C$13:C129,C129),""),IF(C129&lt;&gt;"",COUNTIF(INDIRECT("$C$"&amp;ROW($C$13)&amp;":$C$"&amp;491-COUNTBLANK($C$13:$C$491)),"&gt;"&amp;C129)+COUNTIF(C$13:C129,C129),""))</f>
        <v/>
      </c>
      <c r="E129" s="23" t="str">
        <f t="shared" ca="1" si="1"/>
        <v/>
      </c>
      <c r="F129" s="133" t="str" cm="1">
        <f t="array" ref="F129">IF(A129&lt;&gt;"",INDEX(BDD_ISOLANTS_BIOSOURCES!A:CJ,E129,MATCH($F$12,REFERENCEMENT_ISOLANT[#Headers],0)),"")</f>
        <v/>
      </c>
    </row>
    <row r="130" spans="1:6" x14ac:dyDescent="0.25">
      <c r="A130" s="23" t="str">
        <f>IF(AND(A129&lt;COUNTIF(REFERENCEMENT_ISOLANT[DATE REFERENCEMENT],"&lt;&gt;"&amp;""),A129&gt;0),'PR-tampon'!A129+1,"")</f>
        <v/>
      </c>
      <c r="B130" s="23" t="str">
        <f>IFERROR(IF(A130="","",VLOOKUP($A130,REFERENCEMENT_ISOLANT[[Ordre]:[Eligibilité procédé]],2,FALSE)),"")</f>
        <v/>
      </c>
      <c r="C130" s="23" t="str" cm="1">
        <f t="array" ref="C130">IF(B130&lt;&gt;"",INDEX(BDD_ISOLANTS_BIOSOURCES!A:CF,B130,MATCH($C$12,REFERENCEMENT_ISOLANT[#Headers],0)),"")</f>
        <v/>
      </c>
      <c r="D130" s="23" t="str">
        <f ca="1">IF($B$10=TRUE,IF(C130&lt;&gt;"",COUNTIF(INDIRECT("$C$"&amp;ROW($C$13)&amp;":$C$"&amp;491-COUNTBLANK($C$13:$C$491)),"&lt;"&amp;C130)+COUNTIF(C$13:C130,C130),""),IF(C130&lt;&gt;"",COUNTIF(INDIRECT("$C$"&amp;ROW($C$13)&amp;":$C$"&amp;491-COUNTBLANK($C$13:$C$491)),"&gt;"&amp;C130)+COUNTIF(C$13:C130,C130),""))</f>
        <v/>
      </c>
      <c r="E130" s="23" t="str">
        <f t="shared" ca="1" si="1"/>
        <v/>
      </c>
      <c r="F130" s="133" t="str" cm="1">
        <f t="array" ref="F130">IF(A130&lt;&gt;"",INDEX(BDD_ISOLANTS_BIOSOURCES!A:CJ,E130,MATCH($F$12,REFERENCEMENT_ISOLANT[#Headers],0)),"")</f>
        <v/>
      </c>
    </row>
    <row r="131" spans="1:6" x14ac:dyDescent="0.25">
      <c r="A131" s="23" t="str">
        <f>IF(AND(A130&lt;COUNTIF(REFERENCEMENT_ISOLANT[DATE REFERENCEMENT],"&lt;&gt;"&amp;""),A130&gt;0),'PR-tampon'!A130+1,"")</f>
        <v/>
      </c>
      <c r="B131" s="23" t="str">
        <f>IFERROR(IF(A131="","",VLOOKUP($A131,REFERENCEMENT_ISOLANT[[Ordre]:[Eligibilité procédé]],2,FALSE)),"")</f>
        <v/>
      </c>
      <c r="C131" s="23" t="str" cm="1">
        <f t="array" ref="C131">IF(B131&lt;&gt;"",INDEX(BDD_ISOLANTS_BIOSOURCES!A:CF,B131,MATCH($C$12,REFERENCEMENT_ISOLANT[#Headers],0)),"")</f>
        <v/>
      </c>
      <c r="D131" s="23" t="str">
        <f ca="1">IF($B$10=TRUE,IF(C131&lt;&gt;"",COUNTIF(INDIRECT("$C$"&amp;ROW($C$13)&amp;":$C$"&amp;491-COUNTBLANK($C$13:$C$491)),"&lt;"&amp;C131)+COUNTIF(C$13:C131,C131),""),IF(C131&lt;&gt;"",COUNTIF(INDIRECT("$C$"&amp;ROW($C$13)&amp;":$C$"&amp;491-COUNTBLANK($C$13:$C$491)),"&gt;"&amp;C131)+COUNTIF(C$13:C131,C131),""))</f>
        <v/>
      </c>
      <c r="E131" s="23" t="str">
        <f t="shared" ca="1" si="1"/>
        <v/>
      </c>
      <c r="F131" s="133" t="str" cm="1">
        <f t="array" ref="F131">IF(A131&lt;&gt;"",INDEX(BDD_ISOLANTS_BIOSOURCES!A:CJ,E131,MATCH($F$12,REFERENCEMENT_ISOLANT[#Headers],0)),"")</f>
        <v/>
      </c>
    </row>
    <row r="132" spans="1:6" x14ac:dyDescent="0.25">
      <c r="A132" s="23" t="str">
        <f>IF(AND(A131&lt;COUNTIF(REFERENCEMENT_ISOLANT[DATE REFERENCEMENT],"&lt;&gt;"&amp;""),A131&gt;0),'PR-tampon'!A131+1,"")</f>
        <v/>
      </c>
      <c r="B132" s="23" t="str">
        <f>IFERROR(IF(A132="","",VLOOKUP($A132,REFERENCEMENT_ISOLANT[[Ordre]:[Eligibilité procédé]],2,FALSE)),"")</f>
        <v/>
      </c>
      <c r="C132" s="23" t="str" cm="1">
        <f t="array" ref="C132">IF(B132&lt;&gt;"",INDEX(BDD_ISOLANTS_BIOSOURCES!A:CF,B132,MATCH($C$12,REFERENCEMENT_ISOLANT[#Headers],0)),"")</f>
        <v/>
      </c>
      <c r="D132" s="23" t="str">
        <f ca="1">IF($B$10=TRUE,IF(C132&lt;&gt;"",COUNTIF(INDIRECT("$C$"&amp;ROW($C$13)&amp;":$C$"&amp;491-COUNTBLANK($C$13:$C$491)),"&lt;"&amp;C132)+COUNTIF(C$13:C132,C132),""),IF(C132&lt;&gt;"",COUNTIF(INDIRECT("$C$"&amp;ROW($C$13)&amp;":$C$"&amp;491-COUNTBLANK($C$13:$C$491)),"&gt;"&amp;C132)+COUNTIF(C$13:C132,C132),""))</f>
        <v/>
      </c>
      <c r="E132" s="23" t="str">
        <f t="shared" ca="1" si="1"/>
        <v/>
      </c>
      <c r="F132" s="133" t="str" cm="1">
        <f t="array" ref="F132">IF(A132&lt;&gt;"",INDEX(BDD_ISOLANTS_BIOSOURCES!A:CJ,E132,MATCH($F$12,REFERENCEMENT_ISOLANT[#Headers],0)),"")</f>
        <v/>
      </c>
    </row>
    <row r="133" spans="1:6" x14ac:dyDescent="0.25">
      <c r="A133" s="23" t="str">
        <f>IF(AND(A132&lt;COUNTIF(REFERENCEMENT_ISOLANT[DATE REFERENCEMENT],"&lt;&gt;"&amp;""),A132&gt;0),'PR-tampon'!A132+1,"")</f>
        <v/>
      </c>
      <c r="B133" s="23" t="str">
        <f>IFERROR(IF(A133="","",VLOOKUP($A133,REFERENCEMENT_ISOLANT[[Ordre]:[Eligibilité procédé]],2,FALSE)),"")</f>
        <v/>
      </c>
      <c r="C133" s="23" t="str" cm="1">
        <f t="array" ref="C133">IF(B133&lt;&gt;"",INDEX(BDD_ISOLANTS_BIOSOURCES!A:CF,B133,MATCH($C$12,REFERENCEMENT_ISOLANT[#Headers],0)),"")</f>
        <v/>
      </c>
      <c r="D133" s="23" t="str">
        <f ca="1">IF($B$10=TRUE,IF(C133&lt;&gt;"",COUNTIF(INDIRECT("$C$"&amp;ROW($C$13)&amp;":$C$"&amp;491-COUNTBLANK($C$13:$C$491)),"&lt;"&amp;C133)+COUNTIF(C$13:C133,C133),""),IF(C133&lt;&gt;"",COUNTIF(INDIRECT("$C$"&amp;ROW($C$13)&amp;":$C$"&amp;491-COUNTBLANK($C$13:$C$491)),"&gt;"&amp;C133)+COUNTIF(C$13:C133,C133),""))</f>
        <v/>
      </c>
      <c r="E133" s="23" t="str">
        <f t="shared" ca="1" si="1"/>
        <v/>
      </c>
      <c r="F133" s="133" t="str" cm="1">
        <f t="array" ref="F133">IF(A133&lt;&gt;"",INDEX(BDD_ISOLANTS_BIOSOURCES!A:CJ,E133,MATCH($F$12,REFERENCEMENT_ISOLANT[#Headers],0)),"")</f>
        <v/>
      </c>
    </row>
    <row r="134" spans="1:6" x14ac:dyDescent="0.25">
      <c r="A134" s="23" t="str">
        <f>IF(AND(A133&lt;COUNTIF(REFERENCEMENT_ISOLANT[DATE REFERENCEMENT],"&lt;&gt;"&amp;""),A133&gt;0),'PR-tampon'!A133+1,"")</f>
        <v/>
      </c>
      <c r="B134" s="23" t="str">
        <f>IFERROR(IF(A134="","",VLOOKUP($A134,REFERENCEMENT_ISOLANT[[Ordre]:[Eligibilité procédé]],2,FALSE)),"")</f>
        <v/>
      </c>
      <c r="C134" s="23" t="str" cm="1">
        <f t="array" ref="C134">IF(B134&lt;&gt;"",INDEX(BDD_ISOLANTS_BIOSOURCES!A:CF,B134,MATCH($C$12,REFERENCEMENT_ISOLANT[#Headers],0)),"")</f>
        <v/>
      </c>
      <c r="D134" s="23" t="str">
        <f ca="1">IF($B$10=TRUE,IF(C134&lt;&gt;"",COUNTIF(INDIRECT("$C$"&amp;ROW($C$13)&amp;":$C$"&amp;491-COUNTBLANK($C$13:$C$491)),"&lt;"&amp;C134)+COUNTIF(C$13:C134,C134),""),IF(C134&lt;&gt;"",COUNTIF(INDIRECT("$C$"&amp;ROW($C$13)&amp;":$C$"&amp;491-COUNTBLANK($C$13:$C$491)),"&gt;"&amp;C134)+COUNTIF(C$13:C134,C134),""))</f>
        <v/>
      </c>
      <c r="E134" s="23" t="str">
        <f t="shared" ca="1" si="1"/>
        <v/>
      </c>
      <c r="F134" s="133" t="str" cm="1">
        <f t="array" ref="F134">IF(A134&lt;&gt;"",INDEX(BDD_ISOLANTS_BIOSOURCES!A:CJ,E134,MATCH($F$12,REFERENCEMENT_ISOLANT[#Headers],0)),"")</f>
        <v/>
      </c>
    </row>
    <row r="135" spans="1:6" x14ac:dyDescent="0.25">
      <c r="A135" s="23" t="str">
        <f>IF(AND(A134&lt;COUNTIF(REFERENCEMENT_ISOLANT[DATE REFERENCEMENT],"&lt;&gt;"&amp;""),A134&gt;0),'PR-tampon'!A134+1,"")</f>
        <v/>
      </c>
      <c r="B135" s="23" t="str">
        <f>IFERROR(IF(A135="","",VLOOKUP($A135,REFERENCEMENT_ISOLANT[[Ordre]:[Eligibilité procédé]],2,FALSE)),"")</f>
        <v/>
      </c>
      <c r="C135" s="23" t="str" cm="1">
        <f t="array" ref="C135">IF(B135&lt;&gt;"",INDEX(BDD_ISOLANTS_BIOSOURCES!A:CF,B135,MATCH($C$12,REFERENCEMENT_ISOLANT[#Headers],0)),"")</f>
        <v/>
      </c>
      <c r="D135" s="23" t="str">
        <f ca="1">IF($B$10=TRUE,IF(C135&lt;&gt;"",COUNTIF(INDIRECT("$C$"&amp;ROW($C$13)&amp;":$C$"&amp;491-COUNTBLANK($C$13:$C$491)),"&lt;"&amp;C135)+COUNTIF(C$13:C135,C135),""),IF(C135&lt;&gt;"",COUNTIF(INDIRECT("$C$"&amp;ROW($C$13)&amp;":$C$"&amp;491-COUNTBLANK($C$13:$C$491)),"&gt;"&amp;C135)+COUNTIF(C$13:C135,C135),""))</f>
        <v/>
      </c>
      <c r="E135" s="23" t="str">
        <f t="shared" ca="1" si="1"/>
        <v/>
      </c>
      <c r="F135" s="133" t="str" cm="1">
        <f t="array" ref="F135">IF(A135&lt;&gt;"",INDEX(BDD_ISOLANTS_BIOSOURCES!A:CJ,E135,MATCH($F$12,REFERENCEMENT_ISOLANT[#Headers],0)),"")</f>
        <v/>
      </c>
    </row>
    <row r="136" spans="1:6" x14ac:dyDescent="0.25">
      <c r="A136" s="23" t="str">
        <f>IF(AND(A135&lt;COUNTIF(REFERENCEMENT_ISOLANT[DATE REFERENCEMENT],"&lt;&gt;"&amp;""),A135&gt;0),'PR-tampon'!A135+1,"")</f>
        <v/>
      </c>
      <c r="B136" s="23" t="str">
        <f>IFERROR(IF(A136="","",VLOOKUP($A136,REFERENCEMENT_ISOLANT[[Ordre]:[Eligibilité procédé]],2,FALSE)),"")</f>
        <v/>
      </c>
      <c r="C136" s="23" t="str" cm="1">
        <f t="array" ref="C136">IF(B136&lt;&gt;"",INDEX(BDD_ISOLANTS_BIOSOURCES!A:CF,B136,MATCH($C$12,REFERENCEMENT_ISOLANT[#Headers],0)),"")</f>
        <v/>
      </c>
      <c r="D136" s="23" t="str">
        <f ca="1">IF($B$10=TRUE,IF(C136&lt;&gt;"",COUNTIF(INDIRECT("$C$"&amp;ROW($C$13)&amp;":$C$"&amp;491-COUNTBLANK($C$13:$C$491)),"&lt;"&amp;C136)+COUNTIF(C$13:C136,C136),""),IF(C136&lt;&gt;"",COUNTIF(INDIRECT("$C$"&amp;ROW($C$13)&amp;":$C$"&amp;491-COUNTBLANK($C$13:$C$491)),"&gt;"&amp;C136)+COUNTIF(C$13:C136,C136),""))</f>
        <v/>
      </c>
      <c r="E136" s="23" t="str">
        <f t="shared" ca="1" si="1"/>
        <v/>
      </c>
      <c r="F136" s="133" t="str" cm="1">
        <f t="array" ref="F136">IF(A136&lt;&gt;"",INDEX(BDD_ISOLANTS_BIOSOURCES!A:CJ,E136,MATCH($F$12,REFERENCEMENT_ISOLANT[#Headers],0)),"")</f>
        <v/>
      </c>
    </row>
    <row r="137" spans="1:6" x14ac:dyDescent="0.25">
      <c r="A137" s="23" t="str">
        <f>IF(AND(A136&lt;COUNTIF(REFERENCEMENT_ISOLANT[DATE REFERENCEMENT],"&lt;&gt;"&amp;""),A136&gt;0),'PR-tampon'!A136+1,"")</f>
        <v/>
      </c>
      <c r="B137" s="23" t="str">
        <f>IFERROR(IF(A137="","",VLOOKUP($A137,REFERENCEMENT_ISOLANT[[Ordre]:[Eligibilité procédé]],2,FALSE)),"")</f>
        <v/>
      </c>
      <c r="C137" s="23" t="str" cm="1">
        <f t="array" ref="C137">IF(B137&lt;&gt;"",INDEX(BDD_ISOLANTS_BIOSOURCES!A:CF,B137,MATCH($C$12,REFERENCEMENT_ISOLANT[#Headers],0)),"")</f>
        <v/>
      </c>
      <c r="D137" s="23" t="str">
        <f ca="1">IF($B$10=TRUE,IF(C137&lt;&gt;"",COUNTIF(INDIRECT("$C$"&amp;ROW($C$13)&amp;":$C$"&amp;491-COUNTBLANK($C$13:$C$491)),"&lt;"&amp;C137)+COUNTIF(C$13:C137,C137),""),IF(C137&lt;&gt;"",COUNTIF(INDIRECT("$C$"&amp;ROW($C$13)&amp;":$C$"&amp;491-COUNTBLANK($C$13:$C$491)),"&gt;"&amp;C137)+COUNTIF(C$13:C137,C137),""))</f>
        <v/>
      </c>
      <c r="E137" s="23" t="str">
        <f t="shared" ca="1" si="1"/>
        <v/>
      </c>
      <c r="F137" s="133" t="str" cm="1">
        <f t="array" ref="F137">IF(A137&lt;&gt;"",INDEX(BDD_ISOLANTS_BIOSOURCES!A:CJ,E137,MATCH($F$12,REFERENCEMENT_ISOLANT[#Headers],0)),"")</f>
        <v/>
      </c>
    </row>
    <row r="138" spans="1:6" x14ac:dyDescent="0.25">
      <c r="A138" s="23" t="str">
        <f>IF(AND(A137&lt;COUNTIF(REFERENCEMENT_ISOLANT[DATE REFERENCEMENT],"&lt;&gt;"&amp;""),A137&gt;0),'PR-tampon'!A137+1,"")</f>
        <v/>
      </c>
      <c r="B138" s="23" t="str">
        <f>IFERROR(IF(A138="","",VLOOKUP($A138,REFERENCEMENT_ISOLANT[[Ordre]:[Eligibilité procédé]],2,FALSE)),"")</f>
        <v/>
      </c>
      <c r="C138" s="23" t="str" cm="1">
        <f t="array" ref="C138">IF(B138&lt;&gt;"",INDEX(BDD_ISOLANTS_BIOSOURCES!A:CF,B138,MATCH($C$12,REFERENCEMENT_ISOLANT[#Headers],0)),"")</f>
        <v/>
      </c>
      <c r="D138" s="23" t="str">
        <f ca="1">IF($B$10=TRUE,IF(C138&lt;&gt;"",COUNTIF(INDIRECT("$C$"&amp;ROW($C$13)&amp;":$C$"&amp;491-COUNTBLANK($C$13:$C$491)),"&lt;"&amp;C138)+COUNTIF(C$13:C138,C138),""),IF(C138&lt;&gt;"",COUNTIF(INDIRECT("$C$"&amp;ROW($C$13)&amp;":$C$"&amp;491-COUNTBLANK($C$13:$C$491)),"&gt;"&amp;C138)+COUNTIF(C$13:C138,C138),""))</f>
        <v/>
      </c>
      <c r="E138" s="23" t="str">
        <f t="shared" ca="1" si="1"/>
        <v/>
      </c>
      <c r="F138" s="133" t="str" cm="1">
        <f t="array" ref="F138">IF(A138&lt;&gt;"",INDEX(BDD_ISOLANTS_BIOSOURCES!A:CJ,E138,MATCH($F$12,REFERENCEMENT_ISOLANT[#Headers],0)),"")</f>
        <v/>
      </c>
    </row>
    <row r="139" spans="1:6" x14ac:dyDescent="0.25">
      <c r="A139" s="23" t="str">
        <f>IF(AND(A138&lt;COUNTIF(REFERENCEMENT_ISOLANT[DATE REFERENCEMENT],"&lt;&gt;"&amp;""),A138&gt;0),'PR-tampon'!A138+1,"")</f>
        <v/>
      </c>
      <c r="B139" s="23" t="str">
        <f>IFERROR(IF(A139="","",VLOOKUP($A139,REFERENCEMENT_ISOLANT[[Ordre]:[Eligibilité procédé]],2,FALSE)),"")</f>
        <v/>
      </c>
      <c r="C139" s="23" t="str" cm="1">
        <f t="array" ref="C139">IF(B139&lt;&gt;"",INDEX(BDD_ISOLANTS_BIOSOURCES!A:CF,B139,MATCH($C$12,REFERENCEMENT_ISOLANT[#Headers],0)),"")</f>
        <v/>
      </c>
      <c r="D139" s="23" t="str">
        <f ca="1">IF($B$10=TRUE,IF(C139&lt;&gt;"",COUNTIF(INDIRECT("$C$"&amp;ROW($C$13)&amp;":$C$"&amp;491-COUNTBLANK($C$13:$C$491)),"&lt;"&amp;C139)+COUNTIF(C$13:C139,C139),""),IF(C139&lt;&gt;"",COUNTIF(INDIRECT("$C$"&amp;ROW($C$13)&amp;":$C$"&amp;491-COUNTBLANK($C$13:$C$491)),"&gt;"&amp;C139)+COUNTIF(C$13:C139,C139),""))</f>
        <v/>
      </c>
      <c r="E139" s="23" t="str">
        <f t="shared" ca="1" si="1"/>
        <v/>
      </c>
      <c r="F139" s="133" t="str" cm="1">
        <f t="array" ref="F139">IF(A139&lt;&gt;"",INDEX(BDD_ISOLANTS_BIOSOURCES!A:CJ,E139,MATCH($F$12,REFERENCEMENT_ISOLANT[#Headers],0)),"")</f>
        <v/>
      </c>
    </row>
    <row r="140" spans="1:6" x14ac:dyDescent="0.25">
      <c r="A140" s="23" t="str">
        <f>IF(AND(A139&lt;COUNTIF(REFERENCEMENT_ISOLANT[DATE REFERENCEMENT],"&lt;&gt;"&amp;""),A139&gt;0),'PR-tampon'!A139+1,"")</f>
        <v/>
      </c>
      <c r="B140" s="23" t="str">
        <f>IFERROR(IF(A140="","",VLOOKUP($A140,REFERENCEMENT_ISOLANT[[Ordre]:[Eligibilité procédé]],2,FALSE)),"")</f>
        <v/>
      </c>
      <c r="C140" s="23" t="str" cm="1">
        <f t="array" ref="C140">IF(B140&lt;&gt;"",INDEX(BDD_ISOLANTS_BIOSOURCES!A:CF,B140,MATCH($C$12,REFERENCEMENT_ISOLANT[#Headers],0)),"")</f>
        <v/>
      </c>
      <c r="D140" s="23" t="str">
        <f ca="1">IF($B$10=TRUE,IF(C140&lt;&gt;"",COUNTIF(INDIRECT("$C$"&amp;ROW($C$13)&amp;":$C$"&amp;491-COUNTBLANK($C$13:$C$491)),"&lt;"&amp;C140)+COUNTIF(C$13:C140,C140),""),IF(C140&lt;&gt;"",COUNTIF(INDIRECT("$C$"&amp;ROW($C$13)&amp;":$C$"&amp;491-COUNTBLANK($C$13:$C$491)),"&gt;"&amp;C140)+COUNTIF(C$13:C140,C140),""))</f>
        <v/>
      </c>
      <c r="E140" s="23" t="str">
        <f t="shared" ca="1" si="1"/>
        <v/>
      </c>
      <c r="F140" s="133" t="str" cm="1">
        <f t="array" ref="F140">IF(A140&lt;&gt;"",INDEX(BDD_ISOLANTS_BIOSOURCES!A:CJ,E140,MATCH($F$12,REFERENCEMENT_ISOLANT[#Headers],0)),"")</f>
        <v/>
      </c>
    </row>
    <row r="141" spans="1:6" x14ac:dyDescent="0.25">
      <c r="A141" s="23" t="str">
        <f>IF(AND(A140&lt;COUNTIF(REFERENCEMENT_ISOLANT[DATE REFERENCEMENT],"&lt;&gt;"&amp;""),A140&gt;0),'PR-tampon'!A140+1,"")</f>
        <v/>
      </c>
      <c r="B141" s="23" t="str">
        <f>IFERROR(IF(A141="","",VLOOKUP($A141,REFERENCEMENT_ISOLANT[[Ordre]:[Eligibilité procédé]],2,FALSE)),"")</f>
        <v/>
      </c>
      <c r="C141" s="23" t="str" cm="1">
        <f t="array" ref="C141">IF(B141&lt;&gt;"",INDEX(BDD_ISOLANTS_BIOSOURCES!A:CF,B141,MATCH($C$12,REFERENCEMENT_ISOLANT[#Headers],0)),"")</f>
        <v/>
      </c>
      <c r="D141" s="23" t="str">
        <f ca="1">IF($B$10=TRUE,IF(C141&lt;&gt;"",COUNTIF(INDIRECT("$C$"&amp;ROW($C$13)&amp;":$C$"&amp;491-COUNTBLANK($C$13:$C$491)),"&lt;"&amp;C141)+COUNTIF(C$13:C141,C141),""),IF(C141&lt;&gt;"",COUNTIF(INDIRECT("$C$"&amp;ROW($C$13)&amp;":$C$"&amp;491-COUNTBLANK($C$13:$C$491)),"&gt;"&amp;C141)+COUNTIF(C$13:C141,C141),""))</f>
        <v/>
      </c>
      <c r="E141" s="23" t="str">
        <f t="shared" ca="1" si="1"/>
        <v/>
      </c>
      <c r="F141" s="133" t="str" cm="1">
        <f t="array" ref="F141">IF(A141&lt;&gt;"",INDEX(BDD_ISOLANTS_BIOSOURCES!A:CJ,E141,MATCH($F$12,REFERENCEMENT_ISOLANT[#Headers],0)),"")</f>
        <v/>
      </c>
    </row>
    <row r="142" spans="1:6" x14ac:dyDescent="0.25">
      <c r="A142" s="23" t="str">
        <f>IF(AND(A141&lt;COUNTIF(REFERENCEMENT_ISOLANT[DATE REFERENCEMENT],"&lt;&gt;"&amp;""),A141&gt;0),'PR-tampon'!A141+1,"")</f>
        <v/>
      </c>
      <c r="B142" s="23" t="str">
        <f>IFERROR(IF(A142="","",VLOOKUP($A142,REFERENCEMENT_ISOLANT[[Ordre]:[Eligibilité procédé]],2,FALSE)),"")</f>
        <v/>
      </c>
      <c r="C142" s="23" t="str" cm="1">
        <f t="array" ref="C142">IF(B142&lt;&gt;"",INDEX(BDD_ISOLANTS_BIOSOURCES!A:CF,B142,MATCH($C$12,REFERENCEMENT_ISOLANT[#Headers],0)),"")</f>
        <v/>
      </c>
      <c r="D142" s="23" t="str">
        <f ca="1">IF($B$10=TRUE,IF(C142&lt;&gt;"",COUNTIF(INDIRECT("$C$"&amp;ROW($C$13)&amp;":$C$"&amp;491-COUNTBLANK($C$13:$C$491)),"&lt;"&amp;C142)+COUNTIF(C$13:C142,C142),""),IF(C142&lt;&gt;"",COUNTIF(INDIRECT("$C$"&amp;ROW($C$13)&amp;":$C$"&amp;491-COUNTBLANK($C$13:$C$491)),"&gt;"&amp;C142)+COUNTIF(C$13:C142,C142),""))</f>
        <v/>
      </c>
      <c r="E142" s="23" t="str">
        <f t="shared" ref="E142:E205" ca="1" si="2">IFERROR(INDEX($A$13:$D$490,MATCH(ROW(D142)-ROW($B$12),$D$13:$D$490,0),2),"")</f>
        <v/>
      </c>
      <c r="F142" s="133" t="str" cm="1">
        <f t="array" ref="F142">IF(A142&lt;&gt;"",INDEX(BDD_ISOLANTS_BIOSOURCES!A:CJ,E142,MATCH($F$12,REFERENCEMENT_ISOLANT[#Headers],0)),"")</f>
        <v/>
      </c>
    </row>
    <row r="143" spans="1:6" x14ac:dyDescent="0.25">
      <c r="A143" s="23" t="str">
        <f>IF(AND(A142&lt;COUNTIF(REFERENCEMENT_ISOLANT[DATE REFERENCEMENT],"&lt;&gt;"&amp;""),A142&gt;0),'PR-tampon'!A142+1,"")</f>
        <v/>
      </c>
      <c r="B143" s="23" t="str">
        <f>IFERROR(IF(A143="","",VLOOKUP($A143,REFERENCEMENT_ISOLANT[[Ordre]:[Eligibilité procédé]],2,FALSE)),"")</f>
        <v/>
      </c>
      <c r="C143" s="23" t="str" cm="1">
        <f t="array" ref="C143">IF(B143&lt;&gt;"",INDEX(BDD_ISOLANTS_BIOSOURCES!A:CF,B143,MATCH($C$12,REFERENCEMENT_ISOLANT[#Headers],0)),"")</f>
        <v/>
      </c>
      <c r="D143" s="23" t="str">
        <f ca="1">IF($B$10=TRUE,IF(C143&lt;&gt;"",COUNTIF(INDIRECT("$C$"&amp;ROW($C$13)&amp;":$C$"&amp;491-COUNTBLANK($C$13:$C$491)),"&lt;"&amp;C143)+COUNTIF(C$13:C143,C143),""),IF(C143&lt;&gt;"",COUNTIF(INDIRECT("$C$"&amp;ROW($C$13)&amp;":$C$"&amp;491-COUNTBLANK($C$13:$C$491)),"&gt;"&amp;C143)+COUNTIF(C$13:C143,C143),""))</f>
        <v/>
      </c>
      <c r="E143" s="23" t="str">
        <f t="shared" ca="1" si="2"/>
        <v/>
      </c>
      <c r="F143" s="133" t="str" cm="1">
        <f t="array" ref="F143">IF(A143&lt;&gt;"",INDEX(BDD_ISOLANTS_BIOSOURCES!A:CJ,E143,MATCH($F$12,REFERENCEMENT_ISOLANT[#Headers],0)),"")</f>
        <v/>
      </c>
    </row>
    <row r="144" spans="1:6" x14ac:dyDescent="0.25">
      <c r="A144" s="23" t="str">
        <f>IF(AND(A143&lt;COUNTIF(REFERENCEMENT_ISOLANT[DATE REFERENCEMENT],"&lt;&gt;"&amp;""),A143&gt;0),'PR-tampon'!A143+1,"")</f>
        <v/>
      </c>
      <c r="B144" s="23" t="str">
        <f>IFERROR(IF(A144="","",VLOOKUP($A144,REFERENCEMENT_ISOLANT[[Ordre]:[Eligibilité procédé]],2,FALSE)),"")</f>
        <v/>
      </c>
      <c r="C144" s="23" t="str" cm="1">
        <f t="array" ref="C144">IF(B144&lt;&gt;"",INDEX(BDD_ISOLANTS_BIOSOURCES!A:CF,B144,MATCH($C$12,REFERENCEMENT_ISOLANT[#Headers],0)),"")</f>
        <v/>
      </c>
      <c r="D144" s="23" t="str">
        <f ca="1">IF($B$10=TRUE,IF(C144&lt;&gt;"",COUNTIF(INDIRECT("$C$"&amp;ROW($C$13)&amp;":$C$"&amp;491-COUNTBLANK($C$13:$C$491)),"&lt;"&amp;C144)+COUNTIF(C$13:C144,C144),""),IF(C144&lt;&gt;"",COUNTIF(INDIRECT("$C$"&amp;ROW($C$13)&amp;":$C$"&amp;491-COUNTBLANK($C$13:$C$491)),"&gt;"&amp;C144)+COUNTIF(C$13:C144,C144),""))</f>
        <v/>
      </c>
      <c r="E144" s="23" t="str">
        <f t="shared" ca="1" si="2"/>
        <v/>
      </c>
      <c r="F144" s="133" t="str" cm="1">
        <f t="array" ref="F144">IF(A144&lt;&gt;"",INDEX(BDD_ISOLANTS_BIOSOURCES!A:CJ,E144,MATCH($F$12,REFERENCEMENT_ISOLANT[#Headers],0)),"")</f>
        <v/>
      </c>
    </row>
    <row r="145" spans="1:6" x14ac:dyDescent="0.25">
      <c r="A145" s="23" t="str">
        <f>IF(AND(A144&lt;COUNTIF(REFERENCEMENT_ISOLANT[DATE REFERENCEMENT],"&lt;&gt;"&amp;""),A144&gt;0),'PR-tampon'!A144+1,"")</f>
        <v/>
      </c>
      <c r="B145" s="23" t="str">
        <f>IFERROR(IF(A145="","",VLOOKUP($A145,REFERENCEMENT_ISOLANT[[Ordre]:[Eligibilité procédé]],2,FALSE)),"")</f>
        <v/>
      </c>
      <c r="C145" s="23" t="str" cm="1">
        <f t="array" ref="C145">IF(B145&lt;&gt;"",INDEX(BDD_ISOLANTS_BIOSOURCES!A:CF,B145,MATCH($C$12,REFERENCEMENT_ISOLANT[#Headers],0)),"")</f>
        <v/>
      </c>
      <c r="D145" s="23" t="str">
        <f ca="1">IF($B$10=TRUE,IF(C145&lt;&gt;"",COUNTIF(INDIRECT("$C$"&amp;ROW($C$13)&amp;":$C$"&amp;491-COUNTBLANK($C$13:$C$491)),"&lt;"&amp;C145)+COUNTIF(C$13:C145,C145),""),IF(C145&lt;&gt;"",COUNTIF(INDIRECT("$C$"&amp;ROW($C$13)&amp;":$C$"&amp;491-COUNTBLANK($C$13:$C$491)),"&gt;"&amp;C145)+COUNTIF(C$13:C145,C145),""))</f>
        <v/>
      </c>
      <c r="E145" s="23" t="str">
        <f t="shared" ca="1" si="2"/>
        <v/>
      </c>
      <c r="F145" s="133" t="str" cm="1">
        <f t="array" ref="F145">IF(A145&lt;&gt;"",INDEX(BDD_ISOLANTS_BIOSOURCES!A:CJ,E145,MATCH($F$12,REFERENCEMENT_ISOLANT[#Headers],0)),"")</f>
        <v/>
      </c>
    </row>
    <row r="146" spans="1:6" x14ac:dyDescent="0.25">
      <c r="A146" s="23" t="str">
        <f>IF(AND(A145&lt;COUNTIF(REFERENCEMENT_ISOLANT[DATE REFERENCEMENT],"&lt;&gt;"&amp;""),A145&gt;0),'PR-tampon'!A145+1,"")</f>
        <v/>
      </c>
      <c r="B146" s="23" t="str">
        <f>IFERROR(IF(A146="","",VLOOKUP($A146,REFERENCEMENT_ISOLANT[[Ordre]:[Eligibilité procédé]],2,FALSE)),"")</f>
        <v/>
      </c>
      <c r="C146" s="23" t="str" cm="1">
        <f t="array" ref="C146">IF(B146&lt;&gt;"",INDEX(BDD_ISOLANTS_BIOSOURCES!A:CF,B146,MATCH($C$12,REFERENCEMENT_ISOLANT[#Headers],0)),"")</f>
        <v/>
      </c>
      <c r="D146" s="23" t="str">
        <f ca="1">IF($B$10=TRUE,IF(C146&lt;&gt;"",COUNTIF(INDIRECT("$C$"&amp;ROW($C$13)&amp;":$C$"&amp;491-COUNTBLANK($C$13:$C$491)),"&lt;"&amp;C146)+COUNTIF(C$13:C146,C146),""),IF(C146&lt;&gt;"",COUNTIF(INDIRECT("$C$"&amp;ROW($C$13)&amp;":$C$"&amp;491-COUNTBLANK($C$13:$C$491)),"&gt;"&amp;C146)+COUNTIF(C$13:C146,C146),""))</f>
        <v/>
      </c>
      <c r="E146" s="23" t="str">
        <f t="shared" ca="1" si="2"/>
        <v/>
      </c>
      <c r="F146" s="133" t="str" cm="1">
        <f t="array" ref="F146">IF(A146&lt;&gt;"",INDEX(BDD_ISOLANTS_BIOSOURCES!A:CJ,E146,MATCH($F$12,REFERENCEMENT_ISOLANT[#Headers],0)),"")</f>
        <v/>
      </c>
    </row>
    <row r="147" spans="1:6" x14ac:dyDescent="0.25">
      <c r="A147" s="23" t="str">
        <f>IF(AND(A146&lt;COUNTIF(REFERENCEMENT_ISOLANT[DATE REFERENCEMENT],"&lt;&gt;"&amp;""),A146&gt;0),'PR-tampon'!A146+1,"")</f>
        <v/>
      </c>
      <c r="B147" s="23" t="str">
        <f>IFERROR(IF(A147="","",VLOOKUP($A147,REFERENCEMENT_ISOLANT[[Ordre]:[Eligibilité procédé]],2,FALSE)),"")</f>
        <v/>
      </c>
      <c r="C147" s="23" t="str" cm="1">
        <f t="array" ref="C147">IF(B147&lt;&gt;"",INDEX(BDD_ISOLANTS_BIOSOURCES!A:CF,B147,MATCH($C$12,REFERENCEMENT_ISOLANT[#Headers],0)),"")</f>
        <v/>
      </c>
      <c r="D147" s="23" t="str">
        <f ca="1">IF($B$10=TRUE,IF(C147&lt;&gt;"",COUNTIF(INDIRECT("$C$"&amp;ROW($C$13)&amp;":$C$"&amp;491-COUNTBLANK($C$13:$C$491)),"&lt;"&amp;C147)+COUNTIF(C$13:C147,C147),""),IF(C147&lt;&gt;"",COUNTIF(INDIRECT("$C$"&amp;ROW($C$13)&amp;":$C$"&amp;491-COUNTBLANK($C$13:$C$491)),"&gt;"&amp;C147)+COUNTIF(C$13:C147,C147),""))</f>
        <v/>
      </c>
      <c r="E147" s="23" t="str">
        <f t="shared" ca="1" si="2"/>
        <v/>
      </c>
      <c r="F147" s="133" t="str" cm="1">
        <f t="array" ref="F147">IF(A147&lt;&gt;"",INDEX(BDD_ISOLANTS_BIOSOURCES!A:CJ,E147,MATCH($F$12,REFERENCEMENT_ISOLANT[#Headers],0)),"")</f>
        <v/>
      </c>
    </row>
    <row r="148" spans="1:6" x14ac:dyDescent="0.25">
      <c r="A148" s="23" t="str">
        <f>IF(AND(A147&lt;COUNTIF(REFERENCEMENT_ISOLANT[DATE REFERENCEMENT],"&lt;&gt;"&amp;""),A147&gt;0),'PR-tampon'!A147+1,"")</f>
        <v/>
      </c>
      <c r="B148" s="23" t="str">
        <f>IFERROR(IF(A148="","",VLOOKUP($A148,REFERENCEMENT_ISOLANT[[Ordre]:[Eligibilité procédé]],2,FALSE)),"")</f>
        <v/>
      </c>
      <c r="C148" s="23" t="str" cm="1">
        <f t="array" ref="C148">IF(B148&lt;&gt;"",INDEX(BDD_ISOLANTS_BIOSOURCES!A:CF,B148,MATCH($C$12,REFERENCEMENT_ISOLANT[#Headers],0)),"")</f>
        <v/>
      </c>
      <c r="D148" s="23" t="str">
        <f ca="1">IF($B$10=TRUE,IF(C148&lt;&gt;"",COUNTIF(INDIRECT("$C$"&amp;ROW($C$13)&amp;":$C$"&amp;491-COUNTBLANK($C$13:$C$491)),"&lt;"&amp;C148)+COUNTIF(C$13:C148,C148),""),IF(C148&lt;&gt;"",COUNTIF(INDIRECT("$C$"&amp;ROW($C$13)&amp;":$C$"&amp;491-COUNTBLANK($C$13:$C$491)),"&gt;"&amp;C148)+COUNTIF(C$13:C148,C148),""))</f>
        <v/>
      </c>
      <c r="E148" s="23" t="str">
        <f t="shared" ca="1" si="2"/>
        <v/>
      </c>
      <c r="F148" s="133" t="str" cm="1">
        <f t="array" ref="F148">IF(A148&lt;&gt;"",INDEX(BDD_ISOLANTS_BIOSOURCES!A:CJ,E148,MATCH($F$12,REFERENCEMENT_ISOLANT[#Headers],0)),"")</f>
        <v/>
      </c>
    </row>
    <row r="149" spans="1:6" x14ac:dyDescent="0.25">
      <c r="A149" s="23" t="str">
        <f>IF(AND(A148&lt;COUNTIF(REFERENCEMENT_ISOLANT[DATE REFERENCEMENT],"&lt;&gt;"&amp;""),A148&gt;0),'PR-tampon'!A148+1,"")</f>
        <v/>
      </c>
      <c r="B149" s="23" t="str">
        <f>IFERROR(IF(A149="","",VLOOKUP($A149,REFERENCEMENT_ISOLANT[[Ordre]:[Eligibilité procédé]],2,FALSE)),"")</f>
        <v/>
      </c>
      <c r="C149" s="23" t="str" cm="1">
        <f t="array" ref="C149">IF(B149&lt;&gt;"",INDEX(BDD_ISOLANTS_BIOSOURCES!A:CF,B149,MATCH($C$12,REFERENCEMENT_ISOLANT[#Headers],0)),"")</f>
        <v/>
      </c>
      <c r="D149" s="23" t="str">
        <f ca="1">IF($B$10=TRUE,IF(C149&lt;&gt;"",COUNTIF(INDIRECT("$C$"&amp;ROW($C$13)&amp;":$C$"&amp;491-COUNTBLANK($C$13:$C$491)),"&lt;"&amp;C149)+COUNTIF(C$13:C149,C149),""),IF(C149&lt;&gt;"",COUNTIF(INDIRECT("$C$"&amp;ROW($C$13)&amp;":$C$"&amp;491-COUNTBLANK($C$13:$C$491)),"&gt;"&amp;C149)+COUNTIF(C$13:C149,C149),""))</f>
        <v/>
      </c>
      <c r="E149" s="23" t="str">
        <f t="shared" ca="1" si="2"/>
        <v/>
      </c>
      <c r="F149" s="133" t="str" cm="1">
        <f t="array" ref="F149">IF(A149&lt;&gt;"",INDEX(BDD_ISOLANTS_BIOSOURCES!A:CJ,E149,MATCH($F$12,REFERENCEMENT_ISOLANT[#Headers],0)),"")</f>
        <v/>
      </c>
    </row>
    <row r="150" spans="1:6" x14ac:dyDescent="0.25">
      <c r="A150" s="23" t="str">
        <f>IF(AND(A149&lt;COUNTIF(REFERENCEMENT_ISOLANT[DATE REFERENCEMENT],"&lt;&gt;"&amp;""),A149&gt;0),'PR-tampon'!A149+1,"")</f>
        <v/>
      </c>
      <c r="B150" s="23" t="str">
        <f>IFERROR(IF(A150="","",VLOOKUP($A150,REFERENCEMENT_ISOLANT[[Ordre]:[Eligibilité procédé]],2,FALSE)),"")</f>
        <v/>
      </c>
      <c r="C150" s="23" t="str" cm="1">
        <f t="array" ref="C150">IF(B150&lt;&gt;"",INDEX(BDD_ISOLANTS_BIOSOURCES!A:CF,B150,MATCH($C$12,REFERENCEMENT_ISOLANT[#Headers],0)),"")</f>
        <v/>
      </c>
      <c r="D150" s="23" t="str">
        <f ca="1">IF($B$10=TRUE,IF(C150&lt;&gt;"",COUNTIF(INDIRECT("$C$"&amp;ROW($C$13)&amp;":$C$"&amp;491-COUNTBLANK($C$13:$C$491)),"&lt;"&amp;C150)+COUNTIF(C$13:C150,C150),""),IF(C150&lt;&gt;"",COUNTIF(INDIRECT("$C$"&amp;ROW($C$13)&amp;":$C$"&amp;491-COUNTBLANK($C$13:$C$491)),"&gt;"&amp;C150)+COUNTIF(C$13:C150,C150),""))</f>
        <v/>
      </c>
      <c r="E150" s="23" t="str">
        <f t="shared" ca="1" si="2"/>
        <v/>
      </c>
      <c r="F150" s="133" t="str" cm="1">
        <f t="array" ref="F150">IF(A150&lt;&gt;"",INDEX(BDD_ISOLANTS_BIOSOURCES!A:CJ,E150,MATCH($F$12,REFERENCEMENT_ISOLANT[#Headers],0)),"")</f>
        <v/>
      </c>
    </row>
    <row r="151" spans="1:6" x14ac:dyDescent="0.25">
      <c r="A151" s="23" t="str">
        <f>IF(AND(A150&lt;COUNTIF(REFERENCEMENT_ISOLANT[DATE REFERENCEMENT],"&lt;&gt;"&amp;""),A150&gt;0),'PR-tampon'!A150+1,"")</f>
        <v/>
      </c>
      <c r="B151" s="23" t="str">
        <f>IFERROR(IF(A151="","",VLOOKUP($A151,REFERENCEMENT_ISOLANT[[Ordre]:[Eligibilité procédé]],2,FALSE)),"")</f>
        <v/>
      </c>
      <c r="C151" s="23" t="str" cm="1">
        <f t="array" ref="C151">IF(B151&lt;&gt;"",INDEX(BDD_ISOLANTS_BIOSOURCES!A:CF,B151,MATCH($C$12,REFERENCEMENT_ISOLANT[#Headers],0)),"")</f>
        <v/>
      </c>
      <c r="D151" s="23" t="str">
        <f ca="1">IF($B$10=TRUE,IF(C151&lt;&gt;"",COUNTIF(INDIRECT("$C$"&amp;ROW($C$13)&amp;":$C$"&amp;491-COUNTBLANK($C$13:$C$491)),"&lt;"&amp;C151)+COUNTIF(C$13:C151,C151),""),IF(C151&lt;&gt;"",COUNTIF(INDIRECT("$C$"&amp;ROW($C$13)&amp;":$C$"&amp;491-COUNTBLANK($C$13:$C$491)),"&gt;"&amp;C151)+COUNTIF(C$13:C151,C151),""))</f>
        <v/>
      </c>
      <c r="E151" s="23" t="str">
        <f t="shared" ca="1" si="2"/>
        <v/>
      </c>
      <c r="F151" s="133" t="str" cm="1">
        <f t="array" ref="F151">IF(A151&lt;&gt;"",INDEX(BDD_ISOLANTS_BIOSOURCES!A:CJ,E151,MATCH($F$12,REFERENCEMENT_ISOLANT[#Headers],0)),"")</f>
        <v/>
      </c>
    </row>
    <row r="152" spans="1:6" x14ac:dyDescent="0.25">
      <c r="A152" s="23" t="str">
        <f>IF(AND(A151&lt;COUNTIF(REFERENCEMENT_ISOLANT[DATE REFERENCEMENT],"&lt;&gt;"&amp;""),A151&gt;0),'PR-tampon'!A151+1,"")</f>
        <v/>
      </c>
      <c r="B152" s="23" t="str">
        <f>IFERROR(IF(A152="","",VLOOKUP($A152,REFERENCEMENT_ISOLANT[[Ordre]:[Eligibilité procédé]],2,FALSE)),"")</f>
        <v/>
      </c>
      <c r="C152" s="23" t="str" cm="1">
        <f t="array" ref="C152">IF(B152&lt;&gt;"",INDEX(BDD_ISOLANTS_BIOSOURCES!A:CF,B152,MATCH($C$12,REFERENCEMENT_ISOLANT[#Headers],0)),"")</f>
        <v/>
      </c>
      <c r="D152" s="23" t="str">
        <f ca="1">IF($B$10=TRUE,IF(C152&lt;&gt;"",COUNTIF(INDIRECT("$C$"&amp;ROW($C$13)&amp;":$C$"&amp;491-COUNTBLANK($C$13:$C$491)),"&lt;"&amp;C152)+COUNTIF(C$13:C152,C152),""),IF(C152&lt;&gt;"",COUNTIF(INDIRECT("$C$"&amp;ROW($C$13)&amp;":$C$"&amp;491-COUNTBLANK($C$13:$C$491)),"&gt;"&amp;C152)+COUNTIF(C$13:C152,C152),""))</f>
        <v/>
      </c>
      <c r="E152" s="23" t="str">
        <f t="shared" ca="1" si="2"/>
        <v/>
      </c>
      <c r="F152" s="133" t="str" cm="1">
        <f t="array" ref="F152">IF(A152&lt;&gt;"",INDEX(BDD_ISOLANTS_BIOSOURCES!A:CJ,E152,MATCH($F$12,REFERENCEMENT_ISOLANT[#Headers],0)),"")</f>
        <v/>
      </c>
    </row>
    <row r="153" spans="1:6" x14ac:dyDescent="0.25">
      <c r="A153" s="23" t="str">
        <f>IF(AND(A152&lt;COUNTIF(REFERENCEMENT_ISOLANT[DATE REFERENCEMENT],"&lt;&gt;"&amp;""),A152&gt;0),'PR-tampon'!A152+1,"")</f>
        <v/>
      </c>
      <c r="B153" s="23" t="str">
        <f>IFERROR(IF(A153="","",VLOOKUP($A153,REFERENCEMENT_ISOLANT[[Ordre]:[Eligibilité procédé]],2,FALSE)),"")</f>
        <v/>
      </c>
      <c r="C153" s="23" t="str" cm="1">
        <f t="array" ref="C153">IF(B153&lt;&gt;"",INDEX(BDD_ISOLANTS_BIOSOURCES!A:CF,B153,MATCH($C$12,REFERENCEMENT_ISOLANT[#Headers],0)),"")</f>
        <v/>
      </c>
      <c r="D153" s="23" t="str">
        <f ca="1">IF($B$10=TRUE,IF(C153&lt;&gt;"",COUNTIF(INDIRECT("$C$"&amp;ROW($C$13)&amp;":$C$"&amp;491-COUNTBLANK($C$13:$C$491)),"&lt;"&amp;C153)+COUNTIF(C$13:C153,C153),""),IF(C153&lt;&gt;"",COUNTIF(INDIRECT("$C$"&amp;ROW($C$13)&amp;":$C$"&amp;491-COUNTBLANK($C$13:$C$491)),"&gt;"&amp;C153)+COUNTIF(C$13:C153,C153),""))</f>
        <v/>
      </c>
      <c r="E153" s="23" t="str">
        <f t="shared" ca="1" si="2"/>
        <v/>
      </c>
      <c r="F153" s="133" t="str" cm="1">
        <f t="array" ref="F153">IF(A153&lt;&gt;"",INDEX(BDD_ISOLANTS_BIOSOURCES!A:CJ,E153,MATCH($F$12,REFERENCEMENT_ISOLANT[#Headers],0)),"")</f>
        <v/>
      </c>
    </row>
    <row r="154" spans="1:6" x14ac:dyDescent="0.25">
      <c r="A154" s="23" t="str">
        <f>IF(AND(A153&lt;COUNTIF(REFERENCEMENT_ISOLANT[DATE REFERENCEMENT],"&lt;&gt;"&amp;""),A153&gt;0),'PR-tampon'!A153+1,"")</f>
        <v/>
      </c>
      <c r="B154" s="23" t="str">
        <f>IFERROR(IF(A154="","",VLOOKUP($A154,REFERENCEMENT_ISOLANT[[Ordre]:[Eligibilité procédé]],2,FALSE)),"")</f>
        <v/>
      </c>
      <c r="C154" s="23" t="str" cm="1">
        <f t="array" ref="C154">IF(B154&lt;&gt;"",INDEX(BDD_ISOLANTS_BIOSOURCES!A:CF,B154,MATCH($C$12,REFERENCEMENT_ISOLANT[#Headers],0)),"")</f>
        <v/>
      </c>
      <c r="D154" s="23" t="str">
        <f ca="1">IF($B$10=TRUE,IF(C154&lt;&gt;"",COUNTIF(INDIRECT("$C$"&amp;ROW($C$13)&amp;":$C$"&amp;491-COUNTBLANK($C$13:$C$491)),"&lt;"&amp;C154)+COUNTIF(C$13:C154,C154),""),IF(C154&lt;&gt;"",COUNTIF(INDIRECT("$C$"&amp;ROW($C$13)&amp;":$C$"&amp;491-COUNTBLANK($C$13:$C$491)),"&gt;"&amp;C154)+COUNTIF(C$13:C154,C154),""))</f>
        <v/>
      </c>
      <c r="E154" s="23" t="str">
        <f t="shared" ca="1" si="2"/>
        <v/>
      </c>
      <c r="F154" s="133" t="str" cm="1">
        <f t="array" ref="F154">IF(A154&lt;&gt;"",INDEX(BDD_ISOLANTS_BIOSOURCES!A:CJ,E154,MATCH($F$12,REFERENCEMENT_ISOLANT[#Headers],0)),"")</f>
        <v/>
      </c>
    </row>
    <row r="155" spans="1:6" x14ac:dyDescent="0.25">
      <c r="A155" s="23" t="str">
        <f>IF(AND(A154&lt;COUNTIF(REFERENCEMENT_ISOLANT[DATE REFERENCEMENT],"&lt;&gt;"&amp;""),A154&gt;0),'PR-tampon'!A154+1,"")</f>
        <v/>
      </c>
      <c r="B155" s="23" t="str">
        <f>IFERROR(IF(A155="","",VLOOKUP($A155,REFERENCEMENT_ISOLANT[[Ordre]:[Eligibilité procédé]],2,FALSE)),"")</f>
        <v/>
      </c>
      <c r="C155" s="23" t="str" cm="1">
        <f t="array" ref="C155">IF(B155&lt;&gt;"",INDEX(BDD_ISOLANTS_BIOSOURCES!A:CF,B155,MATCH($C$12,REFERENCEMENT_ISOLANT[#Headers],0)),"")</f>
        <v/>
      </c>
      <c r="D155" s="23" t="str">
        <f ca="1">IF($B$10=TRUE,IF(C155&lt;&gt;"",COUNTIF(INDIRECT("$C$"&amp;ROW($C$13)&amp;":$C$"&amp;491-COUNTBLANK($C$13:$C$491)),"&lt;"&amp;C155)+COUNTIF(C$13:C155,C155),""),IF(C155&lt;&gt;"",COUNTIF(INDIRECT("$C$"&amp;ROW($C$13)&amp;":$C$"&amp;491-COUNTBLANK($C$13:$C$491)),"&gt;"&amp;C155)+COUNTIF(C$13:C155,C155),""))</f>
        <v/>
      </c>
      <c r="E155" s="23" t="str">
        <f t="shared" ca="1" si="2"/>
        <v/>
      </c>
      <c r="F155" s="133" t="str" cm="1">
        <f t="array" ref="F155">IF(A155&lt;&gt;"",INDEX(BDD_ISOLANTS_BIOSOURCES!A:CJ,E155,MATCH($F$12,REFERENCEMENT_ISOLANT[#Headers],0)),"")</f>
        <v/>
      </c>
    </row>
    <row r="156" spans="1:6" x14ac:dyDescent="0.25">
      <c r="A156" s="23" t="str">
        <f>IF(AND(A155&lt;COUNTIF(REFERENCEMENT_ISOLANT[DATE REFERENCEMENT],"&lt;&gt;"&amp;""),A155&gt;0),'PR-tampon'!A155+1,"")</f>
        <v/>
      </c>
      <c r="B156" s="23" t="str">
        <f>IFERROR(IF(A156="","",VLOOKUP($A156,REFERENCEMENT_ISOLANT[[Ordre]:[Eligibilité procédé]],2,FALSE)),"")</f>
        <v/>
      </c>
      <c r="C156" s="23" t="str" cm="1">
        <f t="array" ref="C156">IF(B156&lt;&gt;"",INDEX(BDD_ISOLANTS_BIOSOURCES!A:CF,B156,MATCH($C$12,REFERENCEMENT_ISOLANT[#Headers],0)),"")</f>
        <v/>
      </c>
      <c r="D156" s="23" t="str">
        <f ca="1">IF($B$10=TRUE,IF(C156&lt;&gt;"",COUNTIF(INDIRECT("$C$"&amp;ROW($C$13)&amp;":$C$"&amp;491-COUNTBLANK($C$13:$C$491)),"&lt;"&amp;C156)+COUNTIF(C$13:C156,C156),""),IF(C156&lt;&gt;"",COUNTIF(INDIRECT("$C$"&amp;ROW($C$13)&amp;":$C$"&amp;491-COUNTBLANK($C$13:$C$491)),"&gt;"&amp;C156)+COUNTIF(C$13:C156,C156),""))</f>
        <v/>
      </c>
      <c r="E156" s="23" t="str">
        <f t="shared" ca="1" si="2"/>
        <v/>
      </c>
      <c r="F156" s="133" t="str" cm="1">
        <f t="array" ref="F156">IF(A156&lt;&gt;"",INDEX(BDD_ISOLANTS_BIOSOURCES!A:CJ,E156,MATCH($F$12,REFERENCEMENT_ISOLANT[#Headers],0)),"")</f>
        <v/>
      </c>
    </row>
    <row r="157" spans="1:6" x14ac:dyDescent="0.25">
      <c r="A157" s="23" t="str">
        <f>IF(AND(A156&lt;COUNTIF(REFERENCEMENT_ISOLANT[DATE REFERENCEMENT],"&lt;&gt;"&amp;""),A156&gt;0),'PR-tampon'!A156+1,"")</f>
        <v/>
      </c>
      <c r="B157" s="23" t="str">
        <f>IFERROR(IF(A157="","",VLOOKUP($A157,REFERENCEMENT_ISOLANT[[Ordre]:[Eligibilité procédé]],2,FALSE)),"")</f>
        <v/>
      </c>
      <c r="C157" s="23" t="str" cm="1">
        <f t="array" ref="C157">IF(B157&lt;&gt;"",INDEX(BDD_ISOLANTS_BIOSOURCES!A:CF,B157,MATCH($C$12,REFERENCEMENT_ISOLANT[#Headers],0)),"")</f>
        <v/>
      </c>
      <c r="D157" s="23" t="str">
        <f ca="1">IF($B$10=TRUE,IF(C157&lt;&gt;"",COUNTIF(INDIRECT("$C$"&amp;ROW($C$13)&amp;":$C$"&amp;491-COUNTBLANK($C$13:$C$491)),"&lt;"&amp;C157)+COUNTIF(C$13:C157,C157),""),IF(C157&lt;&gt;"",COUNTIF(INDIRECT("$C$"&amp;ROW($C$13)&amp;":$C$"&amp;491-COUNTBLANK($C$13:$C$491)),"&gt;"&amp;C157)+COUNTIF(C$13:C157,C157),""))</f>
        <v/>
      </c>
      <c r="E157" s="23" t="str">
        <f t="shared" ca="1" si="2"/>
        <v/>
      </c>
      <c r="F157" s="133" t="str" cm="1">
        <f t="array" ref="F157">IF(A157&lt;&gt;"",INDEX(BDD_ISOLANTS_BIOSOURCES!A:CJ,E157,MATCH($F$12,REFERENCEMENT_ISOLANT[#Headers],0)),"")</f>
        <v/>
      </c>
    </row>
    <row r="158" spans="1:6" x14ac:dyDescent="0.25">
      <c r="A158" s="23" t="str">
        <f>IF(AND(A157&lt;COUNTIF(REFERENCEMENT_ISOLANT[DATE REFERENCEMENT],"&lt;&gt;"&amp;""),A157&gt;0),'PR-tampon'!A157+1,"")</f>
        <v/>
      </c>
      <c r="B158" s="23" t="str">
        <f>IFERROR(IF(A158="","",VLOOKUP($A158,REFERENCEMENT_ISOLANT[[Ordre]:[Eligibilité procédé]],2,FALSE)),"")</f>
        <v/>
      </c>
      <c r="C158" s="23" t="str" cm="1">
        <f t="array" ref="C158">IF(B158&lt;&gt;"",INDEX(BDD_ISOLANTS_BIOSOURCES!A:CF,B158,MATCH($C$12,REFERENCEMENT_ISOLANT[#Headers],0)),"")</f>
        <v/>
      </c>
      <c r="D158" s="23" t="str">
        <f ca="1">IF($B$10=TRUE,IF(C158&lt;&gt;"",COUNTIF(INDIRECT("$C$"&amp;ROW($C$13)&amp;":$C$"&amp;491-COUNTBLANK($C$13:$C$491)),"&lt;"&amp;C158)+COUNTIF(C$13:C158,C158),""),IF(C158&lt;&gt;"",COUNTIF(INDIRECT("$C$"&amp;ROW($C$13)&amp;":$C$"&amp;491-COUNTBLANK($C$13:$C$491)),"&gt;"&amp;C158)+COUNTIF(C$13:C158,C158),""))</f>
        <v/>
      </c>
      <c r="E158" s="23" t="str">
        <f t="shared" ca="1" si="2"/>
        <v/>
      </c>
      <c r="F158" s="133" t="str" cm="1">
        <f t="array" ref="F158">IF(A158&lt;&gt;"",INDEX(BDD_ISOLANTS_BIOSOURCES!A:CJ,E158,MATCH($F$12,REFERENCEMENT_ISOLANT[#Headers],0)),"")</f>
        <v/>
      </c>
    </row>
    <row r="159" spans="1:6" x14ac:dyDescent="0.25">
      <c r="A159" s="23" t="str">
        <f>IF(AND(A158&lt;COUNTIF(REFERENCEMENT_ISOLANT[DATE REFERENCEMENT],"&lt;&gt;"&amp;""),A158&gt;0),'PR-tampon'!A158+1,"")</f>
        <v/>
      </c>
      <c r="B159" s="23" t="str">
        <f>IFERROR(IF(A159="","",VLOOKUP($A159,REFERENCEMENT_ISOLANT[[Ordre]:[Eligibilité procédé]],2,FALSE)),"")</f>
        <v/>
      </c>
      <c r="C159" s="23" t="str" cm="1">
        <f t="array" ref="C159">IF(B159&lt;&gt;"",INDEX(BDD_ISOLANTS_BIOSOURCES!A:CF,B159,MATCH($C$12,REFERENCEMENT_ISOLANT[#Headers],0)),"")</f>
        <v/>
      </c>
      <c r="D159" s="23" t="str">
        <f ca="1">IF($B$10=TRUE,IF(C159&lt;&gt;"",COUNTIF(INDIRECT("$C$"&amp;ROW($C$13)&amp;":$C$"&amp;491-COUNTBLANK($C$13:$C$491)),"&lt;"&amp;C159)+COUNTIF(C$13:C159,C159),""),IF(C159&lt;&gt;"",COUNTIF(INDIRECT("$C$"&amp;ROW($C$13)&amp;":$C$"&amp;491-COUNTBLANK($C$13:$C$491)),"&gt;"&amp;C159)+COUNTIF(C$13:C159,C159),""))</f>
        <v/>
      </c>
      <c r="E159" s="23" t="str">
        <f t="shared" ca="1" si="2"/>
        <v/>
      </c>
      <c r="F159" s="133" t="str" cm="1">
        <f t="array" ref="F159">IF(A159&lt;&gt;"",INDEX(BDD_ISOLANTS_BIOSOURCES!A:CJ,E159,MATCH($F$12,REFERENCEMENT_ISOLANT[#Headers],0)),"")</f>
        <v/>
      </c>
    </row>
    <row r="160" spans="1:6" x14ac:dyDescent="0.25">
      <c r="A160" s="23" t="str">
        <f>IF(AND(A159&lt;COUNTIF(REFERENCEMENT_ISOLANT[DATE REFERENCEMENT],"&lt;&gt;"&amp;""),A159&gt;0),'PR-tampon'!A159+1,"")</f>
        <v/>
      </c>
      <c r="B160" s="23" t="str">
        <f>IFERROR(IF(A160="","",VLOOKUP($A160,REFERENCEMENT_ISOLANT[[Ordre]:[Eligibilité procédé]],2,FALSE)),"")</f>
        <v/>
      </c>
      <c r="C160" s="23" t="str" cm="1">
        <f t="array" ref="C160">IF(B160&lt;&gt;"",INDEX(BDD_ISOLANTS_BIOSOURCES!A:CF,B160,MATCH($C$12,REFERENCEMENT_ISOLANT[#Headers],0)),"")</f>
        <v/>
      </c>
      <c r="D160" s="23" t="str">
        <f ca="1">IF($B$10=TRUE,IF(C160&lt;&gt;"",COUNTIF(INDIRECT("$C$"&amp;ROW($C$13)&amp;":$C$"&amp;491-COUNTBLANK($C$13:$C$491)),"&lt;"&amp;C160)+COUNTIF(C$13:C160,C160),""),IF(C160&lt;&gt;"",COUNTIF(INDIRECT("$C$"&amp;ROW($C$13)&amp;":$C$"&amp;491-COUNTBLANK($C$13:$C$491)),"&gt;"&amp;C160)+COUNTIF(C$13:C160,C160),""))</f>
        <v/>
      </c>
      <c r="E160" s="23" t="str">
        <f t="shared" ca="1" si="2"/>
        <v/>
      </c>
      <c r="F160" s="133" t="str" cm="1">
        <f t="array" ref="F160">IF(A160&lt;&gt;"",INDEX(BDD_ISOLANTS_BIOSOURCES!A:CJ,E160,MATCH($F$12,REFERENCEMENT_ISOLANT[#Headers],0)),"")</f>
        <v/>
      </c>
    </row>
    <row r="161" spans="1:6" x14ac:dyDescent="0.25">
      <c r="A161" s="23" t="str">
        <f>IF(AND(A160&lt;COUNTIF(REFERENCEMENT_ISOLANT[DATE REFERENCEMENT],"&lt;&gt;"&amp;""),A160&gt;0),'PR-tampon'!A160+1,"")</f>
        <v/>
      </c>
      <c r="B161" s="23" t="str">
        <f>IFERROR(IF(A161="","",VLOOKUP($A161,REFERENCEMENT_ISOLANT[[Ordre]:[Eligibilité procédé]],2,FALSE)),"")</f>
        <v/>
      </c>
      <c r="C161" s="23" t="str" cm="1">
        <f t="array" ref="C161">IF(B161&lt;&gt;"",INDEX(BDD_ISOLANTS_BIOSOURCES!A:CF,B161,MATCH($C$12,REFERENCEMENT_ISOLANT[#Headers],0)),"")</f>
        <v/>
      </c>
      <c r="D161" s="23" t="str">
        <f ca="1">IF($B$10=TRUE,IF(C161&lt;&gt;"",COUNTIF(INDIRECT("$C$"&amp;ROW($C$13)&amp;":$C$"&amp;491-COUNTBLANK($C$13:$C$491)),"&lt;"&amp;C161)+COUNTIF(C$13:C161,C161),""),IF(C161&lt;&gt;"",COUNTIF(INDIRECT("$C$"&amp;ROW($C$13)&amp;":$C$"&amp;491-COUNTBLANK($C$13:$C$491)),"&gt;"&amp;C161)+COUNTIF(C$13:C161,C161),""))</f>
        <v/>
      </c>
      <c r="E161" s="23" t="str">
        <f t="shared" ca="1" si="2"/>
        <v/>
      </c>
      <c r="F161" s="133" t="str" cm="1">
        <f t="array" ref="F161">IF(A161&lt;&gt;"",INDEX(BDD_ISOLANTS_BIOSOURCES!A:CJ,E161,MATCH($F$12,REFERENCEMENT_ISOLANT[#Headers],0)),"")</f>
        <v/>
      </c>
    </row>
    <row r="162" spans="1:6" x14ac:dyDescent="0.25">
      <c r="A162" s="23" t="str">
        <f>IF(AND(A161&lt;COUNTIF(REFERENCEMENT_ISOLANT[DATE REFERENCEMENT],"&lt;&gt;"&amp;""),A161&gt;0),'PR-tampon'!A161+1,"")</f>
        <v/>
      </c>
      <c r="B162" s="23" t="str">
        <f>IFERROR(IF(A162="","",VLOOKUP($A162,REFERENCEMENT_ISOLANT[[Ordre]:[Eligibilité procédé]],2,FALSE)),"")</f>
        <v/>
      </c>
      <c r="C162" s="23" t="str" cm="1">
        <f t="array" ref="C162">IF(B162&lt;&gt;"",INDEX(BDD_ISOLANTS_BIOSOURCES!A:CF,B162,MATCH($C$12,REFERENCEMENT_ISOLANT[#Headers],0)),"")</f>
        <v/>
      </c>
      <c r="D162" s="23" t="str">
        <f ca="1">IF($B$10=TRUE,IF(C162&lt;&gt;"",COUNTIF(INDIRECT("$C$"&amp;ROW($C$13)&amp;":$C$"&amp;491-COUNTBLANK($C$13:$C$491)),"&lt;"&amp;C162)+COUNTIF(C$13:C162,C162),""),IF(C162&lt;&gt;"",COUNTIF(INDIRECT("$C$"&amp;ROW($C$13)&amp;":$C$"&amp;491-COUNTBLANK($C$13:$C$491)),"&gt;"&amp;C162)+COUNTIF(C$13:C162,C162),""))</f>
        <v/>
      </c>
      <c r="E162" s="23" t="str">
        <f t="shared" ca="1" si="2"/>
        <v/>
      </c>
      <c r="F162" s="133" t="str" cm="1">
        <f t="array" ref="F162">IF(A162&lt;&gt;"",INDEX(BDD_ISOLANTS_BIOSOURCES!A:CJ,E162,MATCH($F$12,REFERENCEMENT_ISOLANT[#Headers],0)),"")</f>
        <v/>
      </c>
    </row>
    <row r="163" spans="1:6" x14ac:dyDescent="0.25">
      <c r="A163" s="23" t="str">
        <f>IF(AND(A162&lt;COUNTIF(REFERENCEMENT_ISOLANT[DATE REFERENCEMENT],"&lt;&gt;"&amp;""),A162&gt;0),'PR-tampon'!A162+1,"")</f>
        <v/>
      </c>
      <c r="B163" s="23" t="str">
        <f>IFERROR(IF(A163="","",VLOOKUP($A163,REFERENCEMENT_ISOLANT[[Ordre]:[Eligibilité procédé]],2,FALSE)),"")</f>
        <v/>
      </c>
      <c r="C163" s="23" t="str" cm="1">
        <f t="array" ref="C163">IF(B163&lt;&gt;"",INDEX(BDD_ISOLANTS_BIOSOURCES!A:CF,B163,MATCH($C$12,REFERENCEMENT_ISOLANT[#Headers],0)),"")</f>
        <v/>
      </c>
      <c r="D163" s="23" t="str">
        <f ca="1">IF($B$10=TRUE,IF(C163&lt;&gt;"",COUNTIF(INDIRECT("$C$"&amp;ROW($C$13)&amp;":$C$"&amp;491-COUNTBLANK($C$13:$C$491)),"&lt;"&amp;C163)+COUNTIF(C$13:C163,C163),""),IF(C163&lt;&gt;"",COUNTIF(INDIRECT("$C$"&amp;ROW($C$13)&amp;":$C$"&amp;491-COUNTBLANK($C$13:$C$491)),"&gt;"&amp;C163)+COUNTIF(C$13:C163,C163),""))</f>
        <v/>
      </c>
      <c r="E163" s="23" t="str">
        <f t="shared" ca="1" si="2"/>
        <v/>
      </c>
      <c r="F163" s="133" t="str" cm="1">
        <f t="array" ref="F163">IF(A163&lt;&gt;"",INDEX(BDD_ISOLANTS_BIOSOURCES!A:CJ,E163,MATCH($F$12,REFERENCEMENT_ISOLANT[#Headers],0)),"")</f>
        <v/>
      </c>
    </row>
    <row r="164" spans="1:6" x14ac:dyDescent="0.25">
      <c r="A164" s="23" t="str">
        <f>IF(AND(A163&lt;COUNTIF(REFERENCEMENT_ISOLANT[DATE REFERENCEMENT],"&lt;&gt;"&amp;""),A163&gt;0),'PR-tampon'!A163+1,"")</f>
        <v/>
      </c>
      <c r="B164" s="23" t="str">
        <f>IFERROR(IF(A164="","",VLOOKUP($A164,REFERENCEMENT_ISOLANT[[Ordre]:[Eligibilité procédé]],2,FALSE)),"")</f>
        <v/>
      </c>
      <c r="C164" s="23" t="str" cm="1">
        <f t="array" ref="C164">IF(B164&lt;&gt;"",INDEX(BDD_ISOLANTS_BIOSOURCES!A:CF,B164,MATCH($C$12,REFERENCEMENT_ISOLANT[#Headers],0)),"")</f>
        <v/>
      </c>
      <c r="D164" s="23" t="str">
        <f ca="1">IF($B$10=TRUE,IF(C164&lt;&gt;"",COUNTIF(INDIRECT("$C$"&amp;ROW($C$13)&amp;":$C$"&amp;491-COUNTBLANK($C$13:$C$491)),"&lt;"&amp;C164)+COUNTIF(C$13:C164,C164),""),IF(C164&lt;&gt;"",COUNTIF(INDIRECT("$C$"&amp;ROW($C$13)&amp;":$C$"&amp;491-COUNTBLANK($C$13:$C$491)),"&gt;"&amp;C164)+COUNTIF(C$13:C164,C164),""))</f>
        <v/>
      </c>
      <c r="E164" s="23" t="str">
        <f t="shared" ca="1" si="2"/>
        <v/>
      </c>
      <c r="F164" s="133" t="str" cm="1">
        <f t="array" ref="F164">IF(A164&lt;&gt;"",INDEX(BDD_ISOLANTS_BIOSOURCES!A:CJ,E164,MATCH($F$12,REFERENCEMENT_ISOLANT[#Headers],0)),"")</f>
        <v/>
      </c>
    </row>
    <row r="165" spans="1:6" x14ac:dyDescent="0.25">
      <c r="A165" s="23" t="str">
        <f>IF(AND(A164&lt;COUNTIF(REFERENCEMENT_ISOLANT[DATE REFERENCEMENT],"&lt;&gt;"&amp;""),A164&gt;0),'PR-tampon'!A164+1,"")</f>
        <v/>
      </c>
      <c r="B165" s="23" t="str">
        <f>IFERROR(IF(A165="","",VLOOKUP($A165,REFERENCEMENT_ISOLANT[[Ordre]:[Eligibilité procédé]],2,FALSE)),"")</f>
        <v/>
      </c>
      <c r="C165" s="23" t="str" cm="1">
        <f t="array" ref="C165">IF(B165&lt;&gt;"",INDEX(BDD_ISOLANTS_BIOSOURCES!A:CF,B165,MATCH($C$12,REFERENCEMENT_ISOLANT[#Headers],0)),"")</f>
        <v/>
      </c>
      <c r="D165" s="23" t="str">
        <f ca="1">IF($B$10=TRUE,IF(C165&lt;&gt;"",COUNTIF(INDIRECT("$C$"&amp;ROW($C$13)&amp;":$C$"&amp;491-COUNTBLANK($C$13:$C$491)),"&lt;"&amp;C165)+COUNTIF(C$13:C165,C165),""),IF(C165&lt;&gt;"",COUNTIF(INDIRECT("$C$"&amp;ROW($C$13)&amp;":$C$"&amp;491-COUNTBLANK($C$13:$C$491)),"&gt;"&amp;C165)+COUNTIF(C$13:C165,C165),""))</f>
        <v/>
      </c>
      <c r="E165" s="23" t="str">
        <f t="shared" ca="1" si="2"/>
        <v/>
      </c>
      <c r="F165" s="133" t="str" cm="1">
        <f t="array" ref="F165">IF(A165&lt;&gt;"",INDEX(BDD_ISOLANTS_BIOSOURCES!A:CJ,E165,MATCH($F$12,REFERENCEMENT_ISOLANT[#Headers],0)),"")</f>
        <v/>
      </c>
    </row>
    <row r="166" spans="1:6" x14ac:dyDescent="0.25">
      <c r="A166" s="23" t="str">
        <f>IF(AND(A165&lt;COUNTIF(REFERENCEMENT_ISOLANT[DATE REFERENCEMENT],"&lt;&gt;"&amp;""),A165&gt;0),'PR-tampon'!A165+1,"")</f>
        <v/>
      </c>
      <c r="B166" s="23" t="str">
        <f>IFERROR(IF(A166="","",VLOOKUP($A166,REFERENCEMENT_ISOLANT[[Ordre]:[Eligibilité procédé]],2,FALSE)),"")</f>
        <v/>
      </c>
      <c r="C166" s="23" t="str" cm="1">
        <f t="array" ref="C166">IF(B166&lt;&gt;"",INDEX(BDD_ISOLANTS_BIOSOURCES!A:CF,B166,MATCH($C$12,REFERENCEMENT_ISOLANT[#Headers],0)),"")</f>
        <v/>
      </c>
      <c r="D166" s="23" t="str">
        <f ca="1">IF($B$10=TRUE,IF(C166&lt;&gt;"",COUNTIF(INDIRECT("$C$"&amp;ROW($C$13)&amp;":$C$"&amp;491-COUNTBLANK($C$13:$C$491)),"&lt;"&amp;C166)+COUNTIF(C$13:C166,C166),""),IF(C166&lt;&gt;"",COUNTIF(INDIRECT("$C$"&amp;ROW($C$13)&amp;":$C$"&amp;491-COUNTBLANK($C$13:$C$491)),"&gt;"&amp;C166)+COUNTIF(C$13:C166,C166),""))</f>
        <v/>
      </c>
      <c r="E166" s="23" t="str">
        <f t="shared" ca="1" si="2"/>
        <v/>
      </c>
      <c r="F166" s="133" t="str" cm="1">
        <f t="array" ref="F166">IF(A166&lt;&gt;"",INDEX(BDD_ISOLANTS_BIOSOURCES!A:CJ,E166,MATCH($F$12,REFERENCEMENT_ISOLANT[#Headers],0)),"")</f>
        <v/>
      </c>
    </row>
    <row r="167" spans="1:6" x14ac:dyDescent="0.25">
      <c r="A167" s="23" t="str">
        <f>IF(AND(A166&lt;COUNTIF(REFERENCEMENT_ISOLANT[DATE REFERENCEMENT],"&lt;&gt;"&amp;""),A166&gt;0),'PR-tampon'!A166+1,"")</f>
        <v/>
      </c>
      <c r="B167" s="23" t="str">
        <f>IFERROR(IF(A167="","",VLOOKUP($A167,REFERENCEMENT_ISOLANT[[Ordre]:[Eligibilité procédé]],2,FALSE)),"")</f>
        <v/>
      </c>
      <c r="C167" s="23" t="str" cm="1">
        <f t="array" ref="C167">IF(B167&lt;&gt;"",INDEX(BDD_ISOLANTS_BIOSOURCES!A:CF,B167,MATCH($C$12,REFERENCEMENT_ISOLANT[#Headers],0)),"")</f>
        <v/>
      </c>
      <c r="D167" s="23" t="str">
        <f ca="1">IF($B$10=TRUE,IF(C167&lt;&gt;"",COUNTIF(INDIRECT("$C$"&amp;ROW($C$13)&amp;":$C$"&amp;491-COUNTBLANK($C$13:$C$491)),"&lt;"&amp;C167)+COUNTIF(C$13:C167,C167),""),IF(C167&lt;&gt;"",COUNTIF(INDIRECT("$C$"&amp;ROW($C$13)&amp;":$C$"&amp;491-COUNTBLANK($C$13:$C$491)),"&gt;"&amp;C167)+COUNTIF(C$13:C167,C167),""))</f>
        <v/>
      </c>
      <c r="E167" s="23" t="str">
        <f t="shared" ca="1" si="2"/>
        <v/>
      </c>
      <c r="F167" s="133" t="str" cm="1">
        <f t="array" ref="F167">IF(A167&lt;&gt;"",INDEX(BDD_ISOLANTS_BIOSOURCES!A:CJ,E167,MATCH($F$12,REFERENCEMENT_ISOLANT[#Headers],0)),"")</f>
        <v/>
      </c>
    </row>
    <row r="168" spans="1:6" x14ac:dyDescent="0.25">
      <c r="A168" s="23" t="str">
        <f>IF(AND(A167&lt;COUNTIF(REFERENCEMENT_ISOLANT[DATE REFERENCEMENT],"&lt;&gt;"&amp;""),A167&gt;0),'PR-tampon'!A167+1,"")</f>
        <v/>
      </c>
      <c r="B168" s="23" t="str">
        <f>IFERROR(IF(A168="","",VLOOKUP($A168,REFERENCEMENT_ISOLANT[[Ordre]:[Eligibilité procédé]],2,FALSE)),"")</f>
        <v/>
      </c>
      <c r="C168" s="23" t="str" cm="1">
        <f t="array" ref="C168">IF(B168&lt;&gt;"",INDEX(BDD_ISOLANTS_BIOSOURCES!A:CF,B168,MATCH($C$12,REFERENCEMENT_ISOLANT[#Headers],0)),"")</f>
        <v/>
      </c>
      <c r="D168" s="23" t="str">
        <f ca="1">IF($B$10=TRUE,IF(C168&lt;&gt;"",COUNTIF(INDIRECT("$C$"&amp;ROW($C$13)&amp;":$C$"&amp;491-COUNTBLANK($C$13:$C$491)),"&lt;"&amp;C168)+COUNTIF(C$13:C168,C168),""),IF(C168&lt;&gt;"",COUNTIF(INDIRECT("$C$"&amp;ROW($C$13)&amp;":$C$"&amp;491-COUNTBLANK($C$13:$C$491)),"&gt;"&amp;C168)+COUNTIF(C$13:C168,C168),""))</f>
        <v/>
      </c>
      <c r="E168" s="23" t="str">
        <f t="shared" ca="1" si="2"/>
        <v/>
      </c>
      <c r="F168" s="133" t="str" cm="1">
        <f t="array" ref="F168">IF(A168&lt;&gt;"",INDEX(BDD_ISOLANTS_BIOSOURCES!A:CJ,E168,MATCH($F$12,REFERENCEMENT_ISOLANT[#Headers],0)),"")</f>
        <v/>
      </c>
    </row>
    <row r="169" spans="1:6" x14ac:dyDescent="0.25">
      <c r="A169" s="23" t="str">
        <f>IF(AND(A168&lt;COUNTIF(REFERENCEMENT_ISOLANT[DATE REFERENCEMENT],"&lt;&gt;"&amp;""),A168&gt;0),'PR-tampon'!A168+1,"")</f>
        <v/>
      </c>
      <c r="B169" s="23" t="str">
        <f>IFERROR(IF(A169="","",VLOOKUP($A169,REFERENCEMENT_ISOLANT[[Ordre]:[Eligibilité procédé]],2,FALSE)),"")</f>
        <v/>
      </c>
      <c r="C169" s="23" t="str" cm="1">
        <f t="array" ref="C169">IF(B169&lt;&gt;"",INDEX(BDD_ISOLANTS_BIOSOURCES!A:CF,B169,MATCH($C$12,REFERENCEMENT_ISOLANT[#Headers],0)),"")</f>
        <v/>
      </c>
      <c r="D169" s="23" t="str">
        <f ca="1">IF($B$10=TRUE,IF(C169&lt;&gt;"",COUNTIF(INDIRECT("$C$"&amp;ROW($C$13)&amp;":$C$"&amp;491-COUNTBLANK($C$13:$C$491)),"&lt;"&amp;C169)+COUNTIF(C$13:C169,C169),""),IF(C169&lt;&gt;"",COUNTIF(INDIRECT("$C$"&amp;ROW($C$13)&amp;":$C$"&amp;491-COUNTBLANK($C$13:$C$491)),"&gt;"&amp;C169)+COUNTIF(C$13:C169,C169),""))</f>
        <v/>
      </c>
      <c r="E169" s="23" t="str">
        <f t="shared" ca="1" si="2"/>
        <v/>
      </c>
      <c r="F169" s="133" t="str" cm="1">
        <f t="array" ref="F169">IF(A169&lt;&gt;"",INDEX(BDD_ISOLANTS_BIOSOURCES!A:CJ,E169,MATCH($F$12,REFERENCEMENT_ISOLANT[#Headers],0)),"")</f>
        <v/>
      </c>
    </row>
    <row r="170" spans="1:6" x14ac:dyDescent="0.25">
      <c r="A170" s="23" t="str">
        <f>IF(AND(A169&lt;COUNTIF(REFERENCEMENT_ISOLANT[DATE REFERENCEMENT],"&lt;&gt;"&amp;""),A169&gt;0),'PR-tampon'!A169+1,"")</f>
        <v/>
      </c>
      <c r="B170" s="23" t="str">
        <f>IFERROR(IF(A170="","",VLOOKUP($A170,REFERENCEMENT_ISOLANT[[Ordre]:[Eligibilité procédé]],2,FALSE)),"")</f>
        <v/>
      </c>
      <c r="C170" s="23" t="str" cm="1">
        <f t="array" ref="C170">IF(B170&lt;&gt;"",INDEX(BDD_ISOLANTS_BIOSOURCES!A:CF,B170,MATCH($C$12,REFERENCEMENT_ISOLANT[#Headers],0)),"")</f>
        <v/>
      </c>
      <c r="D170" s="23" t="str">
        <f ca="1">IF($B$10=TRUE,IF(C170&lt;&gt;"",COUNTIF(INDIRECT("$C$"&amp;ROW($C$13)&amp;":$C$"&amp;491-COUNTBLANK($C$13:$C$491)),"&lt;"&amp;C170)+COUNTIF(C$13:C170,C170),""),IF(C170&lt;&gt;"",COUNTIF(INDIRECT("$C$"&amp;ROW($C$13)&amp;":$C$"&amp;491-COUNTBLANK($C$13:$C$491)),"&gt;"&amp;C170)+COUNTIF(C$13:C170,C170),""))</f>
        <v/>
      </c>
      <c r="E170" s="23" t="str">
        <f t="shared" ca="1" si="2"/>
        <v/>
      </c>
      <c r="F170" s="133" t="str" cm="1">
        <f t="array" ref="F170">IF(A170&lt;&gt;"",INDEX(BDD_ISOLANTS_BIOSOURCES!A:CJ,E170,MATCH($F$12,REFERENCEMENT_ISOLANT[#Headers],0)),"")</f>
        <v/>
      </c>
    </row>
    <row r="171" spans="1:6" x14ac:dyDescent="0.25">
      <c r="A171" s="23" t="str">
        <f>IF(AND(A170&lt;COUNTIF(REFERENCEMENT_ISOLANT[DATE REFERENCEMENT],"&lt;&gt;"&amp;""),A170&gt;0),'PR-tampon'!A170+1,"")</f>
        <v/>
      </c>
      <c r="B171" s="23" t="str">
        <f>IFERROR(IF(A171="","",VLOOKUP($A171,REFERENCEMENT_ISOLANT[[Ordre]:[Eligibilité procédé]],2,FALSE)),"")</f>
        <v/>
      </c>
      <c r="C171" s="23" t="str" cm="1">
        <f t="array" ref="C171">IF(B171&lt;&gt;"",INDEX(BDD_ISOLANTS_BIOSOURCES!A:CF,B171,MATCH($C$12,REFERENCEMENT_ISOLANT[#Headers],0)),"")</f>
        <v/>
      </c>
      <c r="D171" s="23" t="str">
        <f ca="1">IF($B$10=TRUE,IF(C171&lt;&gt;"",COUNTIF(INDIRECT("$C$"&amp;ROW($C$13)&amp;":$C$"&amp;491-COUNTBLANK($C$13:$C$491)),"&lt;"&amp;C171)+COUNTIF(C$13:C171,C171),""),IF(C171&lt;&gt;"",COUNTIF(INDIRECT("$C$"&amp;ROW($C$13)&amp;":$C$"&amp;491-COUNTBLANK($C$13:$C$491)),"&gt;"&amp;C171)+COUNTIF(C$13:C171,C171),""))</f>
        <v/>
      </c>
      <c r="E171" s="23" t="str">
        <f t="shared" ca="1" si="2"/>
        <v/>
      </c>
      <c r="F171" s="133" t="str" cm="1">
        <f t="array" ref="F171">IF(A171&lt;&gt;"",INDEX(BDD_ISOLANTS_BIOSOURCES!A:CJ,E171,MATCH($F$12,REFERENCEMENT_ISOLANT[#Headers],0)),"")</f>
        <v/>
      </c>
    </row>
    <row r="172" spans="1:6" x14ac:dyDescent="0.25">
      <c r="A172" s="23" t="str">
        <f>IF(AND(A171&lt;COUNTIF(REFERENCEMENT_ISOLANT[DATE REFERENCEMENT],"&lt;&gt;"&amp;""),A171&gt;0),'PR-tampon'!A171+1,"")</f>
        <v/>
      </c>
      <c r="B172" s="23" t="str">
        <f>IFERROR(IF(A172="","",VLOOKUP($A172,REFERENCEMENT_ISOLANT[[Ordre]:[Eligibilité procédé]],2,FALSE)),"")</f>
        <v/>
      </c>
      <c r="C172" s="23" t="str" cm="1">
        <f t="array" ref="C172">IF(B172&lt;&gt;"",INDEX(BDD_ISOLANTS_BIOSOURCES!A:CF,B172,MATCH($C$12,REFERENCEMENT_ISOLANT[#Headers],0)),"")</f>
        <v/>
      </c>
      <c r="D172" s="23" t="str">
        <f ca="1">IF($B$10=TRUE,IF(C172&lt;&gt;"",COUNTIF(INDIRECT("$C$"&amp;ROW($C$13)&amp;":$C$"&amp;491-COUNTBLANK($C$13:$C$491)),"&lt;"&amp;C172)+COUNTIF(C$13:C172,C172),""),IF(C172&lt;&gt;"",COUNTIF(INDIRECT("$C$"&amp;ROW($C$13)&amp;":$C$"&amp;491-COUNTBLANK($C$13:$C$491)),"&gt;"&amp;C172)+COUNTIF(C$13:C172,C172),""))</f>
        <v/>
      </c>
      <c r="E172" s="23" t="str">
        <f t="shared" ca="1" si="2"/>
        <v/>
      </c>
      <c r="F172" s="133" t="str" cm="1">
        <f t="array" ref="F172">IF(A172&lt;&gt;"",INDEX(BDD_ISOLANTS_BIOSOURCES!A:CJ,E172,MATCH($F$12,REFERENCEMENT_ISOLANT[#Headers],0)),"")</f>
        <v/>
      </c>
    </row>
    <row r="173" spans="1:6" x14ac:dyDescent="0.25">
      <c r="A173" s="23" t="str">
        <f>IF(AND(A172&lt;COUNTIF(REFERENCEMENT_ISOLANT[DATE REFERENCEMENT],"&lt;&gt;"&amp;""),A172&gt;0),'PR-tampon'!A172+1,"")</f>
        <v/>
      </c>
      <c r="B173" s="23" t="str">
        <f>IFERROR(IF(A173="","",VLOOKUP($A173,REFERENCEMENT_ISOLANT[[Ordre]:[Eligibilité procédé]],2,FALSE)),"")</f>
        <v/>
      </c>
      <c r="C173" s="23" t="str" cm="1">
        <f t="array" ref="C173">IF(B173&lt;&gt;"",INDEX(BDD_ISOLANTS_BIOSOURCES!A:CF,B173,MATCH($C$12,REFERENCEMENT_ISOLANT[#Headers],0)),"")</f>
        <v/>
      </c>
      <c r="D173" s="23" t="str">
        <f ca="1">IF($B$10=TRUE,IF(C173&lt;&gt;"",COUNTIF(INDIRECT("$C$"&amp;ROW($C$13)&amp;":$C$"&amp;491-COUNTBLANK($C$13:$C$491)),"&lt;"&amp;C173)+COUNTIF(C$13:C173,C173),""),IF(C173&lt;&gt;"",COUNTIF(INDIRECT("$C$"&amp;ROW($C$13)&amp;":$C$"&amp;491-COUNTBLANK($C$13:$C$491)),"&gt;"&amp;C173)+COUNTIF(C$13:C173,C173),""))</f>
        <v/>
      </c>
      <c r="E173" s="23" t="str">
        <f t="shared" ca="1" si="2"/>
        <v/>
      </c>
      <c r="F173" s="133" t="str" cm="1">
        <f t="array" ref="F173">IF(A173&lt;&gt;"",INDEX(BDD_ISOLANTS_BIOSOURCES!A:CJ,E173,MATCH($F$12,REFERENCEMENT_ISOLANT[#Headers],0)),"")</f>
        <v/>
      </c>
    </row>
    <row r="174" spans="1:6" x14ac:dyDescent="0.25">
      <c r="A174" s="23" t="str">
        <f>IF(AND(A173&lt;COUNTIF(REFERENCEMENT_ISOLANT[DATE REFERENCEMENT],"&lt;&gt;"&amp;""),A173&gt;0),'PR-tampon'!A173+1,"")</f>
        <v/>
      </c>
      <c r="B174" s="23" t="str">
        <f>IFERROR(IF(A174="","",VLOOKUP($A174,REFERENCEMENT_ISOLANT[[Ordre]:[Eligibilité procédé]],2,FALSE)),"")</f>
        <v/>
      </c>
      <c r="C174" s="23" t="str" cm="1">
        <f t="array" ref="C174">IF(B174&lt;&gt;"",INDEX(BDD_ISOLANTS_BIOSOURCES!A:CF,B174,MATCH($C$12,REFERENCEMENT_ISOLANT[#Headers],0)),"")</f>
        <v/>
      </c>
      <c r="D174" s="23" t="str">
        <f ca="1">IF($B$10=TRUE,IF(C174&lt;&gt;"",COUNTIF(INDIRECT("$C$"&amp;ROW($C$13)&amp;":$C$"&amp;491-COUNTBLANK($C$13:$C$491)),"&lt;"&amp;C174)+COUNTIF(C$13:C174,C174),""),IF(C174&lt;&gt;"",COUNTIF(INDIRECT("$C$"&amp;ROW($C$13)&amp;":$C$"&amp;491-COUNTBLANK($C$13:$C$491)),"&gt;"&amp;C174)+COUNTIF(C$13:C174,C174),""))</f>
        <v/>
      </c>
      <c r="E174" s="23" t="str">
        <f t="shared" ca="1" si="2"/>
        <v/>
      </c>
      <c r="F174" s="133" t="str" cm="1">
        <f t="array" ref="F174">IF(A174&lt;&gt;"",INDEX(BDD_ISOLANTS_BIOSOURCES!A:CJ,E174,MATCH($F$12,REFERENCEMENT_ISOLANT[#Headers],0)),"")</f>
        <v/>
      </c>
    </row>
    <row r="175" spans="1:6" x14ac:dyDescent="0.25">
      <c r="A175" s="23" t="str">
        <f>IF(AND(A174&lt;COUNTIF(REFERENCEMENT_ISOLANT[DATE REFERENCEMENT],"&lt;&gt;"&amp;""),A174&gt;0),'PR-tampon'!A174+1,"")</f>
        <v/>
      </c>
      <c r="B175" s="23" t="str">
        <f>IFERROR(IF(A175="","",VLOOKUP($A175,REFERENCEMENT_ISOLANT[[Ordre]:[Eligibilité procédé]],2,FALSE)),"")</f>
        <v/>
      </c>
      <c r="C175" s="23" t="str" cm="1">
        <f t="array" ref="C175">IF(B175&lt;&gt;"",INDEX(BDD_ISOLANTS_BIOSOURCES!A:CF,B175,MATCH($C$12,REFERENCEMENT_ISOLANT[#Headers],0)),"")</f>
        <v/>
      </c>
      <c r="D175" s="23" t="str">
        <f ca="1">IF($B$10=TRUE,IF(C175&lt;&gt;"",COUNTIF(INDIRECT("$C$"&amp;ROW($C$13)&amp;":$C$"&amp;491-COUNTBLANK($C$13:$C$491)),"&lt;"&amp;C175)+COUNTIF(C$13:C175,C175),""),IF(C175&lt;&gt;"",COUNTIF(INDIRECT("$C$"&amp;ROW($C$13)&amp;":$C$"&amp;491-COUNTBLANK($C$13:$C$491)),"&gt;"&amp;C175)+COUNTIF(C$13:C175,C175),""))</f>
        <v/>
      </c>
      <c r="E175" s="23" t="str">
        <f t="shared" ca="1" si="2"/>
        <v/>
      </c>
      <c r="F175" s="133" t="str" cm="1">
        <f t="array" ref="F175">IF(A175&lt;&gt;"",INDEX(BDD_ISOLANTS_BIOSOURCES!A:CJ,E175,MATCH($F$12,REFERENCEMENT_ISOLANT[#Headers],0)),"")</f>
        <v/>
      </c>
    </row>
    <row r="176" spans="1:6" x14ac:dyDescent="0.25">
      <c r="A176" s="23" t="str">
        <f>IF(AND(A175&lt;COUNTIF(REFERENCEMENT_ISOLANT[DATE REFERENCEMENT],"&lt;&gt;"&amp;""),A175&gt;0),'PR-tampon'!A175+1,"")</f>
        <v/>
      </c>
      <c r="B176" s="23" t="str">
        <f>IFERROR(IF(A176="","",VLOOKUP($A176,REFERENCEMENT_ISOLANT[[Ordre]:[Eligibilité procédé]],2,FALSE)),"")</f>
        <v/>
      </c>
      <c r="C176" s="23" t="str" cm="1">
        <f t="array" ref="C176">IF(B176&lt;&gt;"",INDEX(BDD_ISOLANTS_BIOSOURCES!A:CF,B176,MATCH($C$12,REFERENCEMENT_ISOLANT[#Headers],0)),"")</f>
        <v/>
      </c>
      <c r="D176" s="23" t="str">
        <f ca="1">IF($B$10=TRUE,IF(C176&lt;&gt;"",COUNTIF(INDIRECT("$C$"&amp;ROW($C$13)&amp;":$C$"&amp;491-COUNTBLANK($C$13:$C$491)),"&lt;"&amp;C176)+COUNTIF(C$13:C176,C176),""),IF(C176&lt;&gt;"",COUNTIF(INDIRECT("$C$"&amp;ROW($C$13)&amp;":$C$"&amp;491-COUNTBLANK($C$13:$C$491)),"&gt;"&amp;C176)+COUNTIF(C$13:C176,C176),""))</f>
        <v/>
      </c>
      <c r="E176" s="23" t="str">
        <f t="shared" ca="1" si="2"/>
        <v/>
      </c>
      <c r="F176" s="133" t="str" cm="1">
        <f t="array" ref="F176">IF(A176&lt;&gt;"",INDEX(BDD_ISOLANTS_BIOSOURCES!A:CJ,E176,MATCH($F$12,REFERENCEMENT_ISOLANT[#Headers],0)),"")</f>
        <v/>
      </c>
    </row>
    <row r="177" spans="1:6" x14ac:dyDescent="0.25">
      <c r="A177" s="23" t="str">
        <f>IF(AND(A176&lt;COUNTIF(REFERENCEMENT_ISOLANT[DATE REFERENCEMENT],"&lt;&gt;"&amp;""),A176&gt;0),'PR-tampon'!A176+1,"")</f>
        <v/>
      </c>
      <c r="B177" s="23" t="str">
        <f>IFERROR(IF(A177="","",VLOOKUP($A177,REFERENCEMENT_ISOLANT[[Ordre]:[Eligibilité procédé]],2,FALSE)),"")</f>
        <v/>
      </c>
      <c r="C177" s="23" t="str" cm="1">
        <f t="array" ref="C177">IF(B177&lt;&gt;"",INDEX(BDD_ISOLANTS_BIOSOURCES!A:CF,B177,MATCH($C$12,REFERENCEMENT_ISOLANT[#Headers],0)),"")</f>
        <v/>
      </c>
      <c r="D177" s="23" t="str">
        <f ca="1">IF($B$10=TRUE,IF(C177&lt;&gt;"",COUNTIF(INDIRECT("$C$"&amp;ROW($C$13)&amp;":$C$"&amp;491-COUNTBLANK($C$13:$C$491)),"&lt;"&amp;C177)+COUNTIF(C$13:C177,C177),""),IF(C177&lt;&gt;"",COUNTIF(INDIRECT("$C$"&amp;ROW($C$13)&amp;":$C$"&amp;491-COUNTBLANK($C$13:$C$491)),"&gt;"&amp;C177)+COUNTIF(C$13:C177,C177),""))</f>
        <v/>
      </c>
      <c r="E177" s="23" t="str">
        <f t="shared" ca="1" si="2"/>
        <v/>
      </c>
      <c r="F177" s="133" t="str" cm="1">
        <f t="array" ref="F177">IF(A177&lt;&gt;"",INDEX(BDD_ISOLANTS_BIOSOURCES!A:CJ,E177,MATCH($F$12,REFERENCEMENT_ISOLANT[#Headers],0)),"")</f>
        <v/>
      </c>
    </row>
    <row r="178" spans="1:6" x14ac:dyDescent="0.25">
      <c r="A178" s="23" t="str">
        <f>IF(AND(A177&lt;COUNTIF(REFERENCEMENT_ISOLANT[DATE REFERENCEMENT],"&lt;&gt;"&amp;""),A177&gt;0),'PR-tampon'!A177+1,"")</f>
        <v/>
      </c>
      <c r="B178" s="23" t="str">
        <f>IFERROR(IF(A178="","",VLOOKUP($A178,REFERENCEMENT_ISOLANT[[Ordre]:[Eligibilité procédé]],2,FALSE)),"")</f>
        <v/>
      </c>
      <c r="C178" s="23" t="str" cm="1">
        <f t="array" ref="C178">IF(B178&lt;&gt;"",INDEX(BDD_ISOLANTS_BIOSOURCES!A:CF,B178,MATCH($C$12,REFERENCEMENT_ISOLANT[#Headers],0)),"")</f>
        <v/>
      </c>
      <c r="D178" s="23" t="str">
        <f ca="1">IF($B$10=TRUE,IF(C178&lt;&gt;"",COUNTIF(INDIRECT("$C$"&amp;ROW($C$13)&amp;":$C$"&amp;491-COUNTBLANK($C$13:$C$491)),"&lt;"&amp;C178)+COUNTIF(C$13:C178,C178),""),IF(C178&lt;&gt;"",COUNTIF(INDIRECT("$C$"&amp;ROW($C$13)&amp;":$C$"&amp;491-COUNTBLANK($C$13:$C$491)),"&gt;"&amp;C178)+COUNTIF(C$13:C178,C178),""))</f>
        <v/>
      </c>
      <c r="E178" s="23" t="str">
        <f t="shared" ca="1" si="2"/>
        <v/>
      </c>
      <c r="F178" s="133" t="str" cm="1">
        <f t="array" ref="F178">IF(A178&lt;&gt;"",INDEX(BDD_ISOLANTS_BIOSOURCES!A:CJ,E178,MATCH($F$12,REFERENCEMENT_ISOLANT[#Headers],0)),"")</f>
        <v/>
      </c>
    </row>
    <row r="179" spans="1:6" x14ac:dyDescent="0.25">
      <c r="A179" s="23" t="str">
        <f>IF(AND(A178&lt;COUNTIF(REFERENCEMENT_ISOLANT[DATE REFERENCEMENT],"&lt;&gt;"&amp;""),A178&gt;0),'PR-tampon'!A178+1,"")</f>
        <v/>
      </c>
      <c r="B179" s="23" t="str">
        <f>IFERROR(IF(A179="","",VLOOKUP($A179,REFERENCEMENT_ISOLANT[[Ordre]:[Eligibilité procédé]],2,FALSE)),"")</f>
        <v/>
      </c>
      <c r="C179" s="23" t="str" cm="1">
        <f t="array" ref="C179">IF(B179&lt;&gt;"",INDEX(BDD_ISOLANTS_BIOSOURCES!A:CF,B179,MATCH($C$12,REFERENCEMENT_ISOLANT[#Headers],0)),"")</f>
        <v/>
      </c>
      <c r="D179" s="23" t="str">
        <f ca="1">IF($B$10=TRUE,IF(C179&lt;&gt;"",COUNTIF(INDIRECT("$C$"&amp;ROW($C$13)&amp;":$C$"&amp;491-COUNTBLANK($C$13:$C$491)),"&lt;"&amp;C179)+COUNTIF(C$13:C179,C179),""),IF(C179&lt;&gt;"",COUNTIF(INDIRECT("$C$"&amp;ROW($C$13)&amp;":$C$"&amp;491-COUNTBLANK($C$13:$C$491)),"&gt;"&amp;C179)+COUNTIF(C$13:C179,C179),""))</f>
        <v/>
      </c>
      <c r="E179" s="23" t="str">
        <f t="shared" ca="1" si="2"/>
        <v/>
      </c>
      <c r="F179" s="133" t="str" cm="1">
        <f t="array" ref="F179">IF(A179&lt;&gt;"",INDEX(BDD_ISOLANTS_BIOSOURCES!A:CJ,E179,MATCH($F$12,REFERENCEMENT_ISOLANT[#Headers],0)),"")</f>
        <v/>
      </c>
    </row>
    <row r="180" spans="1:6" x14ac:dyDescent="0.25">
      <c r="A180" s="23" t="str">
        <f>IF(AND(A179&lt;COUNTIF(REFERENCEMENT_ISOLANT[DATE REFERENCEMENT],"&lt;&gt;"&amp;""),A179&gt;0),'PR-tampon'!A179+1,"")</f>
        <v/>
      </c>
      <c r="B180" s="23" t="str">
        <f>IFERROR(IF(A180="","",VLOOKUP($A180,REFERENCEMENT_ISOLANT[[Ordre]:[Eligibilité procédé]],2,FALSE)),"")</f>
        <v/>
      </c>
      <c r="C180" s="23" t="str" cm="1">
        <f t="array" ref="C180">IF(B180&lt;&gt;"",INDEX(BDD_ISOLANTS_BIOSOURCES!A:CF,B180,MATCH($C$12,REFERENCEMENT_ISOLANT[#Headers],0)),"")</f>
        <v/>
      </c>
      <c r="D180" s="23" t="str">
        <f ca="1">IF($B$10=TRUE,IF(C180&lt;&gt;"",COUNTIF(INDIRECT("$C$"&amp;ROW($C$13)&amp;":$C$"&amp;491-COUNTBLANK($C$13:$C$491)),"&lt;"&amp;C180)+COUNTIF(C$13:C180,C180),""),IF(C180&lt;&gt;"",COUNTIF(INDIRECT("$C$"&amp;ROW($C$13)&amp;":$C$"&amp;491-COUNTBLANK($C$13:$C$491)),"&gt;"&amp;C180)+COUNTIF(C$13:C180,C180),""))</f>
        <v/>
      </c>
      <c r="E180" s="23" t="str">
        <f t="shared" ca="1" si="2"/>
        <v/>
      </c>
      <c r="F180" s="133" t="str" cm="1">
        <f t="array" ref="F180">IF(A180&lt;&gt;"",INDEX(BDD_ISOLANTS_BIOSOURCES!A:CJ,E180,MATCH($F$12,REFERENCEMENT_ISOLANT[#Headers],0)),"")</f>
        <v/>
      </c>
    </row>
    <row r="181" spans="1:6" x14ac:dyDescent="0.25">
      <c r="A181" s="23" t="str">
        <f>IF(AND(A180&lt;COUNTIF(REFERENCEMENT_ISOLANT[DATE REFERENCEMENT],"&lt;&gt;"&amp;""),A180&gt;0),'PR-tampon'!A180+1,"")</f>
        <v/>
      </c>
      <c r="B181" s="23" t="str">
        <f>IFERROR(IF(A181="","",VLOOKUP($A181,REFERENCEMENT_ISOLANT[[Ordre]:[Eligibilité procédé]],2,FALSE)),"")</f>
        <v/>
      </c>
      <c r="C181" s="23" t="str" cm="1">
        <f t="array" ref="C181">IF(B181&lt;&gt;"",INDEX(BDD_ISOLANTS_BIOSOURCES!A:CF,B181,MATCH($C$12,REFERENCEMENT_ISOLANT[#Headers],0)),"")</f>
        <v/>
      </c>
      <c r="D181" s="23" t="str">
        <f ca="1">IF($B$10=TRUE,IF(C181&lt;&gt;"",COUNTIF(INDIRECT("$C$"&amp;ROW($C$13)&amp;":$C$"&amp;491-COUNTBLANK($C$13:$C$491)),"&lt;"&amp;C181)+COUNTIF(C$13:C181,C181),""),IF(C181&lt;&gt;"",COUNTIF(INDIRECT("$C$"&amp;ROW($C$13)&amp;":$C$"&amp;491-COUNTBLANK($C$13:$C$491)),"&gt;"&amp;C181)+COUNTIF(C$13:C181,C181),""))</f>
        <v/>
      </c>
      <c r="E181" s="23" t="str">
        <f t="shared" ca="1" si="2"/>
        <v/>
      </c>
      <c r="F181" s="133" t="str" cm="1">
        <f t="array" ref="F181">IF(A181&lt;&gt;"",INDEX(BDD_ISOLANTS_BIOSOURCES!A:CJ,E181,MATCH($F$12,REFERENCEMENT_ISOLANT[#Headers],0)),"")</f>
        <v/>
      </c>
    </row>
    <row r="182" spans="1:6" x14ac:dyDescent="0.25">
      <c r="A182" s="23" t="str">
        <f>IF(AND(A181&lt;COUNTIF(REFERENCEMENT_ISOLANT[DATE REFERENCEMENT],"&lt;&gt;"&amp;""),A181&gt;0),'PR-tampon'!A181+1,"")</f>
        <v/>
      </c>
      <c r="B182" s="23" t="str">
        <f>IFERROR(IF(A182="","",VLOOKUP($A182,REFERENCEMENT_ISOLANT[[Ordre]:[Eligibilité procédé]],2,FALSE)),"")</f>
        <v/>
      </c>
      <c r="C182" s="23" t="str" cm="1">
        <f t="array" ref="C182">IF(B182&lt;&gt;"",INDEX(BDD_ISOLANTS_BIOSOURCES!A:CF,B182,MATCH($C$12,REFERENCEMENT_ISOLANT[#Headers],0)),"")</f>
        <v/>
      </c>
      <c r="D182" s="23" t="str">
        <f ca="1">IF($B$10=TRUE,IF(C182&lt;&gt;"",COUNTIF(INDIRECT("$C$"&amp;ROW($C$13)&amp;":$C$"&amp;491-COUNTBLANK($C$13:$C$491)),"&lt;"&amp;C182)+COUNTIF(C$13:C182,C182),""),IF(C182&lt;&gt;"",COUNTIF(INDIRECT("$C$"&amp;ROW($C$13)&amp;":$C$"&amp;491-COUNTBLANK($C$13:$C$491)),"&gt;"&amp;C182)+COUNTIF(C$13:C182,C182),""))</f>
        <v/>
      </c>
      <c r="E182" s="23" t="str">
        <f t="shared" ca="1" si="2"/>
        <v/>
      </c>
      <c r="F182" s="133" t="str" cm="1">
        <f t="array" ref="F182">IF(A182&lt;&gt;"",INDEX(BDD_ISOLANTS_BIOSOURCES!A:CJ,E182,MATCH($F$12,REFERENCEMENT_ISOLANT[#Headers],0)),"")</f>
        <v/>
      </c>
    </row>
    <row r="183" spans="1:6" x14ac:dyDescent="0.25">
      <c r="A183" s="23" t="str">
        <f>IF(AND(A182&lt;COUNTIF(REFERENCEMENT_ISOLANT[DATE REFERENCEMENT],"&lt;&gt;"&amp;""),A182&gt;0),'PR-tampon'!A182+1,"")</f>
        <v/>
      </c>
      <c r="B183" s="23" t="str">
        <f>IFERROR(IF(A183="","",VLOOKUP($A183,REFERENCEMENT_ISOLANT[[Ordre]:[Eligibilité procédé]],2,FALSE)),"")</f>
        <v/>
      </c>
      <c r="C183" s="23" t="str" cm="1">
        <f t="array" ref="C183">IF(B183&lt;&gt;"",INDEX(BDD_ISOLANTS_BIOSOURCES!A:CF,B183,MATCH($C$12,REFERENCEMENT_ISOLANT[#Headers],0)),"")</f>
        <v/>
      </c>
      <c r="D183" s="23" t="str">
        <f ca="1">IF($B$10=TRUE,IF(C183&lt;&gt;"",COUNTIF(INDIRECT("$C$"&amp;ROW($C$13)&amp;":$C$"&amp;491-COUNTBLANK($C$13:$C$491)),"&lt;"&amp;C183)+COUNTIF(C$13:C183,C183),""),IF(C183&lt;&gt;"",COUNTIF(INDIRECT("$C$"&amp;ROW($C$13)&amp;":$C$"&amp;491-COUNTBLANK($C$13:$C$491)),"&gt;"&amp;C183)+COUNTIF(C$13:C183,C183),""))</f>
        <v/>
      </c>
      <c r="E183" s="23" t="str">
        <f t="shared" ca="1" si="2"/>
        <v/>
      </c>
      <c r="F183" s="133" t="str" cm="1">
        <f t="array" ref="F183">IF(A183&lt;&gt;"",INDEX(BDD_ISOLANTS_BIOSOURCES!A:CJ,E183,MATCH($F$12,REFERENCEMENT_ISOLANT[#Headers],0)),"")</f>
        <v/>
      </c>
    </row>
    <row r="184" spans="1:6" x14ac:dyDescent="0.25">
      <c r="A184" s="23" t="str">
        <f>IF(AND(A183&lt;COUNTIF(REFERENCEMENT_ISOLANT[DATE REFERENCEMENT],"&lt;&gt;"&amp;""),A183&gt;0),'PR-tampon'!A183+1,"")</f>
        <v/>
      </c>
      <c r="B184" s="23" t="str">
        <f>IFERROR(IF(A184="","",VLOOKUP($A184,REFERENCEMENT_ISOLANT[[Ordre]:[Eligibilité procédé]],2,FALSE)),"")</f>
        <v/>
      </c>
      <c r="C184" s="23" t="str" cm="1">
        <f t="array" ref="C184">IF(B184&lt;&gt;"",INDEX(BDD_ISOLANTS_BIOSOURCES!A:CF,B184,MATCH($C$12,REFERENCEMENT_ISOLANT[#Headers],0)),"")</f>
        <v/>
      </c>
      <c r="D184" s="23" t="str">
        <f ca="1">IF($B$10=TRUE,IF(C184&lt;&gt;"",COUNTIF(INDIRECT("$C$"&amp;ROW($C$13)&amp;":$C$"&amp;491-COUNTBLANK($C$13:$C$491)),"&lt;"&amp;C184)+COUNTIF(C$13:C184,C184),""),IF(C184&lt;&gt;"",COUNTIF(INDIRECT("$C$"&amp;ROW($C$13)&amp;":$C$"&amp;491-COUNTBLANK($C$13:$C$491)),"&gt;"&amp;C184)+COUNTIF(C$13:C184,C184),""))</f>
        <v/>
      </c>
      <c r="E184" s="23" t="str">
        <f t="shared" ca="1" si="2"/>
        <v/>
      </c>
      <c r="F184" s="133" t="str" cm="1">
        <f t="array" ref="F184">IF(A184&lt;&gt;"",INDEX(BDD_ISOLANTS_BIOSOURCES!A:CJ,E184,MATCH($F$12,REFERENCEMENT_ISOLANT[#Headers],0)),"")</f>
        <v/>
      </c>
    </row>
    <row r="185" spans="1:6" x14ac:dyDescent="0.25">
      <c r="A185" s="23" t="str">
        <f>IF(AND(A184&lt;COUNTIF(REFERENCEMENT_ISOLANT[DATE REFERENCEMENT],"&lt;&gt;"&amp;""),A184&gt;0),'PR-tampon'!A184+1,"")</f>
        <v/>
      </c>
      <c r="B185" s="23" t="str">
        <f>IFERROR(IF(A185="","",VLOOKUP($A185,REFERENCEMENT_ISOLANT[[Ordre]:[Eligibilité procédé]],2,FALSE)),"")</f>
        <v/>
      </c>
      <c r="C185" s="23" t="str" cm="1">
        <f t="array" ref="C185">IF(B185&lt;&gt;"",INDEX(BDD_ISOLANTS_BIOSOURCES!A:CF,B185,MATCH($C$12,REFERENCEMENT_ISOLANT[#Headers],0)),"")</f>
        <v/>
      </c>
      <c r="D185" s="23" t="str">
        <f ca="1">IF($B$10=TRUE,IF(C185&lt;&gt;"",COUNTIF(INDIRECT("$C$"&amp;ROW($C$13)&amp;":$C$"&amp;491-COUNTBLANK($C$13:$C$491)),"&lt;"&amp;C185)+COUNTIF(C$13:C185,C185),""),IF(C185&lt;&gt;"",COUNTIF(INDIRECT("$C$"&amp;ROW($C$13)&amp;":$C$"&amp;491-COUNTBLANK($C$13:$C$491)),"&gt;"&amp;C185)+COUNTIF(C$13:C185,C185),""))</f>
        <v/>
      </c>
      <c r="E185" s="23" t="str">
        <f t="shared" ca="1" si="2"/>
        <v/>
      </c>
      <c r="F185" s="133" t="str" cm="1">
        <f t="array" ref="F185">IF(A185&lt;&gt;"",INDEX(BDD_ISOLANTS_BIOSOURCES!A:CJ,E185,MATCH($F$12,REFERENCEMENT_ISOLANT[#Headers],0)),"")</f>
        <v/>
      </c>
    </row>
    <row r="186" spans="1:6" x14ac:dyDescent="0.25">
      <c r="A186" s="23" t="str">
        <f>IF(AND(A185&lt;COUNTIF(REFERENCEMENT_ISOLANT[DATE REFERENCEMENT],"&lt;&gt;"&amp;""),A185&gt;0),'PR-tampon'!A185+1,"")</f>
        <v/>
      </c>
      <c r="B186" s="23" t="str">
        <f>IFERROR(IF(A186="","",VLOOKUP($A186,REFERENCEMENT_ISOLANT[[Ordre]:[Eligibilité procédé]],2,FALSE)),"")</f>
        <v/>
      </c>
      <c r="C186" s="23" t="str" cm="1">
        <f t="array" ref="C186">IF(B186&lt;&gt;"",INDEX(BDD_ISOLANTS_BIOSOURCES!A:CF,B186,MATCH($C$12,REFERENCEMENT_ISOLANT[#Headers],0)),"")</f>
        <v/>
      </c>
      <c r="D186" s="23" t="str">
        <f ca="1">IF($B$10=TRUE,IF(C186&lt;&gt;"",COUNTIF(INDIRECT("$C$"&amp;ROW($C$13)&amp;":$C$"&amp;491-COUNTBLANK($C$13:$C$491)),"&lt;"&amp;C186)+COUNTIF(C$13:C186,C186),""),IF(C186&lt;&gt;"",COUNTIF(INDIRECT("$C$"&amp;ROW($C$13)&amp;":$C$"&amp;491-COUNTBLANK($C$13:$C$491)),"&gt;"&amp;C186)+COUNTIF(C$13:C186,C186),""))</f>
        <v/>
      </c>
      <c r="E186" s="23" t="str">
        <f t="shared" ca="1" si="2"/>
        <v/>
      </c>
      <c r="F186" s="133" t="str" cm="1">
        <f t="array" ref="F186">IF(A186&lt;&gt;"",INDEX(BDD_ISOLANTS_BIOSOURCES!A:CJ,E186,MATCH($F$12,REFERENCEMENT_ISOLANT[#Headers],0)),"")</f>
        <v/>
      </c>
    </row>
    <row r="187" spans="1:6" x14ac:dyDescent="0.25">
      <c r="A187" s="23" t="str">
        <f>IF(AND(A186&lt;COUNTIF(REFERENCEMENT_ISOLANT[DATE REFERENCEMENT],"&lt;&gt;"&amp;""),A186&gt;0),'PR-tampon'!A186+1,"")</f>
        <v/>
      </c>
      <c r="B187" s="23" t="str">
        <f>IFERROR(IF(A187="","",VLOOKUP($A187,REFERENCEMENT_ISOLANT[[Ordre]:[Eligibilité procédé]],2,FALSE)),"")</f>
        <v/>
      </c>
      <c r="C187" s="23" t="str" cm="1">
        <f t="array" ref="C187">IF(B187&lt;&gt;"",INDEX(BDD_ISOLANTS_BIOSOURCES!A:CF,B187,MATCH($C$12,REFERENCEMENT_ISOLANT[#Headers],0)),"")</f>
        <v/>
      </c>
      <c r="D187" s="23" t="str">
        <f ca="1">IF($B$10=TRUE,IF(C187&lt;&gt;"",COUNTIF(INDIRECT("$C$"&amp;ROW($C$13)&amp;":$C$"&amp;491-COUNTBLANK($C$13:$C$491)),"&lt;"&amp;C187)+COUNTIF(C$13:C187,C187),""),IF(C187&lt;&gt;"",COUNTIF(INDIRECT("$C$"&amp;ROW($C$13)&amp;":$C$"&amp;491-COUNTBLANK($C$13:$C$491)),"&gt;"&amp;C187)+COUNTIF(C$13:C187,C187),""))</f>
        <v/>
      </c>
      <c r="E187" s="23" t="str">
        <f t="shared" ca="1" si="2"/>
        <v/>
      </c>
      <c r="F187" s="133" t="str" cm="1">
        <f t="array" ref="F187">IF(A187&lt;&gt;"",INDEX(BDD_ISOLANTS_BIOSOURCES!A:CJ,E187,MATCH($F$12,REFERENCEMENT_ISOLANT[#Headers],0)),"")</f>
        <v/>
      </c>
    </row>
    <row r="188" spans="1:6" x14ac:dyDescent="0.25">
      <c r="A188" s="23" t="str">
        <f>IF(AND(A187&lt;COUNTIF(REFERENCEMENT_ISOLANT[DATE REFERENCEMENT],"&lt;&gt;"&amp;""),A187&gt;0),'PR-tampon'!A187+1,"")</f>
        <v/>
      </c>
      <c r="B188" s="23" t="str">
        <f>IFERROR(IF(A188="","",VLOOKUP($A188,REFERENCEMENT_ISOLANT[[Ordre]:[Eligibilité procédé]],2,FALSE)),"")</f>
        <v/>
      </c>
      <c r="C188" s="23" t="str" cm="1">
        <f t="array" ref="C188">IF(B188&lt;&gt;"",INDEX(BDD_ISOLANTS_BIOSOURCES!A:CF,B188,MATCH($C$12,REFERENCEMENT_ISOLANT[#Headers],0)),"")</f>
        <v/>
      </c>
      <c r="D188" s="23" t="str">
        <f ca="1">IF($B$10=TRUE,IF(C188&lt;&gt;"",COUNTIF(INDIRECT("$C$"&amp;ROW($C$13)&amp;":$C$"&amp;491-COUNTBLANK($C$13:$C$491)),"&lt;"&amp;C188)+COUNTIF(C$13:C188,C188),""),IF(C188&lt;&gt;"",COUNTIF(INDIRECT("$C$"&amp;ROW($C$13)&amp;":$C$"&amp;491-COUNTBLANK($C$13:$C$491)),"&gt;"&amp;C188)+COUNTIF(C$13:C188,C188),""))</f>
        <v/>
      </c>
      <c r="E188" s="23" t="str">
        <f t="shared" ca="1" si="2"/>
        <v/>
      </c>
      <c r="F188" s="133" t="str" cm="1">
        <f t="array" ref="F188">IF(A188&lt;&gt;"",INDEX(BDD_ISOLANTS_BIOSOURCES!A:CJ,E188,MATCH($F$12,REFERENCEMENT_ISOLANT[#Headers],0)),"")</f>
        <v/>
      </c>
    </row>
    <row r="189" spans="1:6" x14ac:dyDescent="0.25">
      <c r="A189" s="23" t="str">
        <f>IF(AND(A188&lt;COUNTIF(REFERENCEMENT_ISOLANT[DATE REFERENCEMENT],"&lt;&gt;"&amp;""),A188&gt;0),'PR-tampon'!A188+1,"")</f>
        <v/>
      </c>
      <c r="B189" s="23" t="str">
        <f>IFERROR(IF(A189="","",VLOOKUP($A189,REFERENCEMENT_ISOLANT[[Ordre]:[Eligibilité procédé]],2,FALSE)),"")</f>
        <v/>
      </c>
      <c r="C189" s="23" t="str" cm="1">
        <f t="array" ref="C189">IF(B189&lt;&gt;"",INDEX(BDD_ISOLANTS_BIOSOURCES!A:CF,B189,MATCH($C$12,REFERENCEMENT_ISOLANT[#Headers],0)),"")</f>
        <v/>
      </c>
      <c r="D189" s="23" t="str">
        <f ca="1">IF($B$10=TRUE,IF(C189&lt;&gt;"",COUNTIF(INDIRECT("$C$"&amp;ROW($C$13)&amp;":$C$"&amp;491-COUNTBLANK($C$13:$C$491)),"&lt;"&amp;C189)+COUNTIF(C$13:C189,C189),""),IF(C189&lt;&gt;"",COUNTIF(INDIRECT("$C$"&amp;ROW($C$13)&amp;":$C$"&amp;491-COUNTBLANK($C$13:$C$491)),"&gt;"&amp;C189)+COUNTIF(C$13:C189,C189),""))</f>
        <v/>
      </c>
      <c r="E189" s="23" t="str">
        <f t="shared" ca="1" si="2"/>
        <v/>
      </c>
      <c r="F189" s="133" t="str" cm="1">
        <f t="array" ref="F189">IF(A189&lt;&gt;"",INDEX(BDD_ISOLANTS_BIOSOURCES!A:CJ,E189,MATCH($F$12,REFERENCEMENT_ISOLANT[#Headers],0)),"")</f>
        <v/>
      </c>
    </row>
    <row r="190" spans="1:6" x14ac:dyDescent="0.25">
      <c r="A190" s="23" t="str">
        <f>IF(AND(A189&lt;COUNTIF(REFERENCEMENT_ISOLANT[DATE REFERENCEMENT],"&lt;&gt;"&amp;""),A189&gt;0),'PR-tampon'!A189+1,"")</f>
        <v/>
      </c>
      <c r="B190" s="23" t="str">
        <f>IFERROR(IF(A190="","",VLOOKUP($A190,REFERENCEMENT_ISOLANT[[Ordre]:[Eligibilité procédé]],2,FALSE)),"")</f>
        <v/>
      </c>
      <c r="C190" s="23" t="str" cm="1">
        <f t="array" ref="C190">IF(B190&lt;&gt;"",INDEX(BDD_ISOLANTS_BIOSOURCES!A:CF,B190,MATCH($C$12,REFERENCEMENT_ISOLANT[#Headers],0)),"")</f>
        <v/>
      </c>
      <c r="D190" s="23" t="str">
        <f ca="1">IF($B$10=TRUE,IF(C190&lt;&gt;"",COUNTIF(INDIRECT("$C$"&amp;ROW($C$13)&amp;":$C$"&amp;491-COUNTBLANK($C$13:$C$491)),"&lt;"&amp;C190)+COUNTIF(C$13:C190,C190),""),IF(C190&lt;&gt;"",COUNTIF(INDIRECT("$C$"&amp;ROW($C$13)&amp;":$C$"&amp;491-COUNTBLANK($C$13:$C$491)),"&gt;"&amp;C190)+COUNTIF(C$13:C190,C190),""))</f>
        <v/>
      </c>
      <c r="E190" s="23" t="str">
        <f t="shared" ca="1" si="2"/>
        <v/>
      </c>
      <c r="F190" s="133" t="str" cm="1">
        <f t="array" ref="F190">IF(A190&lt;&gt;"",INDEX(BDD_ISOLANTS_BIOSOURCES!A:CJ,E190,MATCH($F$12,REFERENCEMENT_ISOLANT[#Headers],0)),"")</f>
        <v/>
      </c>
    </row>
    <row r="191" spans="1:6" x14ac:dyDescent="0.25">
      <c r="A191" s="23" t="str">
        <f>IF(AND(A190&lt;COUNTIF(REFERENCEMENT_ISOLANT[DATE REFERENCEMENT],"&lt;&gt;"&amp;""),A190&gt;0),'PR-tampon'!A190+1,"")</f>
        <v/>
      </c>
      <c r="B191" s="23" t="str">
        <f>IFERROR(IF(A191="","",VLOOKUP($A191,REFERENCEMENT_ISOLANT[[Ordre]:[Eligibilité procédé]],2,FALSE)),"")</f>
        <v/>
      </c>
      <c r="C191" s="23" t="str" cm="1">
        <f t="array" ref="C191">IF(B191&lt;&gt;"",INDEX(BDD_ISOLANTS_BIOSOURCES!A:CF,B191,MATCH($C$12,REFERENCEMENT_ISOLANT[#Headers],0)),"")</f>
        <v/>
      </c>
      <c r="D191" s="23" t="str">
        <f ca="1">IF($B$10=TRUE,IF(C191&lt;&gt;"",COUNTIF(INDIRECT("$C$"&amp;ROW($C$13)&amp;":$C$"&amp;491-COUNTBLANK($C$13:$C$491)),"&lt;"&amp;C191)+COUNTIF(C$13:C191,C191),""),IF(C191&lt;&gt;"",COUNTIF(INDIRECT("$C$"&amp;ROW($C$13)&amp;":$C$"&amp;491-COUNTBLANK($C$13:$C$491)),"&gt;"&amp;C191)+COUNTIF(C$13:C191,C191),""))</f>
        <v/>
      </c>
      <c r="E191" s="23" t="str">
        <f t="shared" ca="1" si="2"/>
        <v/>
      </c>
      <c r="F191" s="133" t="str" cm="1">
        <f t="array" ref="F191">IF(A191&lt;&gt;"",INDEX(BDD_ISOLANTS_BIOSOURCES!A:CJ,E191,MATCH($F$12,REFERENCEMENT_ISOLANT[#Headers],0)),"")</f>
        <v/>
      </c>
    </row>
    <row r="192" spans="1:6" x14ac:dyDescent="0.25">
      <c r="A192" s="23" t="str">
        <f>IF(AND(A191&lt;COUNTIF(REFERENCEMENT_ISOLANT[DATE REFERENCEMENT],"&lt;&gt;"&amp;""),A191&gt;0),'PR-tampon'!A191+1,"")</f>
        <v/>
      </c>
      <c r="B192" s="23" t="str">
        <f>IFERROR(IF(A192="","",VLOOKUP($A192,REFERENCEMENT_ISOLANT[[Ordre]:[Eligibilité procédé]],2,FALSE)),"")</f>
        <v/>
      </c>
      <c r="C192" s="23" t="str" cm="1">
        <f t="array" ref="C192">IF(B192&lt;&gt;"",INDEX(BDD_ISOLANTS_BIOSOURCES!A:CF,B192,MATCH($C$12,REFERENCEMENT_ISOLANT[#Headers],0)),"")</f>
        <v/>
      </c>
      <c r="D192" s="23" t="str">
        <f ca="1">IF($B$10=TRUE,IF(C192&lt;&gt;"",COUNTIF(INDIRECT("$C$"&amp;ROW($C$13)&amp;":$C$"&amp;491-COUNTBLANK($C$13:$C$491)),"&lt;"&amp;C192)+COUNTIF(C$13:C192,C192),""),IF(C192&lt;&gt;"",COUNTIF(INDIRECT("$C$"&amp;ROW($C$13)&amp;":$C$"&amp;491-COUNTBLANK($C$13:$C$491)),"&gt;"&amp;C192)+COUNTIF(C$13:C192,C192),""))</f>
        <v/>
      </c>
      <c r="E192" s="23" t="str">
        <f t="shared" ca="1" si="2"/>
        <v/>
      </c>
      <c r="F192" s="133" t="str" cm="1">
        <f t="array" ref="F192">IF(A192&lt;&gt;"",INDEX(BDD_ISOLANTS_BIOSOURCES!A:CJ,E192,MATCH($F$12,REFERENCEMENT_ISOLANT[#Headers],0)),"")</f>
        <v/>
      </c>
    </row>
    <row r="193" spans="1:6" x14ac:dyDescent="0.25">
      <c r="A193" s="23" t="str">
        <f>IF(AND(A192&lt;COUNTIF(REFERENCEMENT_ISOLANT[DATE REFERENCEMENT],"&lt;&gt;"&amp;""),A192&gt;0),'PR-tampon'!A192+1,"")</f>
        <v/>
      </c>
      <c r="B193" s="23" t="str">
        <f>IFERROR(IF(A193="","",VLOOKUP($A193,REFERENCEMENT_ISOLANT[[Ordre]:[Eligibilité procédé]],2,FALSE)),"")</f>
        <v/>
      </c>
      <c r="C193" s="23" t="str" cm="1">
        <f t="array" ref="C193">IF(B193&lt;&gt;"",INDEX(BDD_ISOLANTS_BIOSOURCES!A:CF,B193,MATCH($C$12,REFERENCEMENT_ISOLANT[#Headers],0)),"")</f>
        <v/>
      </c>
      <c r="D193" s="23" t="str">
        <f ca="1">IF($B$10=TRUE,IF(C193&lt;&gt;"",COUNTIF(INDIRECT("$C$"&amp;ROW($C$13)&amp;":$C$"&amp;491-COUNTBLANK($C$13:$C$491)),"&lt;"&amp;C193)+COUNTIF(C$13:C193,C193),""),IF(C193&lt;&gt;"",COUNTIF(INDIRECT("$C$"&amp;ROW($C$13)&amp;":$C$"&amp;491-COUNTBLANK($C$13:$C$491)),"&gt;"&amp;C193)+COUNTIF(C$13:C193,C193),""))</f>
        <v/>
      </c>
      <c r="E193" s="23" t="str">
        <f t="shared" ca="1" si="2"/>
        <v/>
      </c>
      <c r="F193" s="133" t="str" cm="1">
        <f t="array" ref="F193">IF(A193&lt;&gt;"",INDEX(BDD_ISOLANTS_BIOSOURCES!A:CJ,E193,MATCH($F$12,REFERENCEMENT_ISOLANT[#Headers],0)),"")</f>
        <v/>
      </c>
    </row>
    <row r="194" spans="1:6" x14ac:dyDescent="0.25">
      <c r="A194" s="23" t="str">
        <f>IF(AND(A193&lt;COUNTIF(REFERENCEMENT_ISOLANT[DATE REFERENCEMENT],"&lt;&gt;"&amp;""),A193&gt;0),'PR-tampon'!A193+1,"")</f>
        <v/>
      </c>
      <c r="B194" s="23" t="str">
        <f>IFERROR(IF(A194="","",VLOOKUP($A194,REFERENCEMENT_ISOLANT[[Ordre]:[Eligibilité procédé]],2,FALSE)),"")</f>
        <v/>
      </c>
      <c r="C194" s="23" t="str" cm="1">
        <f t="array" ref="C194">IF(B194&lt;&gt;"",INDEX(BDD_ISOLANTS_BIOSOURCES!A:CF,B194,MATCH($C$12,REFERENCEMENT_ISOLANT[#Headers],0)),"")</f>
        <v/>
      </c>
      <c r="D194" s="23" t="str">
        <f ca="1">IF($B$10=TRUE,IF(C194&lt;&gt;"",COUNTIF(INDIRECT("$C$"&amp;ROW($C$13)&amp;":$C$"&amp;491-COUNTBLANK($C$13:$C$491)),"&lt;"&amp;C194)+COUNTIF(C$13:C194,C194),""),IF(C194&lt;&gt;"",COUNTIF(INDIRECT("$C$"&amp;ROW($C$13)&amp;":$C$"&amp;491-COUNTBLANK($C$13:$C$491)),"&gt;"&amp;C194)+COUNTIF(C$13:C194,C194),""))</f>
        <v/>
      </c>
      <c r="E194" s="23" t="str">
        <f t="shared" ca="1" si="2"/>
        <v/>
      </c>
      <c r="F194" s="133" t="str" cm="1">
        <f t="array" ref="F194">IF(A194&lt;&gt;"",INDEX(BDD_ISOLANTS_BIOSOURCES!A:CJ,E194,MATCH($F$12,REFERENCEMENT_ISOLANT[#Headers],0)),"")</f>
        <v/>
      </c>
    </row>
    <row r="195" spans="1:6" x14ac:dyDescent="0.25">
      <c r="A195" s="23" t="str">
        <f>IF(AND(A194&lt;COUNTIF(REFERENCEMENT_ISOLANT[DATE REFERENCEMENT],"&lt;&gt;"&amp;""),A194&gt;0),'PR-tampon'!A194+1,"")</f>
        <v/>
      </c>
      <c r="B195" s="23" t="str">
        <f>IFERROR(IF(A195="","",VLOOKUP($A195,REFERENCEMENT_ISOLANT[[Ordre]:[Eligibilité procédé]],2,FALSE)),"")</f>
        <v/>
      </c>
      <c r="C195" s="23" t="str" cm="1">
        <f t="array" ref="C195">IF(B195&lt;&gt;"",INDEX(BDD_ISOLANTS_BIOSOURCES!A:CF,B195,MATCH($C$12,REFERENCEMENT_ISOLANT[#Headers],0)),"")</f>
        <v/>
      </c>
      <c r="D195" s="23" t="str">
        <f ca="1">IF($B$10=TRUE,IF(C195&lt;&gt;"",COUNTIF(INDIRECT("$C$"&amp;ROW($C$13)&amp;":$C$"&amp;491-COUNTBLANK($C$13:$C$491)),"&lt;"&amp;C195)+COUNTIF(C$13:C195,C195),""),IF(C195&lt;&gt;"",COUNTIF(INDIRECT("$C$"&amp;ROW($C$13)&amp;":$C$"&amp;491-COUNTBLANK($C$13:$C$491)),"&gt;"&amp;C195)+COUNTIF(C$13:C195,C195),""))</f>
        <v/>
      </c>
      <c r="E195" s="23" t="str">
        <f t="shared" ca="1" si="2"/>
        <v/>
      </c>
      <c r="F195" s="133" t="str" cm="1">
        <f t="array" ref="F195">IF(A195&lt;&gt;"",INDEX(BDD_ISOLANTS_BIOSOURCES!A:CJ,E195,MATCH($F$12,REFERENCEMENT_ISOLANT[#Headers],0)),"")</f>
        <v/>
      </c>
    </row>
    <row r="196" spans="1:6" x14ac:dyDescent="0.25">
      <c r="A196" s="23" t="str">
        <f>IF(AND(A195&lt;COUNTIF(REFERENCEMENT_ISOLANT[DATE REFERENCEMENT],"&lt;&gt;"&amp;""),A195&gt;0),'PR-tampon'!A195+1,"")</f>
        <v/>
      </c>
      <c r="B196" s="23" t="str">
        <f>IFERROR(IF(A196="","",VLOOKUP($A196,REFERENCEMENT_ISOLANT[[Ordre]:[Eligibilité procédé]],2,FALSE)),"")</f>
        <v/>
      </c>
      <c r="C196" s="23" t="str" cm="1">
        <f t="array" ref="C196">IF(B196&lt;&gt;"",INDEX(BDD_ISOLANTS_BIOSOURCES!A:CF,B196,MATCH($C$12,REFERENCEMENT_ISOLANT[#Headers],0)),"")</f>
        <v/>
      </c>
      <c r="D196" s="23" t="str">
        <f ca="1">IF($B$10=TRUE,IF(C196&lt;&gt;"",COUNTIF(INDIRECT("$C$"&amp;ROW($C$13)&amp;":$C$"&amp;491-COUNTBLANK($C$13:$C$491)),"&lt;"&amp;C196)+COUNTIF(C$13:C196,C196),""),IF(C196&lt;&gt;"",COUNTIF(INDIRECT("$C$"&amp;ROW($C$13)&amp;":$C$"&amp;491-COUNTBLANK($C$13:$C$491)),"&gt;"&amp;C196)+COUNTIF(C$13:C196,C196),""))</f>
        <v/>
      </c>
      <c r="E196" s="23" t="str">
        <f t="shared" ca="1" si="2"/>
        <v/>
      </c>
      <c r="F196" s="133" t="str" cm="1">
        <f t="array" ref="F196">IF(A196&lt;&gt;"",INDEX(BDD_ISOLANTS_BIOSOURCES!A:CJ,E196,MATCH($F$12,REFERENCEMENT_ISOLANT[#Headers],0)),"")</f>
        <v/>
      </c>
    </row>
    <row r="197" spans="1:6" x14ac:dyDescent="0.25">
      <c r="A197" s="23" t="str">
        <f>IF(AND(A196&lt;COUNTIF(REFERENCEMENT_ISOLANT[DATE REFERENCEMENT],"&lt;&gt;"&amp;""),A196&gt;0),'PR-tampon'!A196+1,"")</f>
        <v/>
      </c>
      <c r="B197" s="23" t="str">
        <f>IFERROR(IF(A197="","",VLOOKUP($A197,REFERENCEMENT_ISOLANT[[Ordre]:[Eligibilité procédé]],2,FALSE)),"")</f>
        <v/>
      </c>
      <c r="C197" s="23" t="str" cm="1">
        <f t="array" ref="C197">IF(B197&lt;&gt;"",INDEX(BDD_ISOLANTS_BIOSOURCES!A:CF,B197,MATCH($C$12,REFERENCEMENT_ISOLANT[#Headers],0)),"")</f>
        <v/>
      </c>
      <c r="D197" s="23" t="str">
        <f ca="1">IF($B$10=TRUE,IF(C197&lt;&gt;"",COUNTIF(INDIRECT("$C$"&amp;ROW($C$13)&amp;":$C$"&amp;491-COUNTBLANK($C$13:$C$491)),"&lt;"&amp;C197)+COUNTIF(C$13:C197,C197),""),IF(C197&lt;&gt;"",COUNTIF(INDIRECT("$C$"&amp;ROW($C$13)&amp;":$C$"&amp;491-COUNTBLANK($C$13:$C$491)),"&gt;"&amp;C197)+COUNTIF(C$13:C197,C197),""))</f>
        <v/>
      </c>
      <c r="E197" s="23" t="str">
        <f t="shared" ca="1" si="2"/>
        <v/>
      </c>
      <c r="F197" s="133" t="str" cm="1">
        <f t="array" ref="F197">IF(A197&lt;&gt;"",INDEX(BDD_ISOLANTS_BIOSOURCES!A:CJ,E197,MATCH($F$12,REFERENCEMENT_ISOLANT[#Headers],0)),"")</f>
        <v/>
      </c>
    </row>
    <row r="198" spans="1:6" x14ac:dyDescent="0.25">
      <c r="A198" s="23" t="str">
        <f>IF(AND(A197&lt;COUNTIF(REFERENCEMENT_ISOLANT[DATE REFERENCEMENT],"&lt;&gt;"&amp;""),A197&gt;0),'PR-tampon'!A197+1,"")</f>
        <v/>
      </c>
      <c r="B198" s="23" t="str">
        <f>IFERROR(IF(A198="","",VLOOKUP($A198,REFERENCEMENT_ISOLANT[[Ordre]:[Eligibilité procédé]],2,FALSE)),"")</f>
        <v/>
      </c>
      <c r="C198" s="23" t="str" cm="1">
        <f t="array" ref="C198">IF(B198&lt;&gt;"",INDEX(BDD_ISOLANTS_BIOSOURCES!A:CF,B198,MATCH($C$12,REFERENCEMENT_ISOLANT[#Headers],0)),"")</f>
        <v/>
      </c>
      <c r="D198" s="23" t="str">
        <f ca="1">IF($B$10=TRUE,IF(C198&lt;&gt;"",COUNTIF(INDIRECT("$C$"&amp;ROW($C$13)&amp;":$C$"&amp;491-COUNTBLANK($C$13:$C$491)),"&lt;"&amp;C198)+COUNTIF(C$13:C198,C198),""),IF(C198&lt;&gt;"",COUNTIF(INDIRECT("$C$"&amp;ROW($C$13)&amp;":$C$"&amp;491-COUNTBLANK($C$13:$C$491)),"&gt;"&amp;C198)+COUNTIF(C$13:C198,C198),""))</f>
        <v/>
      </c>
      <c r="E198" s="23" t="str">
        <f t="shared" ca="1" si="2"/>
        <v/>
      </c>
      <c r="F198" s="133" t="str" cm="1">
        <f t="array" ref="F198">IF(A198&lt;&gt;"",INDEX(BDD_ISOLANTS_BIOSOURCES!A:CJ,E198,MATCH($F$12,REFERENCEMENT_ISOLANT[#Headers],0)),"")</f>
        <v/>
      </c>
    </row>
    <row r="199" spans="1:6" x14ac:dyDescent="0.25">
      <c r="A199" s="23" t="str">
        <f>IF(AND(A198&lt;COUNTIF(REFERENCEMENT_ISOLANT[DATE REFERENCEMENT],"&lt;&gt;"&amp;""),A198&gt;0),'PR-tampon'!A198+1,"")</f>
        <v/>
      </c>
      <c r="B199" s="23" t="str">
        <f>IFERROR(IF(A199="","",VLOOKUP($A199,REFERENCEMENT_ISOLANT[[Ordre]:[Eligibilité procédé]],2,FALSE)),"")</f>
        <v/>
      </c>
      <c r="C199" s="23" t="str" cm="1">
        <f t="array" ref="C199">IF(B199&lt;&gt;"",INDEX(BDD_ISOLANTS_BIOSOURCES!A:CF,B199,MATCH($C$12,REFERENCEMENT_ISOLANT[#Headers],0)),"")</f>
        <v/>
      </c>
      <c r="D199" s="23" t="str">
        <f ca="1">IF($B$10=TRUE,IF(C199&lt;&gt;"",COUNTIF(INDIRECT("$C$"&amp;ROW($C$13)&amp;":$C$"&amp;491-COUNTBLANK($C$13:$C$491)),"&lt;"&amp;C199)+COUNTIF(C$13:C199,C199),""),IF(C199&lt;&gt;"",COUNTIF(INDIRECT("$C$"&amp;ROW($C$13)&amp;":$C$"&amp;491-COUNTBLANK($C$13:$C$491)),"&gt;"&amp;C199)+COUNTIF(C$13:C199,C199),""))</f>
        <v/>
      </c>
      <c r="E199" s="23" t="str">
        <f t="shared" ca="1" si="2"/>
        <v/>
      </c>
      <c r="F199" s="133" t="str" cm="1">
        <f t="array" ref="F199">IF(A199&lt;&gt;"",INDEX(BDD_ISOLANTS_BIOSOURCES!A:CJ,E199,MATCH($F$12,REFERENCEMENT_ISOLANT[#Headers],0)),"")</f>
        <v/>
      </c>
    </row>
    <row r="200" spans="1:6" x14ac:dyDescent="0.25">
      <c r="A200" s="23" t="str">
        <f>IF(AND(A199&lt;COUNTIF(REFERENCEMENT_ISOLANT[DATE REFERENCEMENT],"&lt;&gt;"&amp;""),A199&gt;0),'PR-tampon'!A199+1,"")</f>
        <v/>
      </c>
      <c r="B200" s="23" t="str">
        <f>IFERROR(IF(A200="","",VLOOKUP($A200,REFERENCEMENT_ISOLANT[[Ordre]:[Eligibilité procédé]],2,FALSE)),"")</f>
        <v/>
      </c>
      <c r="C200" s="23" t="str" cm="1">
        <f t="array" ref="C200">IF(B200&lt;&gt;"",INDEX(BDD_ISOLANTS_BIOSOURCES!A:CF,B200,MATCH($C$12,REFERENCEMENT_ISOLANT[#Headers],0)),"")</f>
        <v/>
      </c>
      <c r="D200" s="23" t="str">
        <f ca="1">IF($B$10=TRUE,IF(C200&lt;&gt;"",COUNTIF(INDIRECT("$C$"&amp;ROW($C$13)&amp;":$C$"&amp;491-COUNTBLANK($C$13:$C$491)),"&lt;"&amp;C200)+COUNTIF(C$13:C200,C200),""),IF(C200&lt;&gt;"",COUNTIF(INDIRECT("$C$"&amp;ROW($C$13)&amp;":$C$"&amp;491-COUNTBLANK($C$13:$C$491)),"&gt;"&amp;C200)+COUNTIF(C$13:C200,C200),""))</f>
        <v/>
      </c>
      <c r="E200" s="23" t="str">
        <f t="shared" ca="1" si="2"/>
        <v/>
      </c>
      <c r="F200" s="133" t="str" cm="1">
        <f t="array" ref="F200">IF(A200&lt;&gt;"",INDEX(BDD_ISOLANTS_BIOSOURCES!A:CJ,E200,MATCH($F$12,REFERENCEMENT_ISOLANT[#Headers],0)),"")</f>
        <v/>
      </c>
    </row>
    <row r="201" spans="1:6" x14ac:dyDescent="0.25">
      <c r="A201" s="23" t="str">
        <f>IF(AND(A200&lt;COUNTIF(REFERENCEMENT_ISOLANT[DATE REFERENCEMENT],"&lt;&gt;"&amp;""),A200&gt;0),'PR-tampon'!A200+1,"")</f>
        <v/>
      </c>
      <c r="B201" s="23" t="str">
        <f>IFERROR(IF(A201="","",VLOOKUP($A201,REFERENCEMENT_ISOLANT[[Ordre]:[Eligibilité procédé]],2,FALSE)),"")</f>
        <v/>
      </c>
      <c r="C201" s="23" t="str" cm="1">
        <f t="array" ref="C201">IF(B201&lt;&gt;"",INDEX(BDD_ISOLANTS_BIOSOURCES!A:CF,B201,MATCH($C$12,REFERENCEMENT_ISOLANT[#Headers],0)),"")</f>
        <v/>
      </c>
      <c r="D201" s="23" t="str">
        <f ca="1">IF($B$10=TRUE,IF(C201&lt;&gt;"",COUNTIF(INDIRECT("$C$"&amp;ROW($C$13)&amp;":$C$"&amp;491-COUNTBLANK($C$13:$C$491)),"&lt;"&amp;C201)+COUNTIF(C$13:C201,C201),""),IF(C201&lt;&gt;"",COUNTIF(INDIRECT("$C$"&amp;ROW($C$13)&amp;":$C$"&amp;491-COUNTBLANK($C$13:$C$491)),"&gt;"&amp;C201)+COUNTIF(C$13:C201,C201),""))</f>
        <v/>
      </c>
      <c r="E201" s="23" t="str">
        <f t="shared" ca="1" si="2"/>
        <v/>
      </c>
      <c r="F201" s="133" t="str" cm="1">
        <f t="array" ref="F201">IF(A201&lt;&gt;"",INDEX(BDD_ISOLANTS_BIOSOURCES!A:CJ,E201,MATCH($F$12,REFERENCEMENT_ISOLANT[#Headers],0)),"")</f>
        <v/>
      </c>
    </row>
    <row r="202" spans="1:6" x14ac:dyDescent="0.25">
      <c r="A202" s="23" t="str">
        <f>IF(AND(A201&lt;COUNTIF(REFERENCEMENT_ISOLANT[DATE REFERENCEMENT],"&lt;&gt;"&amp;""),A201&gt;0),'PR-tampon'!A201+1,"")</f>
        <v/>
      </c>
      <c r="B202" s="23" t="str">
        <f>IFERROR(IF(A202="","",VLOOKUP($A202,REFERENCEMENT_ISOLANT[[Ordre]:[Eligibilité procédé]],2,FALSE)),"")</f>
        <v/>
      </c>
      <c r="C202" s="23" t="str" cm="1">
        <f t="array" ref="C202">IF(B202&lt;&gt;"",INDEX(BDD_ISOLANTS_BIOSOURCES!A:CF,B202,MATCH($C$12,REFERENCEMENT_ISOLANT[#Headers],0)),"")</f>
        <v/>
      </c>
      <c r="D202" s="23" t="str">
        <f ca="1">IF($B$10=TRUE,IF(C202&lt;&gt;"",COUNTIF(INDIRECT("$C$"&amp;ROW($C$13)&amp;":$C$"&amp;491-COUNTBLANK($C$13:$C$491)),"&lt;"&amp;C202)+COUNTIF(C$13:C202,C202),""),IF(C202&lt;&gt;"",COUNTIF(INDIRECT("$C$"&amp;ROW($C$13)&amp;":$C$"&amp;491-COUNTBLANK($C$13:$C$491)),"&gt;"&amp;C202)+COUNTIF(C$13:C202,C202),""))</f>
        <v/>
      </c>
      <c r="E202" s="23" t="str">
        <f t="shared" ca="1" si="2"/>
        <v/>
      </c>
      <c r="F202" s="133" t="str" cm="1">
        <f t="array" ref="F202">IF(A202&lt;&gt;"",INDEX(BDD_ISOLANTS_BIOSOURCES!A:CJ,E202,MATCH($F$12,REFERENCEMENT_ISOLANT[#Headers],0)),"")</f>
        <v/>
      </c>
    </row>
    <row r="203" spans="1:6" x14ac:dyDescent="0.25">
      <c r="A203" s="23" t="str">
        <f>IF(AND(A202&lt;COUNTIF(REFERENCEMENT_ISOLANT[DATE REFERENCEMENT],"&lt;&gt;"&amp;""),A202&gt;0),'PR-tampon'!A202+1,"")</f>
        <v/>
      </c>
      <c r="B203" s="23" t="str">
        <f>IFERROR(IF(A203="","",VLOOKUP($A203,REFERENCEMENT_ISOLANT[[Ordre]:[Eligibilité procédé]],2,FALSE)),"")</f>
        <v/>
      </c>
      <c r="C203" s="23" t="str" cm="1">
        <f t="array" ref="C203">IF(B203&lt;&gt;"",INDEX(BDD_ISOLANTS_BIOSOURCES!A:CF,B203,MATCH($C$12,REFERENCEMENT_ISOLANT[#Headers],0)),"")</f>
        <v/>
      </c>
      <c r="D203" s="23" t="str">
        <f ca="1">IF($B$10=TRUE,IF(C203&lt;&gt;"",COUNTIF(INDIRECT("$C$"&amp;ROW($C$13)&amp;":$C$"&amp;491-COUNTBLANK($C$13:$C$491)),"&lt;"&amp;C203)+COUNTIF(C$13:C203,C203),""),IF(C203&lt;&gt;"",COUNTIF(INDIRECT("$C$"&amp;ROW($C$13)&amp;":$C$"&amp;491-COUNTBLANK($C$13:$C$491)),"&gt;"&amp;C203)+COUNTIF(C$13:C203,C203),""))</f>
        <v/>
      </c>
      <c r="E203" s="23" t="str">
        <f t="shared" ca="1" si="2"/>
        <v/>
      </c>
      <c r="F203" s="133" t="str" cm="1">
        <f t="array" ref="F203">IF(A203&lt;&gt;"",INDEX(BDD_ISOLANTS_BIOSOURCES!A:CJ,E203,MATCH($F$12,REFERENCEMENT_ISOLANT[#Headers],0)),"")</f>
        <v/>
      </c>
    </row>
    <row r="204" spans="1:6" x14ac:dyDescent="0.25">
      <c r="A204" s="23" t="str">
        <f>IF(AND(A203&lt;COUNTIF(REFERENCEMENT_ISOLANT[DATE REFERENCEMENT],"&lt;&gt;"&amp;""),A203&gt;0),'PR-tampon'!A203+1,"")</f>
        <v/>
      </c>
      <c r="B204" s="23" t="str">
        <f>IFERROR(IF(A204="","",VLOOKUP($A204,REFERENCEMENT_ISOLANT[[Ordre]:[Eligibilité procédé]],2,FALSE)),"")</f>
        <v/>
      </c>
      <c r="C204" s="23" t="str" cm="1">
        <f t="array" ref="C204">IF(B204&lt;&gt;"",INDEX(BDD_ISOLANTS_BIOSOURCES!A:CF,B204,MATCH($C$12,REFERENCEMENT_ISOLANT[#Headers],0)),"")</f>
        <v/>
      </c>
      <c r="D204" s="23" t="str">
        <f ca="1">IF($B$10=TRUE,IF(C204&lt;&gt;"",COUNTIF(INDIRECT("$C$"&amp;ROW($C$13)&amp;":$C$"&amp;491-COUNTBLANK($C$13:$C$491)),"&lt;"&amp;C204)+COUNTIF(C$13:C204,C204),""),IF(C204&lt;&gt;"",COUNTIF(INDIRECT("$C$"&amp;ROW($C$13)&amp;":$C$"&amp;491-COUNTBLANK($C$13:$C$491)),"&gt;"&amp;C204)+COUNTIF(C$13:C204,C204),""))</f>
        <v/>
      </c>
      <c r="E204" s="23" t="str">
        <f t="shared" ca="1" si="2"/>
        <v/>
      </c>
      <c r="F204" s="133" t="str" cm="1">
        <f t="array" ref="F204">IF(A204&lt;&gt;"",INDEX(BDD_ISOLANTS_BIOSOURCES!A:CJ,E204,MATCH($F$12,REFERENCEMENT_ISOLANT[#Headers],0)),"")</f>
        <v/>
      </c>
    </row>
    <row r="205" spans="1:6" x14ac:dyDescent="0.25">
      <c r="A205" s="23" t="str">
        <f>IF(AND(A204&lt;COUNTIF(REFERENCEMENT_ISOLANT[DATE REFERENCEMENT],"&lt;&gt;"&amp;""),A204&gt;0),'PR-tampon'!A204+1,"")</f>
        <v/>
      </c>
      <c r="B205" s="23" t="str">
        <f>IFERROR(IF(A205="","",VLOOKUP($A205,REFERENCEMENT_ISOLANT[[Ordre]:[Eligibilité procédé]],2,FALSE)),"")</f>
        <v/>
      </c>
      <c r="C205" s="23" t="str" cm="1">
        <f t="array" ref="C205">IF(B205&lt;&gt;"",INDEX(BDD_ISOLANTS_BIOSOURCES!A:CF,B205,MATCH($C$12,REFERENCEMENT_ISOLANT[#Headers],0)),"")</f>
        <v/>
      </c>
      <c r="D205" s="23" t="str">
        <f ca="1">IF($B$10=TRUE,IF(C205&lt;&gt;"",COUNTIF(INDIRECT("$C$"&amp;ROW($C$13)&amp;":$C$"&amp;491-COUNTBLANK($C$13:$C$491)),"&lt;"&amp;C205)+COUNTIF(C$13:C205,C205),""),IF(C205&lt;&gt;"",COUNTIF(INDIRECT("$C$"&amp;ROW($C$13)&amp;":$C$"&amp;491-COUNTBLANK($C$13:$C$491)),"&gt;"&amp;C205)+COUNTIF(C$13:C205,C205),""))</f>
        <v/>
      </c>
      <c r="E205" s="23" t="str">
        <f t="shared" ca="1" si="2"/>
        <v/>
      </c>
      <c r="F205" s="133" t="str" cm="1">
        <f t="array" ref="F205">IF(A205&lt;&gt;"",INDEX(BDD_ISOLANTS_BIOSOURCES!A:CJ,E205,MATCH($F$12,REFERENCEMENT_ISOLANT[#Headers],0)),"")</f>
        <v/>
      </c>
    </row>
    <row r="206" spans="1:6" x14ac:dyDescent="0.25">
      <c r="A206" s="23" t="str">
        <f>IF(AND(A205&lt;COUNTIF(REFERENCEMENT_ISOLANT[DATE REFERENCEMENT],"&lt;&gt;"&amp;""),A205&gt;0),'PR-tampon'!A205+1,"")</f>
        <v/>
      </c>
      <c r="B206" s="23" t="str">
        <f>IFERROR(IF(A206="","",VLOOKUP($A206,REFERENCEMENT_ISOLANT[[Ordre]:[Eligibilité procédé]],2,FALSE)),"")</f>
        <v/>
      </c>
      <c r="C206" s="23" t="str" cm="1">
        <f t="array" ref="C206">IF(B206&lt;&gt;"",INDEX(BDD_ISOLANTS_BIOSOURCES!A:CF,B206,MATCH($C$12,REFERENCEMENT_ISOLANT[#Headers],0)),"")</f>
        <v/>
      </c>
      <c r="D206" s="23" t="str">
        <f ca="1">IF($B$10=TRUE,IF(C206&lt;&gt;"",COUNTIF(INDIRECT("$C$"&amp;ROW($C$13)&amp;":$C$"&amp;491-COUNTBLANK($C$13:$C$491)),"&lt;"&amp;C206)+COUNTIF(C$13:C206,C206),""),IF(C206&lt;&gt;"",COUNTIF(INDIRECT("$C$"&amp;ROW($C$13)&amp;":$C$"&amp;491-COUNTBLANK($C$13:$C$491)),"&gt;"&amp;C206)+COUNTIF(C$13:C206,C206),""))</f>
        <v/>
      </c>
      <c r="E206" s="23" t="str">
        <f t="shared" ref="E206:E269" ca="1" si="3">IFERROR(INDEX($A$13:$D$490,MATCH(ROW(D206)-ROW($B$12),$D$13:$D$490,0),2),"")</f>
        <v/>
      </c>
      <c r="F206" s="133" t="str" cm="1">
        <f t="array" ref="F206">IF(A206&lt;&gt;"",INDEX(BDD_ISOLANTS_BIOSOURCES!A:CJ,E206,MATCH($F$12,REFERENCEMENT_ISOLANT[#Headers],0)),"")</f>
        <v/>
      </c>
    </row>
    <row r="207" spans="1:6" x14ac:dyDescent="0.25">
      <c r="A207" s="23" t="str">
        <f>IF(AND(A206&lt;COUNTIF(REFERENCEMENT_ISOLANT[DATE REFERENCEMENT],"&lt;&gt;"&amp;""),A206&gt;0),'PR-tampon'!A206+1,"")</f>
        <v/>
      </c>
      <c r="B207" s="23" t="str">
        <f>IFERROR(IF(A207="","",VLOOKUP($A207,REFERENCEMENT_ISOLANT[[Ordre]:[Eligibilité procédé]],2,FALSE)),"")</f>
        <v/>
      </c>
      <c r="C207" s="23" t="str" cm="1">
        <f t="array" ref="C207">IF(B207&lt;&gt;"",INDEX(BDD_ISOLANTS_BIOSOURCES!A:CF,B207,MATCH($C$12,REFERENCEMENT_ISOLANT[#Headers],0)),"")</f>
        <v/>
      </c>
      <c r="D207" s="23" t="str">
        <f ca="1">IF($B$10=TRUE,IF(C207&lt;&gt;"",COUNTIF(INDIRECT("$C$"&amp;ROW($C$13)&amp;":$C$"&amp;491-COUNTBLANK($C$13:$C$491)),"&lt;"&amp;C207)+COUNTIF(C$13:C207,C207),""),IF(C207&lt;&gt;"",COUNTIF(INDIRECT("$C$"&amp;ROW($C$13)&amp;":$C$"&amp;491-COUNTBLANK($C$13:$C$491)),"&gt;"&amp;C207)+COUNTIF(C$13:C207,C207),""))</f>
        <v/>
      </c>
      <c r="E207" s="23" t="str">
        <f t="shared" ca="1" si="3"/>
        <v/>
      </c>
      <c r="F207" s="133" t="str" cm="1">
        <f t="array" ref="F207">IF(A207&lt;&gt;"",INDEX(BDD_ISOLANTS_BIOSOURCES!A:CJ,E207,MATCH($F$12,REFERENCEMENT_ISOLANT[#Headers],0)),"")</f>
        <v/>
      </c>
    </row>
    <row r="208" spans="1:6" x14ac:dyDescent="0.25">
      <c r="A208" s="23" t="str">
        <f>IF(AND(A207&lt;COUNTIF(REFERENCEMENT_ISOLANT[DATE REFERENCEMENT],"&lt;&gt;"&amp;""),A207&gt;0),'PR-tampon'!A207+1,"")</f>
        <v/>
      </c>
      <c r="B208" s="23" t="str">
        <f>IFERROR(IF(A208="","",VLOOKUP($A208,REFERENCEMENT_ISOLANT[[Ordre]:[Eligibilité procédé]],2,FALSE)),"")</f>
        <v/>
      </c>
      <c r="C208" s="23" t="str" cm="1">
        <f t="array" ref="C208">IF(B208&lt;&gt;"",INDEX(BDD_ISOLANTS_BIOSOURCES!A:CF,B208,MATCH($C$12,REFERENCEMENT_ISOLANT[#Headers],0)),"")</f>
        <v/>
      </c>
      <c r="D208" s="23" t="str">
        <f ca="1">IF($B$10=TRUE,IF(C208&lt;&gt;"",COUNTIF(INDIRECT("$C$"&amp;ROW($C$13)&amp;":$C$"&amp;491-COUNTBLANK($C$13:$C$491)),"&lt;"&amp;C208)+COUNTIF(C$13:C208,C208),""),IF(C208&lt;&gt;"",COUNTIF(INDIRECT("$C$"&amp;ROW($C$13)&amp;":$C$"&amp;491-COUNTBLANK($C$13:$C$491)),"&gt;"&amp;C208)+COUNTIF(C$13:C208,C208),""))</f>
        <v/>
      </c>
      <c r="E208" s="23" t="str">
        <f t="shared" ca="1" si="3"/>
        <v/>
      </c>
      <c r="F208" s="133" t="str" cm="1">
        <f t="array" ref="F208">IF(A208&lt;&gt;"",INDEX(BDD_ISOLANTS_BIOSOURCES!A:CJ,E208,MATCH($F$12,REFERENCEMENT_ISOLANT[#Headers],0)),"")</f>
        <v/>
      </c>
    </row>
    <row r="209" spans="1:6" x14ac:dyDescent="0.25">
      <c r="A209" s="23" t="str">
        <f>IF(AND(A208&lt;COUNTIF(REFERENCEMENT_ISOLANT[DATE REFERENCEMENT],"&lt;&gt;"&amp;""),A208&gt;0),'PR-tampon'!A208+1,"")</f>
        <v/>
      </c>
      <c r="B209" s="23" t="str">
        <f>IFERROR(IF(A209="","",VLOOKUP($A209,REFERENCEMENT_ISOLANT[[Ordre]:[Eligibilité procédé]],2,FALSE)),"")</f>
        <v/>
      </c>
      <c r="C209" s="23" t="str" cm="1">
        <f t="array" ref="C209">IF(B209&lt;&gt;"",INDEX(BDD_ISOLANTS_BIOSOURCES!A:CF,B209,MATCH($C$12,REFERENCEMENT_ISOLANT[#Headers],0)),"")</f>
        <v/>
      </c>
      <c r="D209" s="23" t="str">
        <f ca="1">IF($B$10=TRUE,IF(C209&lt;&gt;"",COUNTIF(INDIRECT("$C$"&amp;ROW($C$13)&amp;":$C$"&amp;491-COUNTBLANK($C$13:$C$491)),"&lt;"&amp;C209)+COUNTIF(C$13:C209,C209),""),IF(C209&lt;&gt;"",COUNTIF(INDIRECT("$C$"&amp;ROW($C$13)&amp;":$C$"&amp;491-COUNTBLANK($C$13:$C$491)),"&gt;"&amp;C209)+COUNTIF(C$13:C209,C209),""))</f>
        <v/>
      </c>
      <c r="E209" s="23" t="str">
        <f t="shared" ca="1" si="3"/>
        <v/>
      </c>
      <c r="F209" s="133" t="str" cm="1">
        <f t="array" ref="F209">IF(A209&lt;&gt;"",INDEX(BDD_ISOLANTS_BIOSOURCES!A:CJ,E209,MATCH($F$12,REFERENCEMENT_ISOLANT[#Headers],0)),"")</f>
        <v/>
      </c>
    </row>
    <row r="210" spans="1:6" x14ac:dyDescent="0.25">
      <c r="A210" s="23" t="str">
        <f>IF(AND(A209&lt;COUNTIF(REFERENCEMENT_ISOLANT[DATE REFERENCEMENT],"&lt;&gt;"&amp;""),A209&gt;0),'PR-tampon'!A209+1,"")</f>
        <v/>
      </c>
      <c r="B210" s="23" t="str">
        <f>IFERROR(IF(A210="","",VLOOKUP($A210,REFERENCEMENT_ISOLANT[[Ordre]:[Eligibilité procédé]],2,FALSE)),"")</f>
        <v/>
      </c>
      <c r="C210" s="23" t="str" cm="1">
        <f t="array" ref="C210">IF(B210&lt;&gt;"",INDEX(BDD_ISOLANTS_BIOSOURCES!A:CF,B210,MATCH($C$12,REFERENCEMENT_ISOLANT[#Headers],0)),"")</f>
        <v/>
      </c>
      <c r="D210" s="23" t="str">
        <f ca="1">IF($B$10=TRUE,IF(C210&lt;&gt;"",COUNTIF(INDIRECT("$C$"&amp;ROW($C$13)&amp;":$C$"&amp;491-COUNTBLANK($C$13:$C$491)),"&lt;"&amp;C210)+COUNTIF(C$13:C210,C210),""),IF(C210&lt;&gt;"",COUNTIF(INDIRECT("$C$"&amp;ROW($C$13)&amp;":$C$"&amp;491-COUNTBLANK($C$13:$C$491)),"&gt;"&amp;C210)+COUNTIF(C$13:C210,C210),""))</f>
        <v/>
      </c>
      <c r="E210" s="23" t="str">
        <f t="shared" ca="1" si="3"/>
        <v/>
      </c>
      <c r="F210" s="133" t="str" cm="1">
        <f t="array" ref="F210">IF(A210&lt;&gt;"",INDEX(BDD_ISOLANTS_BIOSOURCES!A:CJ,E210,MATCH($F$12,REFERENCEMENT_ISOLANT[#Headers],0)),"")</f>
        <v/>
      </c>
    </row>
    <row r="211" spans="1:6" x14ac:dyDescent="0.25">
      <c r="A211" s="23" t="str">
        <f>IF(AND(A210&lt;COUNTIF(REFERENCEMENT_ISOLANT[DATE REFERENCEMENT],"&lt;&gt;"&amp;""),A210&gt;0),'PR-tampon'!A210+1,"")</f>
        <v/>
      </c>
      <c r="B211" s="23" t="str">
        <f>IFERROR(IF(A211="","",VLOOKUP($A211,REFERENCEMENT_ISOLANT[[Ordre]:[Eligibilité procédé]],2,FALSE)),"")</f>
        <v/>
      </c>
      <c r="C211" s="23" t="str" cm="1">
        <f t="array" ref="C211">IF(B211&lt;&gt;"",INDEX(BDD_ISOLANTS_BIOSOURCES!A:CF,B211,MATCH($C$12,REFERENCEMENT_ISOLANT[#Headers],0)),"")</f>
        <v/>
      </c>
      <c r="D211" s="23" t="str">
        <f ca="1">IF($B$10=TRUE,IF(C211&lt;&gt;"",COUNTIF(INDIRECT("$C$"&amp;ROW($C$13)&amp;":$C$"&amp;491-COUNTBLANK($C$13:$C$491)),"&lt;"&amp;C211)+COUNTIF(C$13:C211,C211),""),IF(C211&lt;&gt;"",COUNTIF(INDIRECT("$C$"&amp;ROW($C$13)&amp;":$C$"&amp;491-COUNTBLANK($C$13:$C$491)),"&gt;"&amp;C211)+COUNTIF(C$13:C211,C211),""))</f>
        <v/>
      </c>
      <c r="E211" s="23" t="str">
        <f t="shared" ca="1" si="3"/>
        <v/>
      </c>
      <c r="F211" s="133" t="str" cm="1">
        <f t="array" ref="F211">IF(A211&lt;&gt;"",INDEX(BDD_ISOLANTS_BIOSOURCES!A:CJ,E211,MATCH($F$12,REFERENCEMENT_ISOLANT[#Headers],0)),"")</f>
        <v/>
      </c>
    </row>
    <row r="212" spans="1:6" x14ac:dyDescent="0.25">
      <c r="A212" s="23" t="str">
        <f>IF(AND(A211&lt;COUNTIF(REFERENCEMENT_ISOLANT[DATE REFERENCEMENT],"&lt;&gt;"&amp;""),A211&gt;0),'PR-tampon'!A211+1,"")</f>
        <v/>
      </c>
      <c r="B212" s="23" t="str">
        <f>IFERROR(IF(A212="","",VLOOKUP($A212,REFERENCEMENT_ISOLANT[[Ordre]:[Eligibilité procédé]],2,FALSE)),"")</f>
        <v/>
      </c>
      <c r="C212" s="23" t="str" cm="1">
        <f t="array" ref="C212">IF(B212&lt;&gt;"",INDEX(BDD_ISOLANTS_BIOSOURCES!A:CF,B212,MATCH($C$12,REFERENCEMENT_ISOLANT[#Headers],0)),"")</f>
        <v/>
      </c>
      <c r="D212" s="23" t="str">
        <f ca="1">IF($B$10=TRUE,IF(C212&lt;&gt;"",COUNTIF(INDIRECT("$C$"&amp;ROW($C$13)&amp;":$C$"&amp;491-COUNTBLANK($C$13:$C$491)),"&lt;"&amp;C212)+COUNTIF(C$13:C212,C212),""),IF(C212&lt;&gt;"",COUNTIF(INDIRECT("$C$"&amp;ROW($C$13)&amp;":$C$"&amp;491-COUNTBLANK($C$13:$C$491)),"&gt;"&amp;C212)+COUNTIF(C$13:C212,C212),""))</f>
        <v/>
      </c>
      <c r="E212" s="23" t="str">
        <f t="shared" ca="1" si="3"/>
        <v/>
      </c>
      <c r="F212" s="133" t="str" cm="1">
        <f t="array" ref="F212">IF(A212&lt;&gt;"",INDEX(BDD_ISOLANTS_BIOSOURCES!A:CJ,E212,MATCH($F$12,REFERENCEMENT_ISOLANT[#Headers],0)),"")</f>
        <v/>
      </c>
    </row>
    <row r="213" spans="1:6" x14ac:dyDescent="0.25">
      <c r="A213" s="23" t="str">
        <f>IF(AND(A212&lt;COUNTIF(REFERENCEMENT_ISOLANT[DATE REFERENCEMENT],"&lt;&gt;"&amp;""),A212&gt;0),'PR-tampon'!A212+1,"")</f>
        <v/>
      </c>
      <c r="B213" s="23" t="str">
        <f>IFERROR(IF(A213="","",VLOOKUP($A213,REFERENCEMENT_ISOLANT[[Ordre]:[Eligibilité procédé]],2,FALSE)),"")</f>
        <v/>
      </c>
      <c r="C213" s="23" t="str" cm="1">
        <f t="array" ref="C213">IF(B213&lt;&gt;"",INDEX(BDD_ISOLANTS_BIOSOURCES!A:CF,B213,MATCH($C$12,REFERENCEMENT_ISOLANT[#Headers],0)),"")</f>
        <v/>
      </c>
      <c r="D213" s="23" t="str">
        <f ca="1">IF($B$10=TRUE,IF(C213&lt;&gt;"",COUNTIF(INDIRECT("$C$"&amp;ROW($C$13)&amp;":$C$"&amp;491-COUNTBLANK($C$13:$C$491)),"&lt;"&amp;C213)+COUNTIF(C$13:C213,C213),""),IF(C213&lt;&gt;"",COUNTIF(INDIRECT("$C$"&amp;ROW($C$13)&amp;":$C$"&amp;491-COUNTBLANK($C$13:$C$491)),"&gt;"&amp;C213)+COUNTIF(C$13:C213,C213),""))</f>
        <v/>
      </c>
      <c r="E213" s="23" t="str">
        <f t="shared" ca="1" si="3"/>
        <v/>
      </c>
      <c r="F213" s="133" t="str" cm="1">
        <f t="array" ref="F213">IF(A213&lt;&gt;"",INDEX(BDD_ISOLANTS_BIOSOURCES!A:CJ,E213,MATCH($F$12,REFERENCEMENT_ISOLANT[#Headers],0)),"")</f>
        <v/>
      </c>
    </row>
    <row r="214" spans="1:6" x14ac:dyDescent="0.25">
      <c r="A214" s="23" t="str">
        <f>IF(AND(A213&lt;COUNTIF(REFERENCEMENT_ISOLANT[DATE REFERENCEMENT],"&lt;&gt;"&amp;""),A213&gt;0),'PR-tampon'!A213+1,"")</f>
        <v/>
      </c>
      <c r="B214" s="23" t="str">
        <f>IFERROR(IF(A214="","",VLOOKUP($A214,REFERENCEMENT_ISOLANT[[Ordre]:[Eligibilité procédé]],2,FALSE)),"")</f>
        <v/>
      </c>
      <c r="C214" s="23" t="str" cm="1">
        <f t="array" ref="C214">IF(B214&lt;&gt;"",INDEX(BDD_ISOLANTS_BIOSOURCES!A:CF,B214,MATCH($C$12,REFERENCEMENT_ISOLANT[#Headers],0)),"")</f>
        <v/>
      </c>
      <c r="D214" s="23" t="str">
        <f ca="1">IF($B$10=TRUE,IF(C214&lt;&gt;"",COUNTIF(INDIRECT("$C$"&amp;ROW($C$13)&amp;":$C$"&amp;491-COUNTBLANK($C$13:$C$491)),"&lt;"&amp;C214)+COUNTIF(C$13:C214,C214),""),IF(C214&lt;&gt;"",COUNTIF(INDIRECT("$C$"&amp;ROW($C$13)&amp;":$C$"&amp;491-COUNTBLANK($C$13:$C$491)),"&gt;"&amp;C214)+COUNTIF(C$13:C214,C214),""))</f>
        <v/>
      </c>
      <c r="E214" s="23" t="str">
        <f t="shared" ca="1" si="3"/>
        <v/>
      </c>
      <c r="F214" s="133" t="str" cm="1">
        <f t="array" ref="F214">IF(A214&lt;&gt;"",INDEX(BDD_ISOLANTS_BIOSOURCES!A:CJ,E214,MATCH($F$12,REFERENCEMENT_ISOLANT[#Headers],0)),"")</f>
        <v/>
      </c>
    </row>
    <row r="215" spans="1:6" x14ac:dyDescent="0.25">
      <c r="A215" s="23" t="str">
        <f>IF(AND(A214&lt;COUNTIF(REFERENCEMENT_ISOLANT[DATE REFERENCEMENT],"&lt;&gt;"&amp;""),A214&gt;0),'PR-tampon'!A214+1,"")</f>
        <v/>
      </c>
      <c r="B215" s="23" t="str">
        <f>IFERROR(IF(A215="","",VLOOKUP($A215,REFERENCEMENT_ISOLANT[[Ordre]:[Eligibilité procédé]],2,FALSE)),"")</f>
        <v/>
      </c>
      <c r="C215" s="23" t="str" cm="1">
        <f t="array" ref="C215">IF(B215&lt;&gt;"",INDEX(BDD_ISOLANTS_BIOSOURCES!A:CF,B215,MATCH($C$12,REFERENCEMENT_ISOLANT[#Headers],0)),"")</f>
        <v/>
      </c>
      <c r="D215" s="23" t="str">
        <f ca="1">IF($B$10=TRUE,IF(C215&lt;&gt;"",COUNTIF(INDIRECT("$C$"&amp;ROW($C$13)&amp;":$C$"&amp;491-COUNTBLANK($C$13:$C$491)),"&lt;"&amp;C215)+COUNTIF(C$13:C215,C215),""),IF(C215&lt;&gt;"",COUNTIF(INDIRECT("$C$"&amp;ROW($C$13)&amp;":$C$"&amp;491-COUNTBLANK($C$13:$C$491)),"&gt;"&amp;C215)+COUNTIF(C$13:C215,C215),""))</f>
        <v/>
      </c>
      <c r="E215" s="23" t="str">
        <f t="shared" ca="1" si="3"/>
        <v/>
      </c>
      <c r="F215" s="133" t="str" cm="1">
        <f t="array" ref="F215">IF(A215&lt;&gt;"",INDEX(BDD_ISOLANTS_BIOSOURCES!A:CJ,E215,MATCH($F$12,REFERENCEMENT_ISOLANT[#Headers],0)),"")</f>
        <v/>
      </c>
    </row>
    <row r="216" spans="1:6" x14ac:dyDescent="0.25">
      <c r="A216" s="23" t="str">
        <f>IF(AND(A215&lt;COUNTIF(REFERENCEMENT_ISOLANT[DATE REFERENCEMENT],"&lt;&gt;"&amp;""),A215&gt;0),'PR-tampon'!A215+1,"")</f>
        <v/>
      </c>
      <c r="B216" s="23" t="str">
        <f>IFERROR(IF(A216="","",VLOOKUP($A216,REFERENCEMENT_ISOLANT[[Ordre]:[Eligibilité procédé]],2,FALSE)),"")</f>
        <v/>
      </c>
      <c r="C216" s="23" t="str" cm="1">
        <f t="array" ref="C216">IF(B216&lt;&gt;"",INDEX(BDD_ISOLANTS_BIOSOURCES!A:CF,B216,MATCH($C$12,REFERENCEMENT_ISOLANT[#Headers],0)),"")</f>
        <v/>
      </c>
      <c r="D216" s="23" t="str">
        <f ca="1">IF($B$10=TRUE,IF(C216&lt;&gt;"",COUNTIF(INDIRECT("$C$"&amp;ROW($C$13)&amp;":$C$"&amp;491-COUNTBLANK($C$13:$C$491)),"&lt;"&amp;C216)+COUNTIF(C$13:C216,C216),""),IF(C216&lt;&gt;"",COUNTIF(INDIRECT("$C$"&amp;ROW($C$13)&amp;":$C$"&amp;491-COUNTBLANK($C$13:$C$491)),"&gt;"&amp;C216)+COUNTIF(C$13:C216,C216),""))</f>
        <v/>
      </c>
      <c r="E216" s="23" t="str">
        <f t="shared" ca="1" si="3"/>
        <v/>
      </c>
      <c r="F216" s="133" t="str" cm="1">
        <f t="array" ref="F216">IF(A216&lt;&gt;"",INDEX(BDD_ISOLANTS_BIOSOURCES!A:CJ,E216,MATCH($F$12,REFERENCEMENT_ISOLANT[#Headers],0)),"")</f>
        <v/>
      </c>
    </row>
    <row r="217" spans="1:6" x14ac:dyDescent="0.25">
      <c r="A217" s="23" t="str">
        <f>IF(AND(A216&lt;COUNTIF(REFERENCEMENT_ISOLANT[DATE REFERENCEMENT],"&lt;&gt;"&amp;""),A216&gt;0),'PR-tampon'!A216+1,"")</f>
        <v/>
      </c>
      <c r="B217" s="23" t="str">
        <f>IFERROR(IF(A217="","",VLOOKUP($A217,REFERENCEMENT_ISOLANT[[Ordre]:[Eligibilité procédé]],2,FALSE)),"")</f>
        <v/>
      </c>
      <c r="C217" s="23" t="str" cm="1">
        <f t="array" ref="C217">IF(B217&lt;&gt;"",INDEX(BDD_ISOLANTS_BIOSOURCES!A:CF,B217,MATCH($C$12,REFERENCEMENT_ISOLANT[#Headers],0)),"")</f>
        <v/>
      </c>
      <c r="D217" s="23" t="str">
        <f ca="1">IF($B$10=TRUE,IF(C217&lt;&gt;"",COUNTIF(INDIRECT("$C$"&amp;ROW($C$13)&amp;":$C$"&amp;491-COUNTBLANK($C$13:$C$491)),"&lt;"&amp;C217)+COUNTIF(C$13:C217,C217),""),IF(C217&lt;&gt;"",COUNTIF(INDIRECT("$C$"&amp;ROW($C$13)&amp;":$C$"&amp;491-COUNTBLANK($C$13:$C$491)),"&gt;"&amp;C217)+COUNTIF(C$13:C217,C217),""))</f>
        <v/>
      </c>
      <c r="E217" s="23" t="str">
        <f t="shared" ca="1" si="3"/>
        <v/>
      </c>
      <c r="F217" s="133" t="str" cm="1">
        <f t="array" ref="F217">IF(A217&lt;&gt;"",INDEX(BDD_ISOLANTS_BIOSOURCES!A:CJ,E217,MATCH($F$12,REFERENCEMENT_ISOLANT[#Headers],0)),"")</f>
        <v/>
      </c>
    </row>
    <row r="218" spans="1:6" x14ac:dyDescent="0.25">
      <c r="A218" s="23" t="str">
        <f>IF(AND(A217&lt;COUNTIF(REFERENCEMENT_ISOLANT[DATE REFERENCEMENT],"&lt;&gt;"&amp;""),A217&gt;0),'PR-tampon'!A217+1,"")</f>
        <v/>
      </c>
      <c r="B218" s="23" t="str">
        <f>IFERROR(IF(A218="","",VLOOKUP($A218,REFERENCEMENT_ISOLANT[[Ordre]:[Eligibilité procédé]],2,FALSE)),"")</f>
        <v/>
      </c>
      <c r="C218" s="23" t="str" cm="1">
        <f t="array" ref="C218">IF(B218&lt;&gt;"",INDEX(BDD_ISOLANTS_BIOSOURCES!A:CF,B218,MATCH($C$12,REFERENCEMENT_ISOLANT[#Headers],0)),"")</f>
        <v/>
      </c>
      <c r="D218" s="23" t="str">
        <f ca="1">IF($B$10=TRUE,IF(C218&lt;&gt;"",COUNTIF(INDIRECT("$C$"&amp;ROW($C$13)&amp;":$C$"&amp;491-COUNTBLANK($C$13:$C$491)),"&lt;"&amp;C218)+COUNTIF(C$13:C218,C218),""),IF(C218&lt;&gt;"",COUNTIF(INDIRECT("$C$"&amp;ROW($C$13)&amp;":$C$"&amp;491-COUNTBLANK($C$13:$C$491)),"&gt;"&amp;C218)+COUNTIF(C$13:C218,C218),""))</f>
        <v/>
      </c>
      <c r="E218" s="23" t="str">
        <f t="shared" ca="1" si="3"/>
        <v/>
      </c>
      <c r="F218" s="133" t="str" cm="1">
        <f t="array" ref="F218">IF(A218&lt;&gt;"",INDEX(BDD_ISOLANTS_BIOSOURCES!A:CJ,E218,MATCH($F$12,REFERENCEMENT_ISOLANT[#Headers],0)),"")</f>
        <v/>
      </c>
    </row>
    <row r="219" spans="1:6" x14ac:dyDescent="0.25">
      <c r="A219" s="23" t="str">
        <f>IF(AND(A218&lt;COUNTIF(REFERENCEMENT_ISOLANT[DATE REFERENCEMENT],"&lt;&gt;"&amp;""),A218&gt;0),'PR-tampon'!A218+1,"")</f>
        <v/>
      </c>
      <c r="B219" s="23" t="str">
        <f>IFERROR(IF(A219="","",VLOOKUP($A219,REFERENCEMENT_ISOLANT[[Ordre]:[Eligibilité procédé]],2,FALSE)),"")</f>
        <v/>
      </c>
      <c r="C219" s="23" t="str" cm="1">
        <f t="array" ref="C219">IF(B219&lt;&gt;"",INDEX(BDD_ISOLANTS_BIOSOURCES!A:CF,B219,MATCH($C$12,REFERENCEMENT_ISOLANT[#Headers],0)),"")</f>
        <v/>
      </c>
      <c r="D219" s="23" t="str">
        <f ca="1">IF($B$10=TRUE,IF(C219&lt;&gt;"",COUNTIF(INDIRECT("$C$"&amp;ROW($C$13)&amp;":$C$"&amp;491-COUNTBLANK($C$13:$C$491)),"&lt;"&amp;C219)+COUNTIF(C$13:C219,C219),""),IF(C219&lt;&gt;"",COUNTIF(INDIRECT("$C$"&amp;ROW($C$13)&amp;":$C$"&amp;491-COUNTBLANK($C$13:$C$491)),"&gt;"&amp;C219)+COUNTIF(C$13:C219,C219),""))</f>
        <v/>
      </c>
      <c r="E219" s="23" t="str">
        <f t="shared" ca="1" si="3"/>
        <v/>
      </c>
      <c r="F219" s="133" t="str" cm="1">
        <f t="array" ref="F219">IF(A219&lt;&gt;"",INDEX(BDD_ISOLANTS_BIOSOURCES!A:CJ,E219,MATCH($F$12,REFERENCEMENT_ISOLANT[#Headers],0)),"")</f>
        <v/>
      </c>
    </row>
    <row r="220" spans="1:6" x14ac:dyDescent="0.25">
      <c r="A220" s="23" t="str">
        <f>IF(AND(A219&lt;COUNTIF(REFERENCEMENT_ISOLANT[DATE REFERENCEMENT],"&lt;&gt;"&amp;""),A219&gt;0),'PR-tampon'!A219+1,"")</f>
        <v/>
      </c>
      <c r="B220" s="23" t="str">
        <f>IFERROR(IF(A220="","",VLOOKUP($A220,REFERENCEMENT_ISOLANT[[Ordre]:[Eligibilité procédé]],2,FALSE)),"")</f>
        <v/>
      </c>
      <c r="C220" s="23" t="str" cm="1">
        <f t="array" ref="C220">IF(B220&lt;&gt;"",INDEX(BDD_ISOLANTS_BIOSOURCES!A:CF,B220,MATCH($C$12,REFERENCEMENT_ISOLANT[#Headers],0)),"")</f>
        <v/>
      </c>
      <c r="D220" s="23" t="str">
        <f ca="1">IF($B$10=TRUE,IF(C220&lt;&gt;"",COUNTIF(INDIRECT("$C$"&amp;ROW($C$13)&amp;":$C$"&amp;491-COUNTBLANK($C$13:$C$491)),"&lt;"&amp;C220)+COUNTIF(C$13:C220,C220),""),IF(C220&lt;&gt;"",COUNTIF(INDIRECT("$C$"&amp;ROW($C$13)&amp;":$C$"&amp;491-COUNTBLANK($C$13:$C$491)),"&gt;"&amp;C220)+COUNTIF(C$13:C220,C220),""))</f>
        <v/>
      </c>
      <c r="E220" s="23" t="str">
        <f t="shared" ca="1" si="3"/>
        <v/>
      </c>
      <c r="F220" s="133" t="str" cm="1">
        <f t="array" ref="F220">IF(A220&lt;&gt;"",INDEX(BDD_ISOLANTS_BIOSOURCES!A:CJ,E220,MATCH($F$12,REFERENCEMENT_ISOLANT[#Headers],0)),"")</f>
        <v/>
      </c>
    </row>
    <row r="221" spans="1:6" x14ac:dyDescent="0.25">
      <c r="A221" s="23" t="str">
        <f>IF(AND(A220&lt;COUNTIF(REFERENCEMENT_ISOLANT[DATE REFERENCEMENT],"&lt;&gt;"&amp;""),A220&gt;0),'PR-tampon'!A220+1,"")</f>
        <v/>
      </c>
      <c r="B221" s="23" t="str">
        <f>IFERROR(IF(A221="","",VLOOKUP($A221,REFERENCEMENT_ISOLANT[[Ordre]:[Eligibilité procédé]],2,FALSE)),"")</f>
        <v/>
      </c>
      <c r="C221" s="23" t="str" cm="1">
        <f t="array" ref="C221">IF(B221&lt;&gt;"",INDEX(BDD_ISOLANTS_BIOSOURCES!A:CF,B221,MATCH($C$12,REFERENCEMENT_ISOLANT[#Headers],0)),"")</f>
        <v/>
      </c>
      <c r="D221" s="23" t="str">
        <f ca="1">IF($B$10=TRUE,IF(C221&lt;&gt;"",COUNTIF(INDIRECT("$C$"&amp;ROW($C$13)&amp;":$C$"&amp;491-COUNTBLANK($C$13:$C$491)),"&lt;"&amp;C221)+COUNTIF(C$13:C221,C221),""),IF(C221&lt;&gt;"",COUNTIF(INDIRECT("$C$"&amp;ROW($C$13)&amp;":$C$"&amp;491-COUNTBLANK($C$13:$C$491)),"&gt;"&amp;C221)+COUNTIF(C$13:C221,C221),""))</f>
        <v/>
      </c>
      <c r="E221" s="23" t="str">
        <f t="shared" ca="1" si="3"/>
        <v/>
      </c>
      <c r="F221" s="133" t="str" cm="1">
        <f t="array" ref="F221">IF(A221&lt;&gt;"",INDEX(BDD_ISOLANTS_BIOSOURCES!A:CJ,E221,MATCH($F$12,REFERENCEMENT_ISOLANT[#Headers],0)),"")</f>
        <v/>
      </c>
    </row>
    <row r="222" spans="1:6" x14ac:dyDescent="0.25">
      <c r="A222" s="23" t="str">
        <f>IF(AND(A221&lt;COUNTIF(REFERENCEMENT_ISOLANT[DATE REFERENCEMENT],"&lt;&gt;"&amp;""),A221&gt;0),'PR-tampon'!A221+1,"")</f>
        <v/>
      </c>
      <c r="B222" s="23" t="str">
        <f>IFERROR(IF(A222="","",VLOOKUP($A222,REFERENCEMENT_ISOLANT[[Ordre]:[Eligibilité procédé]],2,FALSE)),"")</f>
        <v/>
      </c>
      <c r="C222" s="23" t="str" cm="1">
        <f t="array" ref="C222">IF(B222&lt;&gt;"",INDEX(BDD_ISOLANTS_BIOSOURCES!A:CF,B222,MATCH($C$12,REFERENCEMENT_ISOLANT[#Headers],0)),"")</f>
        <v/>
      </c>
      <c r="D222" s="23" t="str">
        <f ca="1">IF($B$10=TRUE,IF(C222&lt;&gt;"",COUNTIF(INDIRECT("$C$"&amp;ROW($C$13)&amp;":$C$"&amp;491-COUNTBLANK($C$13:$C$491)),"&lt;"&amp;C222)+COUNTIF(C$13:C222,C222),""),IF(C222&lt;&gt;"",COUNTIF(INDIRECT("$C$"&amp;ROW($C$13)&amp;":$C$"&amp;491-COUNTBLANK($C$13:$C$491)),"&gt;"&amp;C222)+COUNTIF(C$13:C222,C222),""))</f>
        <v/>
      </c>
      <c r="E222" s="23" t="str">
        <f t="shared" ca="1" si="3"/>
        <v/>
      </c>
      <c r="F222" s="133" t="str" cm="1">
        <f t="array" ref="F222">IF(A222&lt;&gt;"",INDEX(BDD_ISOLANTS_BIOSOURCES!A:CJ,E222,MATCH($F$12,REFERENCEMENT_ISOLANT[#Headers],0)),"")</f>
        <v/>
      </c>
    </row>
    <row r="223" spans="1:6" x14ac:dyDescent="0.25">
      <c r="A223" s="23" t="str">
        <f>IF(AND(A222&lt;COUNTIF(REFERENCEMENT_ISOLANT[DATE REFERENCEMENT],"&lt;&gt;"&amp;""),A222&gt;0),'PR-tampon'!A222+1,"")</f>
        <v/>
      </c>
      <c r="B223" s="23" t="str">
        <f>IFERROR(IF(A223="","",VLOOKUP($A223,REFERENCEMENT_ISOLANT[[Ordre]:[Eligibilité procédé]],2,FALSE)),"")</f>
        <v/>
      </c>
      <c r="C223" s="23" t="str" cm="1">
        <f t="array" ref="C223">IF(B223&lt;&gt;"",INDEX(BDD_ISOLANTS_BIOSOURCES!A:CF,B223,MATCH($C$12,REFERENCEMENT_ISOLANT[#Headers],0)),"")</f>
        <v/>
      </c>
      <c r="D223" s="23" t="str">
        <f ca="1">IF($B$10=TRUE,IF(C223&lt;&gt;"",COUNTIF(INDIRECT("$C$"&amp;ROW($C$13)&amp;":$C$"&amp;491-COUNTBLANK($C$13:$C$491)),"&lt;"&amp;C223)+COUNTIF(C$13:C223,C223),""),IF(C223&lt;&gt;"",COUNTIF(INDIRECT("$C$"&amp;ROW($C$13)&amp;":$C$"&amp;491-COUNTBLANK($C$13:$C$491)),"&gt;"&amp;C223)+COUNTIF(C$13:C223,C223),""))</f>
        <v/>
      </c>
      <c r="E223" s="23" t="str">
        <f t="shared" ca="1" si="3"/>
        <v/>
      </c>
      <c r="F223" s="133" t="str" cm="1">
        <f t="array" ref="F223">IF(A223&lt;&gt;"",INDEX(BDD_ISOLANTS_BIOSOURCES!A:CJ,E223,MATCH($F$12,REFERENCEMENT_ISOLANT[#Headers],0)),"")</f>
        <v/>
      </c>
    </row>
    <row r="224" spans="1:6" x14ac:dyDescent="0.25">
      <c r="A224" s="23" t="str">
        <f>IF(AND(A223&lt;COUNTIF(REFERENCEMENT_ISOLANT[DATE REFERENCEMENT],"&lt;&gt;"&amp;""),A223&gt;0),'PR-tampon'!A223+1,"")</f>
        <v/>
      </c>
      <c r="B224" s="23" t="str">
        <f>IFERROR(IF(A224="","",VLOOKUP($A224,REFERENCEMENT_ISOLANT[[Ordre]:[Eligibilité procédé]],2,FALSE)),"")</f>
        <v/>
      </c>
      <c r="C224" s="23" t="str" cm="1">
        <f t="array" ref="C224">IF(B224&lt;&gt;"",INDEX(BDD_ISOLANTS_BIOSOURCES!A:CF,B224,MATCH($C$12,REFERENCEMENT_ISOLANT[#Headers],0)),"")</f>
        <v/>
      </c>
      <c r="D224" s="23" t="str">
        <f ca="1">IF($B$10=TRUE,IF(C224&lt;&gt;"",COUNTIF(INDIRECT("$C$"&amp;ROW($C$13)&amp;":$C$"&amp;491-COUNTBLANK($C$13:$C$491)),"&lt;"&amp;C224)+COUNTIF(C$13:C224,C224),""),IF(C224&lt;&gt;"",COUNTIF(INDIRECT("$C$"&amp;ROW($C$13)&amp;":$C$"&amp;491-COUNTBLANK($C$13:$C$491)),"&gt;"&amp;C224)+COUNTIF(C$13:C224,C224),""))</f>
        <v/>
      </c>
      <c r="E224" s="23" t="str">
        <f t="shared" ca="1" si="3"/>
        <v/>
      </c>
      <c r="F224" s="133" t="str" cm="1">
        <f t="array" ref="F224">IF(A224&lt;&gt;"",INDEX(BDD_ISOLANTS_BIOSOURCES!A:CJ,E224,MATCH($F$12,REFERENCEMENT_ISOLANT[#Headers],0)),"")</f>
        <v/>
      </c>
    </row>
    <row r="225" spans="1:6" x14ac:dyDescent="0.25">
      <c r="A225" s="23" t="str">
        <f>IF(AND(A224&lt;COUNTIF(REFERENCEMENT_ISOLANT[DATE REFERENCEMENT],"&lt;&gt;"&amp;""),A224&gt;0),'PR-tampon'!A224+1,"")</f>
        <v/>
      </c>
      <c r="B225" s="23" t="str">
        <f>IFERROR(IF(A225="","",VLOOKUP($A225,REFERENCEMENT_ISOLANT[[Ordre]:[Eligibilité procédé]],2,FALSE)),"")</f>
        <v/>
      </c>
      <c r="C225" s="23" t="str" cm="1">
        <f t="array" ref="C225">IF(B225&lt;&gt;"",INDEX(BDD_ISOLANTS_BIOSOURCES!A:CF,B225,MATCH($C$12,REFERENCEMENT_ISOLANT[#Headers],0)),"")</f>
        <v/>
      </c>
      <c r="D225" s="23" t="str">
        <f ca="1">IF($B$10=TRUE,IF(C225&lt;&gt;"",COUNTIF(INDIRECT("$C$"&amp;ROW($C$13)&amp;":$C$"&amp;491-COUNTBLANK($C$13:$C$491)),"&lt;"&amp;C225)+COUNTIF(C$13:C225,C225),""),IF(C225&lt;&gt;"",COUNTIF(INDIRECT("$C$"&amp;ROW($C$13)&amp;":$C$"&amp;491-COUNTBLANK($C$13:$C$491)),"&gt;"&amp;C225)+COUNTIF(C$13:C225,C225),""))</f>
        <v/>
      </c>
      <c r="E225" s="23" t="str">
        <f t="shared" ca="1" si="3"/>
        <v/>
      </c>
      <c r="F225" s="133" t="str" cm="1">
        <f t="array" ref="F225">IF(A225&lt;&gt;"",INDEX(BDD_ISOLANTS_BIOSOURCES!A:CJ,E225,MATCH($F$12,REFERENCEMENT_ISOLANT[#Headers],0)),"")</f>
        <v/>
      </c>
    </row>
    <row r="226" spans="1:6" x14ac:dyDescent="0.25">
      <c r="A226" s="23" t="str">
        <f>IF(AND(A225&lt;COUNTIF(REFERENCEMENT_ISOLANT[DATE REFERENCEMENT],"&lt;&gt;"&amp;""),A225&gt;0),'PR-tampon'!A225+1,"")</f>
        <v/>
      </c>
      <c r="B226" s="23" t="str">
        <f>IFERROR(IF(A226="","",VLOOKUP($A226,REFERENCEMENT_ISOLANT[[Ordre]:[Eligibilité procédé]],2,FALSE)),"")</f>
        <v/>
      </c>
      <c r="C226" s="23" t="str" cm="1">
        <f t="array" ref="C226">IF(B226&lt;&gt;"",INDEX(BDD_ISOLANTS_BIOSOURCES!A:CF,B226,MATCH($C$12,REFERENCEMENT_ISOLANT[#Headers],0)),"")</f>
        <v/>
      </c>
      <c r="D226" s="23" t="str">
        <f ca="1">IF($B$10=TRUE,IF(C226&lt;&gt;"",COUNTIF(INDIRECT("$C$"&amp;ROW($C$13)&amp;":$C$"&amp;491-COUNTBLANK($C$13:$C$491)),"&lt;"&amp;C226)+COUNTIF(C$13:C226,C226),""),IF(C226&lt;&gt;"",COUNTIF(INDIRECT("$C$"&amp;ROW($C$13)&amp;":$C$"&amp;491-COUNTBLANK($C$13:$C$491)),"&gt;"&amp;C226)+COUNTIF(C$13:C226,C226),""))</f>
        <v/>
      </c>
      <c r="E226" s="23" t="str">
        <f t="shared" ca="1" si="3"/>
        <v/>
      </c>
      <c r="F226" s="133" t="str" cm="1">
        <f t="array" ref="F226">IF(A226&lt;&gt;"",INDEX(BDD_ISOLANTS_BIOSOURCES!A:CJ,E226,MATCH($F$12,REFERENCEMENT_ISOLANT[#Headers],0)),"")</f>
        <v/>
      </c>
    </row>
    <row r="227" spans="1:6" x14ac:dyDescent="0.25">
      <c r="A227" s="23" t="str">
        <f>IF(AND(A226&lt;COUNTIF(REFERENCEMENT_ISOLANT[DATE REFERENCEMENT],"&lt;&gt;"&amp;""),A226&gt;0),'PR-tampon'!A226+1,"")</f>
        <v/>
      </c>
      <c r="B227" s="23" t="str">
        <f>IFERROR(IF(A227="","",VLOOKUP($A227,REFERENCEMENT_ISOLANT[[Ordre]:[Eligibilité procédé]],2,FALSE)),"")</f>
        <v/>
      </c>
      <c r="C227" s="23" t="str" cm="1">
        <f t="array" ref="C227">IF(B227&lt;&gt;"",INDEX(BDD_ISOLANTS_BIOSOURCES!A:CF,B227,MATCH($C$12,REFERENCEMENT_ISOLANT[#Headers],0)),"")</f>
        <v/>
      </c>
      <c r="D227" s="23" t="str">
        <f ca="1">IF($B$10=TRUE,IF(C227&lt;&gt;"",COUNTIF(INDIRECT("$C$"&amp;ROW($C$13)&amp;":$C$"&amp;491-COUNTBLANK($C$13:$C$491)),"&lt;"&amp;C227)+COUNTIF(C$13:C227,C227),""),IF(C227&lt;&gt;"",COUNTIF(INDIRECT("$C$"&amp;ROW($C$13)&amp;":$C$"&amp;491-COUNTBLANK($C$13:$C$491)),"&gt;"&amp;C227)+COUNTIF(C$13:C227,C227),""))</f>
        <v/>
      </c>
      <c r="E227" s="23" t="str">
        <f t="shared" ca="1" si="3"/>
        <v/>
      </c>
      <c r="F227" s="133" t="str" cm="1">
        <f t="array" ref="F227">IF(A227&lt;&gt;"",INDEX(BDD_ISOLANTS_BIOSOURCES!A:CJ,E227,MATCH($F$12,REFERENCEMENT_ISOLANT[#Headers],0)),"")</f>
        <v/>
      </c>
    </row>
    <row r="228" spans="1:6" x14ac:dyDescent="0.25">
      <c r="A228" s="23" t="str">
        <f>IF(AND(A227&lt;COUNTIF(REFERENCEMENT_ISOLANT[DATE REFERENCEMENT],"&lt;&gt;"&amp;""),A227&gt;0),'PR-tampon'!A227+1,"")</f>
        <v/>
      </c>
      <c r="B228" s="23" t="str">
        <f>IFERROR(IF(A228="","",VLOOKUP($A228,REFERENCEMENT_ISOLANT[[Ordre]:[Eligibilité procédé]],2,FALSE)),"")</f>
        <v/>
      </c>
      <c r="C228" s="23" t="str" cm="1">
        <f t="array" ref="C228">IF(B228&lt;&gt;"",INDEX(BDD_ISOLANTS_BIOSOURCES!A:CF,B228,MATCH($C$12,REFERENCEMENT_ISOLANT[#Headers],0)),"")</f>
        <v/>
      </c>
      <c r="D228" s="23" t="str">
        <f ca="1">IF($B$10=TRUE,IF(C228&lt;&gt;"",COUNTIF(INDIRECT("$C$"&amp;ROW($C$13)&amp;":$C$"&amp;491-COUNTBLANK($C$13:$C$491)),"&lt;"&amp;C228)+COUNTIF(C$13:C228,C228),""),IF(C228&lt;&gt;"",COUNTIF(INDIRECT("$C$"&amp;ROW($C$13)&amp;":$C$"&amp;491-COUNTBLANK($C$13:$C$491)),"&gt;"&amp;C228)+COUNTIF(C$13:C228,C228),""))</f>
        <v/>
      </c>
      <c r="E228" s="23" t="str">
        <f t="shared" ca="1" si="3"/>
        <v/>
      </c>
      <c r="F228" s="133" t="str" cm="1">
        <f t="array" ref="F228">IF(A228&lt;&gt;"",INDEX(BDD_ISOLANTS_BIOSOURCES!A:CJ,E228,MATCH($F$12,REFERENCEMENT_ISOLANT[#Headers],0)),"")</f>
        <v/>
      </c>
    </row>
    <row r="229" spans="1:6" x14ac:dyDescent="0.25">
      <c r="A229" s="23" t="str">
        <f>IF(AND(A228&lt;COUNTIF(REFERENCEMENT_ISOLANT[DATE REFERENCEMENT],"&lt;&gt;"&amp;""),A228&gt;0),'PR-tampon'!A228+1,"")</f>
        <v/>
      </c>
      <c r="B229" s="23" t="str">
        <f>IFERROR(IF(A229="","",VLOOKUP($A229,REFERENCEMENT_ISOLANT[[Ordre]:[Eligibilité procédé]],2,FALSE)),"")</f>
        <v/>
      </c>
      <c r="C229" s="23" t="str" cm="1">
        <f t="array" ref="C229">IF(B229&lt;&gt;"",INDEX(BDD_ISOLANTS_BIOSOURCES!A:CF,B229,MATCH($C$12,REFERENCEMENT_ISOLANT[#Headers],0)),"")</f>
        <v/>
      </c>
      <c r="D229" s="23" t="str">
        <f ca="1">IF($B$10=TRUE,IF(C229&lt;&gt;"",COUNTIF(INDIRECT("$C$"&amp;ROW($C$13)&amp;":$C$"&amp;491-COUNTBLANK($C$13:$C$491)),"&lt;"&amp;C229)+COUNTIF(C$13:C229,C229),""),IF(C229&lt;&gt;"",COUNTIF(INDIRECT("$C$"&amp;ROW($C$13)&amp;":$C$"&amp;491-COUNTBLANK($C$13:$C$491)),"&gt;"&amp;C229)+COUNTIF(C$13:C229,C229),""))</f>
        <v/>
      </c>
      <c r="E229" s="23" t="str">
        <f t="shared" ca="1" si="3"/>
        <v/>
      </c>
      <c r="F229" s="133" t="str" cm="1">
        <f t="array" ref="F229">IF(A229&lt;&gt;"",INDEX(BDD_ISOLANTS_BIOSOURCES!A:CJ,E229,MATCH($F$12,REFERENCEMENT_ISOLANT[#Headers],0)),"")</f>
        <v/>
      </c>
    </row>
    <row r="230" spans="1:6" x14ac:dyDescent="0.25">
      <c r="A230" s="23" t="str">
        <f>IF(AND(A229&lt;COUNTIF(REFERENCEMENT_ISOLANT[DATE REFERENCEMENT],"&lt;&gt;"&amp;""),A229&gt;0),'PR-tampon'!A229+1,"")</f>
        <v/>
      </c>
      <c r="B230" s="23" t="str">
        <f>IFERROR(IF(A230="","",VLOOKUP($A230,REFERENCEMENT_ISOLANT[[Ordre]:[Eligibilité procédé]],2,FALSE)),"")</f>
        <v/>
      </c>
      <c r="C230" s="23" t="str" cm="1">
        <f t="array" ref="C230">IF(B230&lt;&gt;"",INDEX(BDD_ISOLANTS_BIOSOURCES!A:CF,B230,MATCH($C$12,REFERENCEMENT_ISOLANT[#Headers],0)),"")</f>
        <v/>
      </c>
      <c r="D230" s="23" t="str">
        <f ca="1">IF($B$10=TRUE,IF(C230&lt;&gt;"",COUNTIF(INDIRECT("$C$"&amp;ROW($C$13)&amp;":$C$"&amp;491-COUNTBLANK($C$13:$C$491)),"&lt;"&amp;C230)+COUNTIF(C$13:C230,C230),""),IF(C230&lt;&gt;"",COUNTIF(INDIRECT("$C$"&amp;ROW($C$13)&amp;":$C$"&amp;491-COUNTBLANK($C$13:$C$491)),"&gt;"&amp;C230)+COUNTIF(C$13:C230,C230),""))</f>
        <v/>
      </c>
      <c r="E230" s="23" t="str">
        <f t="shared" ca="1" si="3"/>
        <v/>
      </c>
      <c r="F230" s="133" t="str" cm="1">
        <f t="array" ref="F230">IF(A230&lt;&gt;"",INDEX(BDD_ISOLANTS_BIOSOURCES!A:CJ,E230,MATCH($F$12,REFERENCEMENT_ISOLANT[#Headers],0)),"")</f>
        <v/>
      </c>
    </row>
    <row r="231" spans="1:6" x14ac:dyDescent="0.25">
      <c r="A231" s="23" t="str">
        <f>IF(AND(A230&lt;COUNTIF(REFERENCEMENT_ISOLANT[DATE REFERENCEMENT],"&lt;&gt;"&amp;""),A230&gt;0),'PR-tampon'!A230+1,"")</f>
        <v/>
      </c>
      <c r="B231" s="23" t="str">
        <f>IFERROR(IF(A231="","",VLOOKUP($A231,REFERENCEMENT_ISOLANT[[Ordre]:[Eligibilité procédé]],2,FALSE)),"")</f>
        <v/>
      </c>
      <c r="C231" s="23" t="str" cm="1">
        <f t="array" ref="C231">IF(B231&lt;&gt;"",INDEX(BDD_ISOLANTS_BIOSOURCES!A:CF,B231,MATCH($C$12,REFERENCEMENT_ISOLANT[#Headers],0)),"")</f>
        <v/>
      </c>
      <c r="D231" s="23" t="str">
        <f ca="1">IF($B$10=TRUE,IF(C231&lt;&gt;"",COUNTIF(INDIRECT("$C$"&amp;ROW($C$13)&amp;":$C$"&amp;491-COUNTBLANK($C$13:$C$491)),"&lt;"&amp;C231)+COUNTIF(C$13:C231,C231),""),IF(C231&lt;&gt;"",COUNTIF(INDIRECT("$C$"&amp;ROW($C$13)&amp;":$C$"&amp;491-COUNTBLANK($C$13:$C$491)),"&gt;"&amp;C231)+COUNTIF(C$13:C231,C231),""))</f>
        <v/>
      </c>
      <c r="E231" s="23" t="str">
        <f t="shared" ca="1" si="3"/>
        <v/>
      </c>
      <c r="F231" s="133" t="str" cm="1">
        <f t="array" ref="F231">IF(A231&lt;&gt;"",INDEX(BDD_ISOLANTS_BIOSOURCES!A:CJ,E231,MATCH($F$12,REFERENCEMENT_ISOLANT[#Headers],0)),"")</f>
        <v/>
      </c>
    </row>
    <row r="232" spans="1:6" x14ac:dyDescent="0.25">
      <c r="A232" s="23" t="str">
        <f>IF(AND(A231&lt;COUNTIF(REFERENCEMENT_ISOLANT[DATE REFERENCEMENT],"&lt;&gt;"&amp;""),A231&gt;0),'PR-tampon'!A231+1,"")</f>
        <v/>
      </c>
      <c r="B232" s="23" t="str">
        <f>IFERROR(IF(A232="","",VLOOKUP($A232,REFERENCEMENT_ISOLANT[[Ordre]:[Eligibilité procédé]],2,FALSE)),"")</f>
        <v/>
      </c>
      <c r="C232" s="23" t="str" cm="1">
        <f t="array" ref="C232">IF(B232&lt;&gt;"",INDEX(BDD_ISOLANTS_BIOSOURCES!A:CF,B232,MATCH($C$12,REFERENCEMENT_ISOLANT[#Headers],0)),"")</f>
        <v/>
      </c>
      <c r="D232" s="23" t="str">
        <f ca="1">IF($B$10=TRUE,IF(C232&lt;&gt;"",COUNTIF(INDIRECT("$C$"&amp;ROW($C$13)&amp;":$C$"&amp;491-COUNTBLANK($C$13:$C$491)),"&lt;"&amp;C232)+COUNTIF(C$13:C232,C232),""),IF(C232&lt;&gt;"",COUNTIF(INDIRECT("$C$"&amp;ROW($C$13)&amp;":$C$"&amp;491-COUNTBLANK($C$13:$C$491)),"&gt;"&amp;C232)+COUNTIF(C$13:C232,C232),""))</f>
        <v/>
      </c>
      <c r="E232" s="23" t="str">
        <f t="shared" ca="1" si="3"/>
        <v/>
      </c>
      <c r="F232" s="133" t="str" cm="1">
        <f t="array" ref="F232">IF(A232&lt;&gt;"",INDEX(BDD_ISOLANTS_BIOSOURCES!A:CJ,E232,MATCH($F$12,REFERENCEMENT_ISOLANT[#Headers],0)),"")</f>
        <v/>
      </c>
    </row>
    <row r="233" spans="1:6" x14ac:dyDescent="0.25">
      <c r="A233" s="23" t="str">
        <f>IF(AND(A232&lt;COUNTIF(REFERENCEMENT_ISOLANT[DATE REFERENCEMENT],"&lt;&gt;"&amp;""),A232&gt;0),'PR-tampon'!A232+1,"")</f>
        <v/>
      </c>
      <c r="B233" s="23" t="str">
        <f>IFERROR(IF(A233="","",VLOOKUP($A233,REFERENCEMENT_ISOLANT[[Ordre]:[Eligibilité procédé]],2,FALSE)),"")</f>
        <v/>
      </c>
      <c r="C233" s="23" t="str" cm="1">
        <f t="array" ref="C233">IF(B233&lt;&gt;"",INDEX(BDD_ISOLANTS_BIOSOURCES!A:CF,B233,MATCH($C$12,REFERENCEMENT_ISOLANT[#Headers],0)),"")</f>
        <v/>
      </c>
      <c r="D233" s="23" t="str">
        <f ca="1">IF($B$10=TRUE,IF(C233&lt;&gt;"",COUNTIF(INDIRECT("$C$"&amp;ROW($C$13)&amp;":$C$"&amp;491-COUNTBLANK($C$13:$C$491)),"&lt;"&amp;C233)+COUNTIF(C$13:C233,C233),""),IF(C233&lt;&gt;"",COUNTIF(INDIRECT("$C$"&amp;ROW($C$13)&amp;":$C$"&amp;491-COUNTBLANK($C$13:$C$491)),"&gt;"&amp;C233)+COUNTIF(C$13:C233,C233),""))</f>
        <v/>
      </c>
      <c r="E233" s="23" t="str">
        <f t="shared" ca="1" si="3"/>
        <v/>
      </c>
      <c r="F233" s="133" t="str" cm="1">
        <f t="array" ref="F233">IF(A233&lt;&gt;"",INDEX(BDD_ISOLANTS_BIOSOURCES!A:CJ,E233,MATCH($F$12,REFERENCEMENT_ISOLANT[#Headers],0)),"")</f>
        <v/>
      </c>
    </row>
    <row r="234" spans="1:6" x14ac:dyDescent="0.25">
      <c r="A234" s="23" t="str">
        <f>IF(AND(A233&lt;COUNTIF(REFERENCEMENT_ISOLANT[DATE REFERENCEMENT],"&lt;&gt;"&amp;""),A233&gt;0),'PR-tampon'!A233+1,"")</f>
        <v/>
      </c>
      <c r="B234" s="23" t="str">
        <f>IFERROR(IF(A234="","",VLOOKUP($A234,REFERENCEMENT_ISOLANT[[Ordre]:[Eligibilité procédé]],2,FALSE)),"")</f>
        <v/>
      </c>
      <c r="C234" s="23" t="str" cm="1">
        <f t="array" ref="C234">IF(B234&lt;&gt;"",INDEX(BDD_ISOLANTS_BIOSOURCES!A:CF,B234,MATCH($C$12,REFERENCEMENT_ISOLANT[#Headers],0)),"")</f>
        <v/>
      </c>
      <c r="D234" s="23" t="str">
        <f ca="1">IF($B$10=TRUE,IF(C234&lt;&gt;"",COUNTIF(INDIRECT("$C$"&amp;ROW($C$13)&amp;":$C$"&amp;491-COUNTBLANK($C$13:$C$491)),"&lt;"&amp;C234)+COUNTIF(C$13:C234,C234),""),IF(C234&lt;&gt;"",COUNTIF(INDIRECT("$C$"&amp;ROW($C$13)&amp;":$C$"&amp;491-COUNTBLANK($C$13:$C$491)),"&gt;"&amp;C234)+COUNTIF(C$13:C234,C234),""))</f>
        <v/>
      </c>
      <c r="E234" s="23" t="str">
        <f t="shared" ca="1" si="3"/>
        <v/>
      </c>
      <c r="F234" s="133" t="str" cm="1">
        <f t="array" ref="F234">IF(A234&lt;&gt;"",INDEX(BDD_ISOLANTS_BIOSOURCES!A:CJ,E234,MATCH($F$12,REFERENCEMENT_ISOLANT[#Headers],0)),"")</f>
        <v/>
      </c>
    </row>
    <row r="235" spans="1:6" x14ac:dyDescent="0.25">
      <c r="A235" s="23" t="str">
        <f>IF(AND(A234&lt;COUNTIF(REFERENCEMENT_ISOLANT[DATE REFERENCEMENT],"&lt;&gt;"&amp;""),A234&gt;0),'PR-tampon'!A234+1,"")</f>
        <v/>
      </c>
      <c r="B235" s="23" t="str">
        <f>IFERROR(IF(A235="","",VLOOKUP($A235,REFERENCEMENT_ISOLANT[[Ordre]:[Eligibilité procédé]],2,FALSE)),"")</f>
        <v/>
      </c>
      <c r="C235" s="23" t="str" cm="1">
        <f t="array" ref="C235">IF(B235&lt;&gt;"",INDEX(BDD_ISOLANTS_BIOSOURCES!A:CF,B235,MATCH($C$12,REFERENCEMENT_ISOLANT[#Headers],0)),"")</f>
        <v/>
      </c>
      <c r="D235" s="23" t="str">
        <f ca="1">IF($B$10=TRUE,IF(C235&lt;&gt;"",COUNTIF(INDIRECT("$C$"&amp;ROW($C$13)&amp;":$C$"&amp;491-COUNTBLANK($C$13:$C$491)),"&lt;"&amp;C235)+COUNTIF(C$13:C235,C235),""),IF(C235&lt;&gt;"",COUNTIF(INDIRECT("$C$"&amp;ROW($C$13)&amp;":$C$"&amp;491-COUNTBLANK($C$13:$C$491)),"&gt;"&amp;C235)+COUNTIF(C$13:C235,C235),""))</f>
        <v/>
      </c>
      <c r="E235" s="23" t="str">
        <f t="shared" ca="1" si="3"/>
        <v/>
      </c>
      <c r="F235" s="133" t="str" cm="1">
        <f t="array" ref="F235">IF(A235&lt;&gt;"",INDEX(BDD_ISOLANTS_BIOSOURCES!A:CJ,E235,MATCH($F$12,REFERENCEMENT_ISOLANT[#Headers],0)),"")</f>
        <v/>
      </c>
    </row>
    <row r="236" spans="1:6" x14ac:dyDescent="0.25">
      <c r="A236" s="23" t="str">
        <f>IF(AND(A235&lt;COUNTIF(REFERENCEMENT_ISOLANT[DATE REFERENCEMENT],"&lt;&gt;"&amp;""),A235&gt;0),'PR-tampon'!A235+1,"")</f>
        <v/>
      </c>
      <c r="B236" s="23" t="str">
        <f>IFERROR(IF(A236="","",VLOOKUP($A236,REFERENCEMENT_ISOLANT[[Ordre]:[Eligibilité procédé]],2,FALSE)),"")</f>
        <v/>
      </c>
      <c r="C236" s="23" t="str" cm="1">
        <f t="array" ref="C236">IF(B236&lt;&gt;"",INDEX(BDD_ISOLANTS_BIOSOURCES!A:CF,B236,MATCH($C$12,REFERENCEMENT_ISOLANT[#Headers],0)),"")</f>
        <v/>
      </c>
      <c r="D236" s="23" t="str">
        <f ca="1">IF($B$10=TRUE,IF(C236&lt;&gt;"",COUNTIF(INDIRECT("$C$"&amp;ROW($C$13)&amp;":$C$"&amp;491-COUNTBLANK($C$13:$C$491)),"&lt;"&amp;C236)+COUNTIF(C$13:C236,C236),""),IF(C236&lt;&gt;"",COUNTIF(INDIRECT("$C$"&amp;ROW($C$13)&amp;":$C$"&amp;491-COUNTBLANK($C$13:$C$491)),"&gt;"&amp;C236)+COUNTIF(C$13:C236,C236),""))</f>
        <v/>
      </c>
      <c r="E236" s="23" t="str">
        <f t="shared" ca="1" si="3"/>
        <v/>
      </c>
      <c r="F236" s="133" t="str" cm="1">
        <f t="array" ref="F236">IF(A236&lt;&gt;"",INDEX(BDD_ISOLANTS_BIOSOURCES!A:CJ,E236,MATCH($F$12,REFERENCEMENT_ISOLANT[#Headers],0)),"")</f>
        <v/>
      </c>
    </row>
    <row r="237" spans="1:6" x14ac:dyDescent="0.25">
      <c r="A237" s="23" t="str">
        <f>IF(AND(A236&lt;COUNTIF(REFERENCEMENT_ISOLANT[DATE REFERENCEMENT],"&lt;&gt;"&amp;""),A236&gt;0),'PR-tampon'!A236+1,"")</f>
        <v/>
      </c>
      <c r="B237" s="23" t="str">
        <f>IFERROR(IF(A237="","",VLOOKUP($A237,REFERENCEMENT_ISOLANT[[Ordre]:[Eligibilité procédé]],2,FALSE)),"")</f>
        <v/>
      </c>
      <c r="C237" s="23" t="str" cm="1">
        <f t="array" ref="C237">IF(B237&lt;&gt;"",INDEX(BDD_ISOLANTS_BIOSOURCES!A:CF,B237,MATCH($C$12,REFERENCEMENT_ISOLANT[#Headers],0)),"")</f>
        <v/>
      </c>
      <c r="D237" s="23" t="str">
        <f ca="1">IF($B$10=TRUE,IF(C237&lt;&gt;"",COUNTIF(INDIRECT("$C$"&amp;ROW($C$13)&amp;":$C$"&amp;491-COUNTBLANK($C$13:$C$491)),"&lt;"&amp;C237)+COUNTIF(C$13:C237,C237),""),IF(C237&lt;&gt;"",COUNTIF(INDIRECT("$C$"&amp;ROW($C$13)&amp;":$C$"&amp;491-COUNTBLANK($C$13:$C$491)),"&gt;"&amp;C237)+COUNTIF(C$13:C237,C237),""))</f>
        <v/>
      </c>
      <c r="E237" s="23" t="str">
        <f t="shared" ca="1" si="3"/>
        <v/>
      </c>
      <c r="F237" s="133" t="str" cm="1">
        <f t="array" ref="F237">IF(A237&lt;&gt;"",INDEX(BDD_ISOLANTS_BIOSOURCES!A:CJ,E237,MATCH($F$12,REFERENCEMENT_ISOLANT[#Headers],0)),"")</f>
        <v/>
      </c>
    </row>
    <row r="238" spans="1:6" x14ac:dyDescent="0.25">
      <c r="A238" s="23" t="str">
        <f>IF(AND(A237&lt;COUNTIF(REFERENCEMENT_ISOLANT[DATE REFERENCEMENT],"&lt;&gt;"&amp;""),A237&gt;0),'PR-tampon'!A237+1,"")</f>
        <v/>
      </c>
      <c r="B238" s="23" t="str">
        <f>IFERROR(IF(A238="","",VLOOKUP($A238,REFERENCEMENT_ISOLANT[[Ordre]:[Eligibilité procédé]],2,FALSE)),"")</f>
        <v/>
      </c>
      <c r="C238" s="23" t="str" cm="1">
        <f t="array" ref="C238">IF(B238&lt;&gt;"",INDEX(BDD_ISOLANTS_BIOSOURCES!A:CF,B238,MATCH($C$12,REFERENCEMENT_ISOLANT[#Headers],0)),"")</f>
        <v/>
      </c>
      <c r="D238" s="23" t="str">
        <f ca="1">IF($B$10=TRUE,IF(C238&lt;&gt;"",COUNTIF(INDIRECT("$C$"&amp;ROW($C$13)&amp;":$C$"&amp;491-COUNTBLANK($C$13:$C$491)),"&lt;"&amp;C238)+COUNTIF(C$13:C238,C238),""),IF(C238&lt;&gt;"",COUNTIF(INDIRECT("$C$"&amp;ROW($C$13)&amp;":$C$"&amp;491-COUNTBLANK($C$13:$C$491)),"&gt;"&amp;C238)+COUNTIF(C$13:C238,C238),""))</f>
        <v/>
      </c>
      <c r="E238" s="23" t="str">
        <f t="shared" ca="1" si="3"/>
        <v/>
      </c>
      <c r="F238" s="133" t="str" cm="1">
        <f t="array" ref="F238">IF(A238&lt;&gt;"",INDEX(BDD_ISOLANTS_BIOSOURCES!A:CJ,E238,MATCH($F$12,REFERENCEMENT_ISOLANT[#Headers],0)),"")</f>
        <v/>
      </c>
    </row>
    <row r="239" spans="1:6" x14ac:dyDescent="0.25">
      <c r="A239" s="23" t="str">
        <f>IF(AND(A238&lt;COUNTIF(REFERENCEMENT_ISOLANT[DATE REFERENCEMENT],"&lt;&gt;"&amp;""),A238&gt;0),'PR-tampon'!A238+1,"")</f>
        <v/>
      </c>
      <c r="B239" s="23" t="str">
        <f>IFERROR(IF(A239="","",VLOOKUP($A239,REFERENCEMENT_ISOLANT[[Ordre]:[Eligibilité procédé]],2,FALSE)),"")</f>
        <v/>
      </c>
      <c r="C239" s="23" t="str" cm="1">
        <f t="array" ref="C239">IF(B239&lt;&gt;"",INDEX(BDD_ISOLANTS_BIOSOURCES!A:CF,B239,MATCH($C$12,REFERENCEMENT_ISOLANT[#Headers],0)),"")</f>
        <v/>
      </c>
      <c r="D239" s="23" t="str">
        <f ca="1">IF($B$10=TRUE,IF(C239&lt;&gt;"",COUNTIF(INDIRECT("$C$"&amp;ROW($C$13)&amp;":$C$"&amp;491-COUNTBLANK($C$13:$C$491)),"&lt;"&amp;C239)+COUNTIF(C$13:C239,C239),""),IF(C239&lt;&gt;"",COUNTIF(INDIRECT("$C$"&amp;ROW($C$13)&amp;":$C$"&amp;491-COUNTBLANK($C$13:$C$491)),"&gt;"&amp;C239)+COUNTIF(C$13:C239,C239),""))</f>
        <v/>
      </c>
      <c r="E239" s="23" t="str">
        <f t="shared" ca="1" si="3"/>
        <v/>
      </c>
      <c r="F239" s="133" t="str" cm="1">
        <f t="array" ref="F239">IF(A239&lt;&gt;"",INDEX(BDD_ISOLANTS_BIOSOURCES!A:CJ,E239,MATCH($F$12,REFERENCEMENT_ISOLANT[#Headers],0)),"")</f>
        <v/>
      </c>
    </row>
    <row r="240" spans="1:6" x14ac:dyDescent="0.25">
      <c r="A240" s="23" t="str">
        <f>IF(AND(A239&lt;COUNTIF(REFERENCEMENT_ISOLANT[DATE REFERENCEMENT],"&lt;&gt;"&amp;""),A239&gt;0),'PR-tampon'!A239+1,"")</f>
        <v/>
      </c>
      <c r="B240" s="23" t="str">
        <f>IFERROR(IF(A240="","",VLOOKUP($A240,REFERENCEMENT_ISOLANT[[Ordre]:[Eligibilité procédé]],2,FALSE)),"")</f>
        <v/>
      </c>
      <c r="C240" s="23" t="str" cm="1">
        <f t="array" ref="C240">IF(B240&lt;&gt;"",INDEX(BDD_ISOLANTS_BIOSOURCES!A:CF,B240,MATCH($C$12,REFERENCEMENT_ISOLANT[#Headers],0)),"")</f>
        <v/>
      </c>
      <c r="D240" s="23" t="str">
        <f ca="1">IF($B$10=TRUE,IF(C240&lt;&gt;"",COUNTIF(INDIRECT("$C$"&amp;ROW($C$13)&amp;":$C$"&amp;491-COUNTBLANK($C$13:$C$491)),"&lt;"&amp;C240)+COUNTIF(C$13:C240,C240),""),IF(C240&lt;&gt;"",COUNTIF(INDIRECT("$C$"&amp;ROW($C$13)&amp;":$C$"&amp;491-COUNTBLANK($C$13:$C$491)),"&gt;"&amp;C240)+COUNTIF(C$13:C240,C240),""))</f>
        <v/>
      </c>
      <c r="E240" s="23" t="str">
        <f t="shared" ca="1" si="3"/>
        <v/>
      </c>
      <c r="F240" s="133" t="str" cm="1">
        <f t="array" ref="F240">IF(A240&lt;&gt;"",INDEX(BDD_ISOLANTS_BIOSOURCES!A:CJ,E240,MATCH($F$12,REFERENCEMENT_ISOLANT[#Headers],0)),"")</f>
        <v/>
      </c>
    </row>
    <row r="241" spans="1:6" x14ac:dyDescent="0.25">
      <c r="A241" s="23" t="str">
        <f>IF(AND(A240&lt;COUNTIF(REFERENCEMENT_ISOLANT[DATE REFERENCEMENT],"&lt;&gt;"&amp;""),A240&gt;0),'PR-tampon'!A240+1,"")</f>
        <v/>
      </c>
      <c r="B241" s="23" t="str">
        <f>IFERROR(IF(A241="","",VLOOKUP($A241,REFERENCEMENT_ISOLANT[[Ordre]:[Eligibilité procédé]],2,FALSE)),"")</f>
        <v/>
      </c>
      <c r="C241" s="23" t="str" cm="1">
        <f t="array" ref="C241">IF(B241&lt;&gt;"",INDEX(BDD_ISOLANTS_BIOSOURCES!A:CF,B241,MATCH($C$12,REFERENCEMENT_ISOLANT[#Headers],0)),"")</f>
        <v/>
      </c>
      <c r="D241" s="23" t="str">
        <f ca="1">IF($B$10=TRUE,IF(C241&lt;&gt;"",COUNTIF(INDIRECT("$C$"&amp;ROW($C$13)&amp;":$C$"&amp;491-COUNTBLANK($C$13:$C$491)),"&lt;"&amp;C241)+COUNTIF(C$13:C241,C241),""),IF(C241&lt;&gt;"",COUNTIF(INDIRECT("$C$"&amp;ROW($C$13)&amp;":$C$"&amp;491-COUNTBLANK($C$13:$C$491)),"&gt;"&amp;C241)+COUNTIF(C$13:C241,C241),""))</f>
        <v/>
      </c>
      <c r="E241" s="23" t="str">
        <f t="shared" ca="1" si="3"/>
        <v/>
      </c>
      <c r="F241" s="133" t="str" cm="1">
        <f t="array" ref="F241">IF(A241&lt;&gt;"",INDEX(BDD_ISOLANTS_BIOSOURCES!A:CJ,E241,MATCH($F$12,REFERENCEMENT_ISOLANT[#Headers],0)),"")</f>
        <v/>
      </c>
    </row>
    <row r="242" spans="1:6" x14ac:dyDescent="0.25">
      <c r="A242" s="23" t="str">
        <f>IF(AND(A241&lt;COUNTIF(REFERENCEMENT_ISOLANT[DATE REFERENCEMENT],"&lt;&gt;"&amp;""),A241&gt;0),'PR-tampon'!A241+1,"")</f>
        <v/>
      </c>
      <c r="B242" s="23" t="str">
        <f>IFERROR(IF(A242="","",VLOOKUP($A242,REFERENCEMENT_ISOLANT[[Ordre]:[Eligibilité procédé]],2,FALSE)),"")</f>
        <v/>
      </c>
      <c r="C242" s="23" t="str" cm="1">
        <f t="array" ref="C242">IF(B242&lt;&gt;"",INDEX(BDD_ISOLANTS_BIOSOURCES!A:CF,B242,MATCH($C$12,REFERENCEMENT_ISOLANT[#Headers],0)),"")</f>
        <v/>
      </c>
      <c r="D242" s="23" t="str">
        <f ca="1">IF($B$10=TRUE,IF(C242&lt;&gt;"",COUNTIF(INDIRECT("$C$"&amp;ROW($C$13)&amp;":$C$"&amp;491-COUNTBLANK($C$13:$C$491)),"&lt;"&amp;C242)+COUNTIF(C$13:C242,C242),""),IF(C242&lt;&gt;"",COUNTIF(INDIRECT("$C$"&amp;ROW($C$13)&amp;":$C$"&amp;491-COUNTBLANK($C$13:$C$491)),"&gt;"&amp;C242)+COUNTIF(C$13:C242,C242),""))</f>
        <v/>
      </c>
      <c r="E242" s="23" t="str">
        <f t="shared" ca="1" si="3"/>
        <v/>
      </c>
      <c r="F242" s="133" t="str" cm="1">
        <f t="array" ref="F242">IF(A242&lt;&gt;"",INDEX(BDD_ISOLANTS_BIOSOURCES!A:CJ,E242,MATCH($F$12,REFERENCEMENT_ISOLANT[#Headers],0)),"")</f>
        <v/>
      </c>
    </row>
    <row r="243" spans="1:6" x14ac:dyDescent="0.25">
      <c r="A243" s="23" t="str">
        <f>IF(AND(A242&lt;COUNTIF(REFERENCEMENT_ISOLANT[DATE REFERENCEMENT],"&lt;&gt;"&amp;""),A242&gt;0),'PR-tampon'!A242+1,"")</f>
        <v/>
      </c>
      <c r="B243" s="23" t="str">
        <f>IFERROR(IF(A243="","",VLOOKUP($A243,REFERENCEMENT_ISOLANT[[Ordre]:[Eligibilité procédé]],2,FALSE)),"")</f>
        <v/>
      </c>
      <c r="C243" s="23" t="str" cm="1">
        <f t="array" ref="C243">IF(B243&lt;&gt;"",INDEX(BDD_ISOLANTS_BIOSOURCES!A:CF,B243,MATCH($C$12,REFERENCEMENT_ISOLANT[#Headers],0)),"")</f>
        <v/>
      </c>
      <c r="D243" s="23" t="str">
        <f ca="1">IF($B$10=TRUE,IF(C243&lt;&gt;"",COUNTIF(INDIRECT("$C$"&amp;ROW($C$13)&amp;":$C$"&amp;491-COUNTBLANK($C$13:$C$491)),"&lt;"&amp;C243)+COUNTIF(C$13:C243,C243),""),IF(C243&lt;&gt;"",COUNTIF(INDIRECT("$C$"&amp;ROW($C$13)&amp;":$C$"&amp;491-COUNTBLANK($C$13:$C$491)),"&gt;"&amp;C243)+COUNTIF(C$13:C243,C243),""))</f>
        <v/>
      </c>
      <c r="E243" s="23" t="str">
        <f t="shared" ca="1" si="3"/>
        <v/>
      </c>
      <c r="F243" s="133" t="str" cm="1">
        <f t="array" ref="F243">IF(A243&lt;&gt;"",INDEX(BDD_ISOLANTS_BIOSOURCES!A:CJ,E243,MATCH($F$12,REFERENCEMENT_ISOLANT[#Headers],0)),"")</f>
        <v/>
      </c>
    </row>
    <row r="244" spans="1:6" x14ac:dyDescent="0.25">
      <c r="A244" s="23" t="str">
        <f>IF(AND(A243&lt;COUNTIF(REFERENCEMENT_ISOLANT[DATE REFERENCEMENT],"&lt;&gt;"&amp;""),A243&gt;0),'PR-tampon'!A243+1,"")</f>
        <v/>
      </c>
      <c r="B244" s="23" t="str">
        <f>IFERROR(IF(A244="","",VLOOKUP($A244,REFERENCEMENT_ISOLANT[[Ordre]:[Eligibilité procédé]],2,FALSE)),"")</f>
        <v/>
      </c>
      <c r="C244" s="23" t="str" cm="1">
        <f t="array" ref="C244">IF(B244&lt;&gt;"",INDEX(BDD_ISOLANTS_BIOSOURCES!A:CF,B244,MATCH($C$12,REFERENCEMENT_ISOLANT[#Headers],0)),"")</f>
        <v/>
      </c>
      <c r="D244" s="23" t="str">
        <f ca="1">IF($B$10=TRUE,IF(C244&lt;&gt;"",COUNTIF(INDIRECT("$C$"&amp;ROW($C$13)&amp;":$C$"&amp;491-COUNTBLANK($C$13:$C$491)),"&lt;"&amp;C244)+COUNTIF(C$13:C244,C244),""),IF(C244&lt;&gt;"",COUNTIF(INDIRECT("$C$"&amp;ROW($C$13)&amp;":$C$"&amp;491-COUNTBLANK($C$13:$C$491)),"&gt;"&amp;C244)+COUNTIF(C$13:C244,C244),""))</f>
        <v/>
      </c>
      <c r="E244" s="23" t="str">
        <f t="shared" ca="1" si="3"/>
        <v/>
      </c>
      <c r="F244" s="133" t="str" cm="1">
        <f t="array" ref="F244">IF(A244&lt;&gt;"",INDEX(BDD_ISOLANTS_BIOSOURCES!A:CJ,E244,MATCH($F$12,REFERENCEMENT_ISOLANT[#Headers],0)),"")</f>
        <v/>
      </c>
    </row>
    <row r="245" spans="1:6" x14ac:dyDescent="0.25">
      <c r="A245" s="23" t="str">
        <f>IF(AND(A244&lt;COUNTIF(REFERENCEMENT_ISOLANT[DATE REFERENCEMENT],"&lt;&gt;"&amp;""),A244&gt;0),'PR-tampon'!A244+1,"")</f>
        <v/>
      </c>
      <c r="B245" s="23" t="str">
        <f>IFERROR(IF(A245="","",VLOOKUP($A245,REFERENCEMENT_ISOLANT[[Ordre]:[Eligibilité procédé]],2,FALSE)),"")</f>
        <v/>
      </c>
      <c r="C245" s="23" t="str" cm="1">
        <f t="array" ref="C245">IF(B245&lt;&gt;"",INDEX(BDD_ISOLANTS_BIOSOURCES!A:CF,B245,MATCH($C$12,REFERENCEMENT_ISOLANT[#Headers],0)),"")</f>
        <v/>
      </c>
      <c r="D245" s="23" t="str">
        <f ca="1">IF($B$10=TRUE,IF(C245&lt;&gt;"",COUNTIF(INDIRECT("$C$"&amp;ROW($C$13)&amp;":$C$"&amp;491-COUNTBLANK($C$13:$C$491)),"&lt;"&amp;C245)+COUNTIF(C$13:C245,C245),""),IF(C245&lt;&gt;"",COUNTIF(INDIRECT("$C$"&amp;ROW($C$13)&amp;":$C$"&amp;491-COUNTBLANK($C$13:$C$491)),"&gt;"&amp;C245)+COUNTIF(C$13:C245,C245),""))</f>
        <v/>
      </c>
      <c r="E245" s="23" t="str">
        <f t="shared" ca="1" si="3"/>
        <v/>
      </c>
      <c r="F245" s="133" t="str" cm="1">
        <f t="array" ref="F245">IF(A245&lt;&gt;"",INDEX(BDD_ISOLANTS_BIOSOURCES!A:CJ,E245,MATCH($F$12,REFERENCEMENT_ISOLANT[#Headers],0)),"")</f>
        <v/>
      </c>
    </row>
    <row r="246" spans="1:6" x14ac:dyDescent="0.25">
      <c r="A246" s="23" t="str">
        <f>IF(AND(A245&lt;COUNTIF(REFERENCEMENT_ISOLANT[DATE REFERENCEMENT],"&lt;&gt;"&amp;""),A245&gt;0),'PR-tampon'!A245+1,"")</f>
        <v/>
      </c>
      <c r="B246" s="23" t="str">
        <f>IFERROR(IF(A246="","",VLOOKUP($A246,REFERENCEMENT_ISOLANT[[Ordre]:[Eligibilité procédé]],2,FALSE)),"")</f>
        <v/>
      </c>
      <c r="C246" s="23" t="str" cm="1">
        <f t="array" ref="C246">IF(B246&lt;&gt;"",INDEX(BDD_ISOLANTS_BIOSOURCES!A:CF,B246,MATCH($C$12,REFERENCEMENT_ISOLANT[#Headers],0)),"")</f>
        <v/>
      </c>
      <c r="D246" s="23" t="str">
        <f ca="1">IF($B$10=TRUE,IF(C246&lt;&gt;"",COUNTIF(INDIRECT("$C$"&amp;ROW($C$13)&amp;":$C$"&amp;491-COUNTBLANK($C$13:$C$491)),"&lt;"&amp;C246)+COUNTIF(C$13:C246,C246),""),IF(C246&lt;&gt;"",COUNTIF(INDIRECT("$C$"&amp;ROW($C$13)&amp;":$C$"&amp;491-COUNTBLANK($C$13:$C$491)),"&gt;"&amp;C246)+COUNTIF(C$13:C246,C246),""))</f>
        <v/>
      </c>
      <c r="E246" s="23" t="str">
        <f t="shared" ca="1" si="3"/>
        <v/>
      </c>
      <c r="F246" s="133" t="str" cm="1">
        <f t="array" ref="F246">IF(A246&lt;&gt;"",INDEX(BDD_ISOLANTS_BIOSOURCES!A:CJ,E246,MATCH($F$12,REFERENCEMENT_ISOLANT[#Headers],0)),"")</f>
        <v/>
      </c>
    </row>
    <row r="247" spans="1:6" x14ac:dyDescent="0.25">
      <c r="A247" s="23" t="str">
        <f>IF(AND(A246&lt;COUNTIF(REFERENCEMENT_ISOLANT[DATE REFERENCEMENT],"&lt;&gt;"&amp;""),A246&gt;0),'PR-tampon'!A246+1,"")</f>
        <v/>
      </c>
      <c r="B247" s="23" t="str">
        <f>IFERROR(IF(A247="","",VLOOKUP($A247,REFERENCEMENT_ISOLANT[[Ordre]:[Eligibilité procédé]],2,FALSE)),"")</f>
        <v/>
      </c>
      <c r="C247" s="23" t="str" cm="1">
        <f t="array" ref="C247">IF(B247&lt;&gt;"",INDEX(BDD_ISOLANTS_BIOSOURCES!A:CF,B247,MATCH($C$12,REFERENCEMENT_ISOLANT[#Headers],0)),"")</f>
        <v/>
      </c>
      <c r="D247" s="23" t="str">
        <f ca="1">IF($B$10=TRUE,IF(C247&lt;&gt;"",COUNTIF(INDIRECT("$C$"&amp;ROW($C$13)&amp;":$C$"&amp;491-COUNTBLANK($C$13:$C$491)),"&lt;"&amp;C247)+COUNTIF(C$13:C247,C247),""),IF(C247&lt;&gt;"",COUNTIF(INDIRECT("$C$"&amp;ROW($C$13)&amp;":$C$"&amp;491-COUNTBLANK($C$13:$C$491)),"&gt;"&amp;C247)+COUNTIF(C$13:C247,C247),""))</f>
        <v/>
      </c>
      <c r="E247" s="23" t="str">
        <f t="shared" ca="1" si="3"/>
        <v/>
      </c>
      <c r="F247" s="133" t="str" cm="1">
        <f t="array" ref="F247">IF(A247&lt;&gt;"",INDEX(BDD_ISOLANTS_BIOSOURCES!A:CJ,E247,MATCH($F$12,REFERENCEMENT_ISOLANT[#Headers],0)),"")</f>
        <v/>
      </c>
    </row>
    <row r="248" spans="1:6" x14ac:dyDescent="0.25">
      <c r="A248" s="23" t="str">
        <f>IF(AND(A247&lt;COUNTIF(REFERENCEMENT_ISOLANT[DATE REFERENCEMENT],"&lt;&gt;"&amp;""),A247&gt;0),'PR-tampon'!A247+1,"")</f>
        <v/>
      </c>
      <c r="B248" s="23" t="str">
        <f>IFERROR(IF(A248="","",VLOOKUP($A248,REFERENCEMENT_ISOLANT[[Ordre]:[Eligibilité procédé]],2,FALSE)),"")</f>
        <v/>
      </c>
      <c r="C248" s="23" t="str" cm="1">
        <f t="array" ref="C248">IF(B248&lt;&gt;"",INDEX(BDD_ISOLANTS_BIOSOURCES!A:CF,B248,MATCH($C$12,REFERENCEMENT_ISOLANT[#Headers],0)),"")</f>
        <v/>
      </c>
      <c r="D248" s="23" t="str">
        <f ca="1">IF($B$10=TRUE,IF(C248&lt;&gt;"",COUNTIF(INDIRECT("$C$"&amp;ROW($C$13)&amp;":$C$"&amp;491-COUNTBLANK($C$13:$C$491)),"&lt;"&amp;C248)+COUNTIF(C$13:C248,C248),""),IF(C248&lt;&gt;"",COUNTIF(INDIRECT("$C$"&amp;ROW($C$13)&amp;":$C$"&amp;491-COUNTBLANK($C$13:$C$491)),"&gt;"&amp;C248)+COUNTIF(C$13:C248,C248),""))</f>
        <v/>
      </c>
      <c r="E248" s="23" t="str">
        <f t="shared" ca="1" si="3"/>
        <v/>
      </c>
      <c r="F248" s="133" t="str" cm="1">
        <f t="array" ref="F248">IF(A248&lt;&gt;"",INDEX(BDD_ISOLANTS_BIOSOURCES!A:CJ,E248,MATCH($F$12,REFERENCEMENT_ISOLANT[#Headers],0)),"")</f>
        <v/>
      </c>
    </row>
    <row r="249" spans="1:6" x14ac:dyDescent="0.25">
      <c r="A249" s="23" t="str">
        <f>IF(AND(A248&lt;COUNTIF(REFERENCEMENT_ISOLANT[DATE REFERENCEMENT],"&lt;&gt;"&amp;""),A248&gt;0),'PR-tampon'!A248+1,"")</f>
        <v/>
      </c>
      <c r="B249" s="23" t="str">
        <f>IFERROR(IF(A249="","",VLOOKUP($A249,REFERENCEMENT_ISOLANT[[Ordre]:[Eligibilité procédé]],2,FALSE)),"")</f>
        <v/>
      </c>
      <c r="C249" s="23" t="str" cm="1">
        <f t="array" ref="C249">IF(B249&lt;&gt;"",INDEX(BDD_ISOLANTS_BIOSOURCES!A:CF,B249,MATCH($C$12,REFERENCEMENT_ISOLANT[#Headers],0)),"")</f>
        <v/>
      </c>
      <c r="D249" s="23" t="str">
        <f ca="1">IF($B$10=TRUE,IF(C249&lt;&gt;"",COUNTIF(INDIRECT("$C$"&amp;ROW($C$13)&amp;":$C$"&amp;491-COUNTBLANK($C$13:$C$491)),"&lt;"&amp;C249)+COUNTIF(C$13:C249,C249),""),IF(C249&lt;&gt;"",COUNTIF(INDIRECT("$C$"&amp;ROW($C$13)&amp;":$C$"&amp;491-COUNTBLANK($C$13:$C$491)),"&gt;"&amp;C249)+COUNTIF(C$13:C249,C249),""))</f>
        <v/>
      </c>
      <c r="E249" s="23" t="str">
        <f t="shared" ca="1" si="3"/>
        <v/>
      </c>
      <c r="F249" s="133" t="str" cm="1">
        <f t="array" ref="F249">IF(A249&lt;&gt;"",INDEX(BDD_ISOLANTS_BIOSOURCES!A:CJ,E249,MATCH($F$12,REFERENCEMENT_ISOLANT[#Headers],0)),"")</f>
        <v/>
      </c>
    </row>
    <row r="250" spans="1:6" x14ac:dyDescent="0.25">
      <c r="A250" s="23" t="str">
        <f>IF(AND(A249&lt;COUNTIF(REFERENCEMENT_ISOLANT[DATE REFERENCEMENT],"&lt;&gt;"&amp;""),A249&gt;0),'PR-tampon'!A249+1,"")</f>
        <v/>
      </c>
      <c r="B250" s="23" t="str">
        <f>IFERROR(IF(A250="","",VLOOKUP($A250,REFERENCEMENT_ISOLANT[[Ordre]:[Eligibilité procédé]],2,FALSE)),"")</f>
        <v/>
      </c>
      <c r="C250" s="23" t="str" cm="1">
        <f t="array" ref="C250">IF(B250&lt;&gt;"",INDEX(BDD_ISOLANTS_BIOSOURCES!A:CF,B250,MATCH($C$12,REFERENCEMENT_ISOLANT[#Headers],0)),"")</f>
        <v/>
      </c>
      <c r="D250" s="23" t="str">
        <f ca="1">IF($B$10=TRUE,IF(C250&lt;&gt;"",COUNTIF(INDIRECT("$C$"&amp;ROW($C$13)&amp;":$C$"&amp;491-COUNTBLANK($C$13:$C$491)),"&lt;"&amp;C250)+COUNTIF(C$13:C250,C250),""),IF(C250&lt;&gt;"",COUNTIF(INDIRECT("$C$"&amp;ROW($C$13)&amp;":$C$"&amp;491-COUNTBLANK($C$13:$C$491)),"&gt;"&amp;C250)+COUNTIF(C$13:C250,C250),""))</f>
        <v/>
      </c>
      <c r="E250" s="23" t="str">
        <f t="shared" ca="1" si="3"/>
        <v/>
      </c>
      <c r="F250" s="133" t="str" cm="1">
        <f t="array" ref="F250">IF(A250&lt;&gt;"",INDEX(BDD_ISOLANTS_BIOSOURCES!A:CJ,E250,MATCH($F$12,REFERENCEMENT_ISOLANT[#Headers],0)),"")</f>
        <v/>
      </c>
    </row>
    <row r="251" spans="1:6" x14ac:dyDescent="0.25">
      <c r="A251" s="23" t="str">
        <f>IF(AND(A250&lt;COUNTIF(REFERENCEMENT_ISOLANT[DATE REFERENCEMENT],"&lt;&gt;"&amp;""),A250&gt;0),'PR-tampon'!A250+1,"")</f>
        <v/>
      </c>
      <c r="B251" s="23" t="str">
        <f>IFERROR(IF(A251="","",VLOOKUP($A251,REFERENCEMENT_ISOLANT[[Ordre]:[Eligibilité procédé]],2,FALSE)),"")</f>
        <v/>
      </c>
      <c r="C251" s="23" t="str" cm="1">
        <f t="array" ref="C251">IF(B251&lt;&gt;"",INDEX(BDD_ISOLANTS_BIOSOURCES!A:CF,B251,MATCH($C$12,REFERENCEMENT_ISOLANT[#Headers],0)),"")</f>
        <v/>
      </c>
      <c r="D251" s="23" t="str">
        <f ca="1">IF($B$10=TRUE,IF(C251&lt;&gt;"",COUNTIF(INDIRECT("$C$"&amp;ROW($C$13)&amp;":$C$"&amp;491-COUNTBLANK($C$13:$C$491)),"&lt;"&amp;C251)+COUNTIF(C$13:C251,C251),""),IF(C251&lt;&gt;"",COUNTIF(INDIRECT("$C$"&amp;ROW($C$13)&amp;":$C$"&amp;491-COUNTBLANK($C$13:$C$491)),"&gt;"&amp;C251)+COUNTIF(C$13:C251,C251),""))</f>
        <v/>
      </c>
      <c r="E251" s="23" t="str">
        <f t="shared" ca="1" si="3"/>
        <v/>
      </c>
      <c r="F251" s="133" t="str" cm="1">
        <f t="array" ref="F251">IF(A251&lt;&gt;"",INDEX(BDD_ISOLANTS_BIOSOURCES!A:CJ,E251,MATCH($F$12,REFERENCEMENT_ISOLANT[#Headers],0)),"")</f>
        <v/>
      </c>
    </row>
    <row r="252" spans="1:6" x14ac:dyDescent="0.25">
      <c r="A252" s="23" t="str">
        <f>IF(AND(A251&lt;COUNTIF(REFERENCEMENT_ISOLANT[DATE REFERENCEMENT],"&lt;&gt;"&amp;""),A251&gt;0),'PR-tampon'!A251+1,"")</f>
        <v/>
      </c>
      <c r="B252" s="23" t="str">
        <f>IFERROR(IF(A252="","",VLOOKUP($A252,REFERENCEMENT_ISOLANT[[Ordre]:[Eligibilité procédé]],2,FALSE)),"")</f>
        <v/>
      </c>
      <c r="C252" s="23" t="str" cm="1">
        <f t="array" ref="C252">IF(B252&lt;&gt;"",INDEX(BDD_ISOLANTS_BIOSOURCES!A:CF,B252,MATCH($C$12,REFERENCEMENT_ISOLANT[#Headers],0)),"")</f>
        <v/>
      </c>
      <c r="D252" s="23" t="str">
        <f ca="1">IF($B$10=TRUE,IF(C252&lt;&gt;"",COUNTIF(INDIRECT("$C$"&amp;ROW($C$13)&amp;":$C$"&amp;491-COUNTBLANK($C$13:$C$491)),"&lt;"&amp;C252)+COUNTIF(C$13:C252,C252),""),IF(C252&lt;&gt;"",COUNTIF(INDIRECT("$C$"&amp;ROW($C$13)&amp;":$C$"&amp;491-COUNTBLANK($C$13:$C$491)),"&gt;"&amp;C252)+COUNTIF(C$13:C252,C252),""))</f>
        <v/>
      </c>
      <c r="E252" s="23" t="str">
        <f t="shared" ca="1" si="3"/>
        <v/>
      </c>
      <c r="F252" s="133" t="str" cm="1">
        <f t="array" ref="F252">IF(A252&lt;&gt;"",INDEX(BDD_ISOLANTS_BIOSOURCES!A:CJ,E252,MATCH($F$12,REFERENCEMENT_ISOLANT[#Headers],0)),"")</f>
        <v/>
      </c>
    </row>
    <row r="253" spans="1:6" x14ac:dyDescent="0.25">
      <c r="A253" s="23" t="str">
        <f>IF(AND(A252&lt;COUNTIF(REFERENCEMENT_ISOLANT[DATE REFERENCEMENT],"&lt;&gt;"&amp;""),A252&gt;0),'PR-tampon'!A252+1,"")</f>
        <v/>
      </c>
      <c r="B253" s="23" t="str">
        <f>IFERROR(IF(A253="","",VLOOKUP($A253,REFERENCEMENT_ISOLANT[[Ordre]:[Eligibilité procédé]],2,FALSE)),"")</f>
        <v/>
      </c>
      <c r="C253" s="23" t="str" cm="1">
        <f t="array" ref="C253">IF(B253&lt;&gt;"",INDEX(BDD_ISOLANTS_BIOSOURCES!A:CF,B253,MATCH($C$12,REFERENCEMENT_ISOLANT[#Headers],0)),"")</f>
        <v/>
      </c>
      <c r="D253" s="23" t="str">
        <f ca="1">IF($B$10=TRUE,IF(C253&lt;&gt;"",COUNTIF(INDIRECT("$C$"&amp;ROW($C$13)&amp;":$C$"&amp;491-COUNTBLANK($C$13:$C$491)),"&lt;"&amp;C253)+COUNTIF(C$13:C253,C253),""),IF(C253&lt;&gt;"",COUNTIF(INDIRECT("$C$"&amp;ROW($C$13)&amp;":$C$"&amp;491-COUNTBLANK($C$13:$C$491)),"&gt;"&amp;C253)+COUNTIF(C$13:C253,C253),""))</f>
        <v/>
      </c>
      <c r="E253" s="23" t="str">
        <f t="shared" ca="1" si="3"/>
        <v/>
      </c>
      <c r="F253" s="133" t="str" cm="1">
        <f t="array" ref="F253">IF(A253&lt;&gt;"",INDEX(BDD_ISOLANTS_BIOSOURCES!A:CJ,E253,MATCH($F$12,REFERENCEMENT_ISOLANT[#Headers],0)),"")</f>
        <v/>
      </c>
    </row>
    <row r="254" spans="1:6" x14ac:dyDescent="0.25">
      <c r="A254" s="23" t="str">
        <f>IF(AND(A253&lt;COUNTIF(REFERENCEMENT_ISOLANT[DATE REFERENCEMENT],"&lt;&gt;"&amp;""),A253&gt;0),'PR-tampon'!A253+1,"")</f>
        <v/>
      </c>
      <c r="B254" s="23" t="str">
        <f>IFERROR(IF(A254="","",VLOOKUP($A254,REFERENCEMENT_ISOLANT[[Ordre]:[Eligibilité procédé]],2,FALSE)),"")</f>
        <v/>
      </c>
      <c r="C254" s="23" t="str" cm="1">
        <f t="array" ref="C254">IF(B254&lt;&gt;"",INDEX(BDD_ISOLANTS_BIOSOURCES!A:CF,B254,MATCH($C$12,REFERENCEMENT_ISOLANT[#Headers],0)),"")</f>
        <v/>
      </c>
      <c r="D254" s="23" t="str">
        <f ca="1">IF($B$10=TRUE,IF(C254&lt;&gt;"",COUNTIF(INDIRECT("$C$"&amp;ROW($C$13)&amp;":$C$"&amp;491-COUNTBLANK($C$13:$C$491)),"&lt;"&amp;C254)+COUNTIF(C$13:C254,C254),""),IF(C254&lt;&gt;"",COUNTIF(INDIRECT("$C$"&amp;ROW($C$13)&amp;":$C$"&amp;491-COUNTBLANK($C$13:$C$491)),"&gt;"&amp;C254)+COUNTIF(C$13:C254,C254),""))</f>
        <v/>
      </c>
      <c r="E254" s="23" t="str">
        <f t="shared" ca="1" si="3"/>
        <v/>
      </c>
      <c r="F254" s="133" t="str" cm="1">
        <f t="array" ref="F254">IF(A254&lt;&gt;"",INDEX(BDD_ISOLANTS_BIOSOURCES!A:CJ,E254,MATCH($F$12,REFERENCEMENT_ISOLANT[#Headers],0)),"")</f>
        <v/>
      </c>
    </row>
    <row r="255" spans="1:6" x14ac:dyDescent="0.25">
      <c r="A255" s="23" t="str">
        <f>IF(AND(A254&lt;COUNTIF(REFERENCEMENT_ISOLANT[DATE REFERENCEMENT],"&lt;&gt;"&amp;""),A254&gt;0),'PR-tampon'!A254+1,"")</f>
        <v/>
      </c>
      <c r="B255" s="23" t="str">
        <f>IFERROR(IF(A255="","",VLOOKUP($A255,REFERENCEMENT_ISOLANT[[Ordre]:[Eligibilité procédé]],2,FALSE)),"")</f>
        <v/>
      </c>
      <c r="C255" s="23" t="str" cm="1">
        <f t="array" ref="C255">IF(B255&lt;&gt;"",INDEX(BDD_ISOLANTS_BIOSOURCES!A:CF,B255,MATCH($C$12,REFERENCEMENT_ISOLANT[#Headers],0)),"")</f>
        <v/>
      </c>
      <c r="D255" s="23" t="str">
        <f ca="1">IF($B$10=TRUE,IF(C255&lt;&gt;"",COUNTIF(INDIRECT("$C$"&amp;ROW($C$13)&amp;":$C$"&amp;491-COUNTBLANK($C$13:$C$491)),"&lt;"&amp;C255)+COUNTIF(C$13:C255,C255),""),IF(C255&lt;&gt;"",COUNTIF(INDIRECT("$C$"&amp;ROW($C$13)&amp;":$C$"&amp;491-COUNTBLANK($C$13:$C$491)),"&gt;"&amp;C255)+COUNTIF(C$13:C255,C255),""))</f>
        <v/>
      </c>
      <c r="E255" s="23" t="str">
        <f t="shared" ca="1" si="3"/>
        <v/>
      </c>
      <c r="F255" s="133" t="str" cm="1">
        <f t="array" ref="F255">IF(A255&lt;&gt;"",INDEX(BDD_ISOLANTS_BIOSOURCES!A:CJ,E255,MATCH($F$12,REFERENCEMENT_ISOLANT[#Headers],0)),"")</f>
        <v/>
      </c>
    </row>
    <row r="256" spans="1:6" x14ac:dyDescent="0.25">
      <c r="A256" s="23" t="str">
        <f>IF(AND(A255&lt;COUNTIF(REFERENCEMENT_ISOLANT[DATE REFERENCEMENT],"&lt;&gt;"&amp;""),A255&gt;0),'PR-tampon'!A255+1,"")</f>
        <v/>
      </c>
      <c r="B256" s="23" t="str">
        <f>IFERROR(IF(A256="","",VLOOKUP($A256,REFERENCEMENT_ISOLANT[[Ordre]:[Eligibilité procédé]],2,FALSE)),"")</f>
        <v/>
      </c>
      <c r="C256" s="23" t="str" cm="1">
        <f t="array" ref="C256">IF(B256&lt;&gt;"",INDEX(BDD_ISOLANTS_BIOSOURCES!A:CF,B256,MATCH($C$12,REFERENCEMENT_ISOLANT[#Headers],0)),"")</f>
        <v/>
      </c>
      <c r="D256" s="23" t="str">
        <f ca="1">IF($B$10=TRUE,IF(C256&lt;&gt;"",COUNTIF(INDIRECT("$C$"&amp;ROW($C$13)&amp;":$C$"&amp;491-COUNTBLANK($C$13:$C$491)),"&lt;"&amp;C256)+COUNTIF(C$13:C256,C256),""),IF(C256&lt;&gt;"",COUNTIF(INDIRECT("$C$"&amp;ROW($C$13)&amp;":$C$"&amp;491-COUNTBLANK($C$13:$C$491)),"&gt;"&amp;C256)+COUNTIF(C$13:C256,C256),""))</f>
        <v/>
      </c>
      <c r="E256" s="23" t="str">
        <f t="shared" ca="1" si="3"/>
        <v/>
      </c>
      <c r="F256" s="133" t="str" cm="1">
        <f t="array" ref="F256">IF(A256&lt;&gt;"",INDEX(BDD_ISOLANTS_BIOSOURCES!A:CJ,E256,MATCH($F$12,REFERENCEMENT_ISOLANT[#Headers],0)),"")</f>
        <v/>
      </c>
    </row>
    <row r="257" spans="1:6" x14ac:dyDescent="0.25">
      <c r="A257" s="23" t="str">
        <f>IF(AND(A256&lt;COUNTIF(REFERENCEMENT_ISOLANT[DATE REFERENCEMENT],"&lt;&gt;"&amp;""),A256&gt;0),'PR-tampon'!A256+1,"")</f>
        <v/>
      </c>
      <c r="B257" s="23" t="str">
        <f>IFERROR(IF(A257="","",VLOOKUP($A257,REFERENCEMENT_ISOLANT[[Ordre]:[Eligibilité procédé]],2,FALSE)),"")</f>
        <v/>
      </c>
      <c r="C257" s="23" t="str" cm="1">
        <f t="array" ref="C257">IF(B257&lt;&gt;"",INDEX(BDD_ISOLANTS_BIOSOURCES!A:CF,B257,MATCH($C$12,REFERENCEMENT_ISOLANT[#Headers],0)),"")</f>
        <v/>
      </c>
      <c r="D257" s="23" t="str">
        <f ca="1">IF($B$10=TRUE,IF(C257&lt;&gt;"",COUNTIF(INDIRECT("$C$"&amp;ROW($C$13)&amp;":$C$"&amp;491-COUNTBLANK($C$13:$C$491)),"&lt;"&amp;C257)+COUNTIF(C$13:C257,C257),""),IF(C257&lt;&gt;"",COUNTIF(INDIRECT("$C$"&amp;ROW($C$13)&amp;":$C$"&amp;491-COUNTBLANK($C$13:$C$491)),"&gt;"&amp;C257)+COUNTIF(C$13:C257,C257),""))</f>
        <v/>
      </c>
      <c r="E257" s="23" t="str">
        <f t="shared" ca="1" si="3"/>
        <v/>
      </c>
      <c r="F257" s="133" t="str" cm="1">
        <f t="array" ref="F257">IF(A257&lt;&gt;"",INDEX(BDD_ISOLANTS_BIOSOURCES!A:CJ,E257,MATCH($F$12,REFERENCEMENT_ISOLANT[#Headers],0)),"")</f>
        <v/>
      </c>
    </row>
    <row r="258" spans="1:6" x14ac:dyDescent="0.25">
      <c r="A258" s="23" t="str">
        <f>IF(AND(A257&lt;COUNTIF(REFERENCEMENT_ISOLANT[DATE REFERENCEMENT],"&lt;&gt;"&amp;""),A257&gt;0),'PR-tampon'!A257+1,"")</f>
        <v/>
      </c>
      <c r="B258" s="23" t="str">
        <f>IFERROR(IF(A258="","",VLOOKUP($A258,REFERENCEMENT_ISOLANT[[Ordre]:[Eligibilité procédé]],2,FALSE)),"")</f>
        <v/>
      </c>
      <c r="C258" s="23" t="str" cm="1">
        <f t="array" ref="C258">IF(B258&lt;&gt;"",INDEX(BDD_ISOLANTS_BIOSOURCES!A:CF,B258,MATCH($C$12,REFERENCEMENT_ISOLANT[#Headers],0)),"")</f>
        <v/>
      </c>
      <c r="D258" s="23" t="str">
        <f ca="1">IF($B$10=TRUE,IF(C258&lt;&gt;"",COUNTIF(INDIRECT("$C$"&amp;ROW($C$13)&amp;":$C$"&amp;491-COUNTBLANK($C$13:$C$491)),"&lt;"&amp;C258)+COUNTIF(C$13:C258,C258),""),IF(C258&lt;&gt;"",COUNTIF(INDIRECT("$C$"&amp;ROW($C$13)&amp;":$C$"&amp;491-COUNTBLANK($C$13:$C$491)),"&gt;"&amp;C258)+COUNTIF(C$13:C258,C258),""))</f>
        <v/>
      </c>
      <c r="E258" s="23" t="str">
        <f t="shared" ca="1" si="3"/>
        <v/>
      </c>
      <c r="F258" s="133" t="str" cm="1">
        <f t="array" ref="F258">IF(A258&lt;&gt;"",INDEX(BDD_ISOLANTS_BIOSOURCES!A:CJ,E258,MATCH($F$12,REFERENCEMENT_ISOLANT[#Headers],0)),"")</f>
        <v/>
      </c>
    </row>
    <row r="259" spans="1:6" x14ac:dyDescent="0.25">
      <c r="A259" s="23" t="str">
        <f>IF(AND(A258&lt;COUNTIF(REFERENCEMENT_ISOLANT[DATE REFERENCEMENT],"&lt;&gt;"&amp;""),A258&gt;0),'PR-tampon'!A258+1,"")</f>
        <v/>
      </c>
      <c r="B259" s="23" t="str">
        <f>IFERROR(IF(A259="","",VLOOKUP($A259,REFERENCEMENT_ISOLANT[[Ordre]:[Eligibilité procédé]],2,FALSE)),"")</f>
        <v/>
      </c>
      <c r="C259" s="23" t="str" cm="1">
        <f t="array" ref="C259">IF(B259&lt;&gt;"",INDEX(BDD_ISOLANTS_BIOSOURCES!A:CF,B259,MATCH($C$12,REFERENCEMENT_ISOLANT[#Headers],0)),"")</f>
        <v/>
      </c>
      <c r="D259" s="23" t="str">
        <f ca="1">IF($B$10=TRUE,IF(C259&lt;&gt;"",COUNTIF(INDIRECT("$C$"&amp;ROW($C$13)&amp;":$C$"&amp;491-COUNTBLANK($C$13:$C$491)),"&lt;"&amp;C259)+COUNTIF(C$13:C259,C259),""),IF(C259&lt;&gt;"",COUNTIF(INDIRECT("$C$"&amp;ROW($C$13)&amp;":$C$"&amp;491-COUNTBLANK($C$13:$C$491)),"&gt;"&amp;C259)+COUNTIF(C$13:C259,C259),""))</f>
        <v/>
      </c>
      <c r="E259" s="23" t="str">
        <f t="shared" ca="1" si="3"/>
        <v/>
      </c>
      <c r="F259" s="133" t="str" cm="1">
        <f t="array" ref="F259">IF(A259&lt;&gt;"",INDEX(BDD_ISOLANTS_BIOSOURCES!A:CJ,E259,MATCH($F$12,REFERENCEMENT_ISOLANT[#Headers],0)),"")</f>
        <v/>
      </c>
    </row>
    <row r="260" spans="1:6" x14ac:dyDescent="0.25">
      <c r="A260" s="23" t="str">
        <f>IF(AND(A259&lt;COUNTIF(REFERENCEMENT_ISOLANT[DATE REFERENCEMENT],"&lt;&gt;"&amp;""),A259&gt;0),'PR-tampon'!A259+1,"")</f>
        <v/>
      </c>
      <c r="B260" s="23" t="str">
        <f>IFERROR(IF(A260="","",VLOOKUP($A260,REFERENCEMENT_ISOLANT[[Ordre]:[Eligibilité procédé]],2,FALSE)),"")</f>
        <v/>
      </c>
      <c r="C260" s="23" t="str" cm="1">
        <f t="array" ref="C260">IF(B260&lt;&gt;"",INDEX(BDD_ISOLANTS_BIOSOURCES!A:CF,B260,MATCH($C$12,REFERENCEMENT_ISOLANT[#Headers],0)),"")</f>
        <v/>
      </c>
      <c r="D260" s="23" t="str">
        <f ca="1">IF($B$10=TRUE,IF(C260&lt;&gt;"",COUNTIF(INDIRECT("$C$"&amp;ROW($C$13)&amp;":$C$"&amp;491-COUNTBLANK($C$13:$C$491)),"&lt;"&amp;C260)+COUNTIF(C$13:C260,C260),""),IF(C260&lt;&gt;"",COUNTIF(INDIRECT("$C$"&amp;ROW($C$13)&amp;":$C$"&amp;491-COUNTBLANK($C$13:$C$491)),"&gt;"&amp;C260)+COUNTIF(C$13:C260,C260),""))</f>
        <v/>
      </c>
      <c r="E260" s="23" t="str">
        <f t="shared" ca="1" si="3"/>
        <v/>
      </c>
      <c r="F260" s="133" t="str" cm="1">
        <f t="array" ref="F260">IF(A260&lt;&gt;"",INDEX(BDD_ISOLANTS_BIOSOURCES!A:CJ,E260,MATCH($F$12,REFERENCEMENT_ISOLANT[#Headers],0)),"")</f>
        <v/>
      </c>
    </row>
    <row r="261" spans="1:6" x14ac:dyDescent="0.25">
      <c r="A261" s="23" t="str">
        <f>IF(AND(A260&lt;COUNTIF(REFERENCEMENT_ISOLANT[DATE REFERENCEMENT],"&lt;&gt;"&amp;""),A260&gt;0),'PR-tampon'!A260+1,"")</f>
        <v/>
      </c>
      <c r="B261" s="23" t="str">
        <f>IFERROR(IF(A261="","",VLOOKUP($A261,REFERENCEMENT_ISOLANT[[Ordre]:[Eligibilité procédé]],2,FALSE)),"")</f>
        <v/>
      </c>
      <c r="C261" s="23" t="str" cm="1">
        <f t="array" ref="C261">IF(B261&lt;&gt;"",INDEX(BDD_ISOLANTS_BIOSOURCES!A:CF,B261,MATCH($C$12,REFERENCEMENT_ISOLANT[#Headers],0)),"")</f>
        <v/>
      </c>
      <c r="D261" s="23" t="str">
        <f ca="1">IF($B$10=TRUE,IF(C261&lt;&gt;"",COUNTIF(INDIRECT("$C$"&amp;ROW($C$13)&amp;":$C$"&amp;491-COUNTBLANK($C$13:$C$491)),"&lt;"&amp;C261)+COUNTIF(C$13:C261,C261),""),IF(C261&lt;&gt;"",COUNTIF(INDIRECT("$C$"&amp;ROW($C$13)&amp;":$C$"&amp;491-COUNTBLANK($C$13:$C$491)),"&gt;"&amp;C261)+COUNTIF(C$13:C261,C261),""))</f>
        <v/>
      </c>
      <c r="E261" s="23" t="str">
        <f t="shared" ca="1" si="3"/>
        <v/>
      </c>
      <c r="F261" s="133" t="str" cm="1">
        <f t="array" ref="F261">IF(A261&lt;&gt;"",INDEX(BDD_ISOLANTS_BIOSOURCES!A:CJ,E261,MATCH($F$12,REFERENCEMENT_ISOLANT[#Headers],0)),"")</f>
        <v/>
      </c>
    </row>
    <row r="262" spans="1:6" x14ac:dyDescent="0.25">
      <c r="A262" s="23" t="str">
        <f>IF(AND(A261&lt;COUNTIF(REFERENCEMENT_ISOLANT[DATE REFERENCEMENT],"&lt;&gt;"&amp;""),A261&gt;0),'PR-tampon'!A261+1,"")</f>
        <v/>
      </c>
      <c r="B262" s="23" t="str">
        <f>IFERROR(IF(A262="","",VLOOKUP($A262,REFERENCEMENT_ISOLANT[[Ordre]:[Eligibilité procédé]],2,FALSE)),"")</f>
        <v/>
      </c>
      <c r="C262" s="23" t="str" cm="1">
        <f t="array" ref="C262">IF(B262&lt;&gt;"",INDEX(BDD_ISOLANTS_BIOSOURCES!A:CF,B262,MATCH($C$12,REFERENCEMENT_ISOLANT[#Headers],0)),"")</f>
        <v/>
      </c>
      <c r="D262" s="23" t="str">
        <f ca="1">IF($B$10=TRUE,IF(C262&lt;&gt;"",COUNTIF(INDIRECT("$C$"&amp;ROW($C$13)&amp;":$C$"&amp;491-COUNTBLANK($C$13:$C$491)),"&lt;"&amp;C262)+COUNTIF(C$13:C262,C262),""),IF(C262&lt;&gt;"",COUNTIF(INDIRECT("$C$"&amp;ROW($C$13)&amp;":$C$"&amp;491-COUNTBLANK($C$13:$C$491)),"&gt;"&amp;C262)+COUNTIF(C$13:C262,C262),""))</f>
        <v/>
      </c>
      <c r="E262" s="23" t="str">
        <f t="shared" ca="1" si="3"/>
        <v/>
      </c>
      <c r="F262" s="133" t="str" cm="1">
        <f t="array" ref="F262">IF(A262&lt;&gt;"",INDEX(BDD_ISOLANTS_BIOSOURCES!A:CJ,E262,MATCH($F$12,REFERENCEMENT_ISOLANT[#Headers],0)),"")</f>
        <v/>
      </c>
    </row>
    <row r="263" spans="1:6" x14ac:dyDescent="0.25">
      <c r="A263" s="23" t="str">
        <f>IF(AND(A262&lt;COUNTIF(REFERENCEMENT_ISOLANT[DATE REFERENCEMENT],"&lt;&gt;"&amp;""),A262&gt;0),'PR-tampon'!A262+1,"")</f>
        <v/>
      </c>
      <c r="B263" s="23" t="str">
        <f>IFERROR(IF(A263="","",VLOOKUP($A263,REFERENCEMENT_ISOLANT[[Ordre]:[Eligibilité procédé]],2,FALSE)),"")</f>
        <v/>
      </c>
      <c r="C263" s="23" t="str" cm="1">
        <f t="array" ref="C263">IF(B263&lt;&gt;"",INDEX(BDD_ISOLANTS_BIOSOURCES!A:CF,B263,MATCH($C$12,REFERENCEMENT_ISOLANT[#Headers],0)),"")</f>
        <v/>
      </c>
      <c r="D263" s="23" t="str">
        <f ca="1">IF($B$10=TRUE,IF(C263&lt;&gt;"",COUNTIF(INDIRECT("$C$"&amp;ROW($C$13)&amp;":$C$"&amp;491-COUNTBLANK($C$13:$C$491)),"&lt;"&amp;C263)+COUNTIF(C$13:C263,C263),""),IF(C263&lt;&gt;"",COUNTIF(INDIRECT("$C$"&amp;ROW($C$13)&amp;":$C$"&amp;491-COUNTBLANK($C$13:$C$491)),"&gt;"&amp;C263)+COUNTIF(C$13:C263,C263),""))</f>
        <v/>
      </c>
      <c r="E263" s="23" t="str">
        <f t="shared" ca="1" si="3"/>
        <v/>
      </c>
      <c r="F263" s="133" t="str" cm="1">
        <f t="array" ref="F263">IF(A263&lt;&gt;"",INDEX(BDD_ISOLANTS_BIOSOURCES!A:CJ,E263,MATCH($F$12,REFERENCEMENT_ISOLANT[#Headers],0)),"")</f>
        <v/>
      </c>
    </row>
    <row r="264" spans="1:6" x14ac:dyDescent="0.25">
      <c r="A264" s="23" t="str">
        <f>IF(AND(A263&lt;COUNTIF(REFERENCEMENT_ISOLANT[DATE REFERENCEMENT],"&lt;&gt;"&amp;""),A263&gt;0),'PR-tampon'!A263+1,"")</f>
        <v/>
      </c>
      <c r="B264" s="23" t="str">
        <f>IFERROR(IF(A264="","",VLOOKUP($A264,REFERENCEMENT_ISOLANT[[Ordre]:[Eligibilité procédé]],2,FALSE)),"")</f>
        <v/>
      </c>
      <c r="C264" s="23" t="str" cm="1">
        <f t="array" ref="C264">IF(B264&lt;&gt;"",INDEX(BDD_ISOLANTS_BIOSOURCES!A:CF,B264,MATCH($C$12,REFERENCEMENT_ISOLANT[#Headers],0)),"")</f>
        <v/>
      </c>
      <c r="D264" s="23" t="str">
        <f ca="1">IF($B$10=TRUE,IF(C264&lt;&gt;"",COUNTIF(INDIRECT("$C$"&amp;ROW($C$13)&amp;":$C$"&amp;491-COUNTBLANK($C$13:$C$491)),"&lt;"&amp;C264)+COUNTIF(C$13:C264,C264),""),IF(C264&lt;&gt;"",COUNTIF(INDIRECT("$C$"&amp;ROW($C$13)&amp;":$C$"&amp;491-COUNTBLANK($C$13:$C$491)),"&gt;"&amp;C264)+COUNTIF(C$13:C264,C264),""))</f>
        <v/>
      </c>
      <c r="E264" s="23" t="str">
        <f t="shared" ca="1" si="3"/>
        <v/>
      </c>
      <c r="F264" s="133" t="str" cm="1">
        <f t="array" ref="F264">IF(A264&lt;&gt;"",INDEX(BDD_ISOLANTS_BIOSOURCES!A:CJ,E264,MATCH($F$12,REFERENCEMENT_ISOLANT[#Headers],0)),"")</f>
        <v/>
      </c>
    </row>
    <row r="265" spans="1:6" x14ac:dyDescent="0.25">
      <c r="A265" s="23" t="str">
        <f>IF(AND(A264&lt;COUNTIF(REFERENCEMENT_ISOLANT[DATE REFERENCEMENT],"&lt;&gt;"&amp;""),A264&gt;0),'PR-tampon'!A264+1,"")</f>
        <v/>
      </c>
      <c r="B265" s="23" t="str">
        <f>IFERROR(IF(A265="","",VLOOKUP($A265,REFERENCEMENT_ISOLANT[[Ordre]:[Eligibilité procédé]],2,FALSE)),"")</f>
        <v/>
      </c>
      <c r="C265" s="23" t="str" cm="1">
        <f t="array" ref="C265">IF(B265&lt;&gt;"",INDEX(BDD_ISOLANTS_BIOSOURCES!A:CF,B265,MATCH($C$12,REFERENCEMENT_ISOLANT[#Headers],0)),"")</f>
        <v/>
      </c>
      <c r="D265" s="23" t="str">
        <f ca="1">IF($B$10=TRUE,IF(C265&lt;&gt;"",COUNTIF(INDIRECT("$C$"&amp;ROW($C$13)&amp;":$C$"&amp;491-COUNTBLANK($C$13:$C$491)),"&lt;"&amp;C265)+COUNTIF(C$13:C265,C265),""),IF(C265&lt;&gt;"",COUNTIF(INDIRECT("$C$"&amp;ROW($C$13)&amp;":$C$"&amp;491-COUNTBLANK($C$13:$C$491)),"&gt;"&amp;C265)+COUNTIF(C$13:C265,C265),""))</f>
        <v/>
      </c>
      <c r="E265" s="23" t="str">
        <f t="shared" ca="1" si="3"/>
        <v/>
      </c>
      <c r="F265" s="133" t="str" cm="1">
        <f t="array" ref="F265">IF(A265&lt;&gt;"",INDEX(BDD_ISOLANTS_BIOSOURCES!A:CJ,E265,MATCH($F$12,REFERENCEMENT_ISOLANT[#Headers],0)),"")</f>
        <v/>
      </c>
    </row>
    <row r="266" spans="1:6" x14ac:dyDescent="0.25">
      <c r="A266" s="23" t="str">
        <f>IF(AND(A265&lt;COUNTIF(REFERENCEMENT_ISOLANT[DATE REFERENCEMENT],"&lt;&gt;"&amp;""),A265&gt;0),'PR-tampon'!A265+1,"")</f>
        <v/>
      </c>
      <c r="B266" s="23" t="str">
        <f>IFERROR(IF(A266="","",VLOOKUP($A266,REFERENCEMENT_ISOLANT[[Ordre]:[Eligibilité procédé]],2,FALSE)),"")</f>
        <v/>
      </c>
      <c r="C266" s="23" t="str" cm="1">
        <f t="array" ref="C266">IF(B266&lt;&gt;"",INDEX(BDD_ISOLANTS_BIOSOURCES!A:CF,B266,MATCH($C$12,REFERENCEMENT_ISOLANT[#Headers],0)),"")</f>
        <v/>
      </c>
      <c r="D266" s="23" t="str">
        <f ca="1">IF($B$10=TRUE,IF(C266&lt;&gt;"",COUNTIF(INDIRECT("$C$"&amp;ROW($C$13)&amp;":$C$"&amp;491-COUNTBLANK($C$13:$C$491)),"&lt;"&amp;C266)+COUNTIF(C$13:C266,C266),""),IF(C266&lt;&gt;"",COUNTIF(INDIRECT("$C$"&amp;ROW($C$13)&amp;":$C$"&amp;491-COUNTBLANK($C$13:$C$491)),"&gt;"&amp;C266)+COUNTIF(C$13:C266,C266),""))</f>
        <v/>
      </c>
      <c r="E266" s="23" t="str">
        <f t="shared" ca="1" si="3"/>
        <v/>
      </c>
      <c r="F266" s="133" t="str" cm="1">
        <f t="array" ref="F266">IF(A266&lt;&gt;"",INDEX(BDD_ISOLANTS_BIOSOURCES!A:CJ,E266,MATCH($F$12,REFERENCEMENT_ISOLANT[#Headers],0)),"")</f>
        <v/>
      </c>
    </row>
    <row r="267" spans="1:6" x14ac:dyDescent="0.25">
      <c r="A267" s="23" t="str">
        <f>IF(AND(A266&lt;COUNTIF(REFERENCEMENT_ISOLANT[DATE REFERENCEMENT],"&lt;&gt;"&amp;""),A266&gt;0),'PR-tampon'!A266+1,"")</f>
        <v/>
      </c>
      <c r="B267" s="23" t="str">
        <f>IFERROR(IF(A267="","",VLOOKUP($A267,REFERENCEMENT_ISOLANT[[Ordre]:[Eligibilité procédé]],2,FALSE)),"")</f>
        <v/>
      </c>
      <c r="C267" s="23" t="str" cm="1">
        <f t="array" ref="C267">IF(B267&lt;&gt;"",INDEX(BDD_ISOLANTS_BIOSOURCES!A:CF,B267,MATCH($C$12,REFERENCEMENT_ISOLANT[#Headers],0)),"")</f>
        <v/>
      </c>
      <c r="D267" s="23" t="str">
        <f ca="1">IF($B$10=TRUE,IF(C267&lt;&gt;"",COUNTIF(INDIRECT("$C$"&amp;ROW($C$13)&amp;":$C$"&amp;491-COUNTBLANK($C$13:$C$491)),"&lt;"&amp;C267)+COUNTIF(C$13:C267,C267),""),IF(C267&lt;&gt;"",COUNTIF(INDIRECT("$C$"&amp;ROW($C$13)&amp;":$C$"&amp;491-COUNTBLANK($C$13:$C$491)),"&gt;"&amp;C267)+COUNTIF(C$13:C267,C267),""))</f>
        <v/>
      </c>
      <c r="E267" s="23" t="str">
        <f t="shared" ca="1" si="3"/>
        <v/>
      </c>
      <c r="F267" s="133" t="str" cm="1">
        <f t="array" ref="F267">IF(A267&lt;&gt;"",INDEX(BDD_ISOLANTS_BIOSOURCES!A:CJ,E267,MATCH($F$12,REFERENCEMENT_ISOLANT[#Headers],0)),"")</f>
        <v/>
      </c>
    </row>
    <row r="268" spans="1:6" x14ac:dyDescent="0.25">
      <c r="A268" s="23" t="str">
        <f>IF(AND(A267&lt;COUNTIF(REFERENCEMENT_ISOLANT[DATE REFERENCEMENT],"&lt;&gt;"&amp;""),A267&gt;0),'PR-tampon'!A267+1,"")</f>
        <v/>
      </c>
      <c r="B268" s="23" t="str">
        <f>IFERROR(IF(A268="","",VLOOKUP($A268,REFERENCEMENT_ISOLANT[[Ordre]:[Eligibilité procédé]],2,FALSE)),"")</f>
        <v/>
      </c>
      <c r="C268" s="23" t="str" cm="1">
        <f t="array" ref="C268">IF(B268&lt;&gt;"",INDEX(BDD_ISOLANTS_BIOSOURCES!A:CF,B268,MATCH($C$12,REFERENCEMENT_ISOLANT[#Headers],0)),"")</f>
        <v/>
      </c>
      <c r="D268" s="23" t="str">
        <f ca="1">IF($B$10=TRUE,IF(C268&lt;&gt;"",COUNTIF(INDIRECT("$C$"&amp;ROW($C$13)&amp;":$C$"&amp;491-COUNTBLANK($C$13:$C$491)),"&lt;"&amp;C268)+COUNTIF(C$13:C268,C268),""),IF(C268&lt;&gt;"",COUNTIF(INDIRECT("$C$"&amp;ROW($C$13)&amp;":$C$"&amp;491-COUNTBLANK($C$13:$C$491)),"&gt;"&amp;C268)+COUNTIF(C$13:C268,C268),""))</f>
        <v/>
      </c>
      <c r="E268" s="23" t="str">
        <f t="shared" ca="1" si="3"/>
        <v/>
      </c>
      <c r="F268" s="133" t="str" cm="1">
        <f t="array" ref="F268">IF(A268&lt;&gt;"",INDEX(BDD_ISOLANTS_BIOSOURCES!A:CJ,E268,MATCH($F$12,REFERENCEMENT_ISOLANT[#Headers],0)),"")</f>
        <v/>
      </c>
    </row>
    <row r="269" spans="1:6" x14ac:dyDescent="0.25">
      <c r="A269" s="23" t="str">
        <f>IF(AND(A268&lt;COUNTIF(REFERENCEMENT_ISOLANT[DATE REFERENCEMENT],"&lt;&gt;"&amp;""),A268&gt;0),'PR-tampon'!A268+1,"")</f>
        <v/>
      </c>
      <c r="B269" s="23" t="str">
        <f>IFERROR(IF(A269="","",VLOOKUP($A269,REFERENCEMENT_ISOLANT[[Ordre]:[Eligibilité procédé]],2,FALSE)),"")</f>
        <v/>
      </c>
      <c r="C269" s="23" t="str" cm="1">
        <f t="array" ref="C269">IF(B269&lt;&gt;"",INDEX(BDD_ISOLANTS_BIOSOURCES!A:CF,B269,MATCH($C$12,REFERENCEMENT_ISOLANT[#Headers],0)),"")</f>
        <v/>
      </c>
      <c r="D269" s="23" t="str">
        <f ca="1">IF($B$10=TRUE,IF(C269&lt;&gt;"",COUNTIF(INDIRECT("$C$"&amp;ROW($C$13)&amp;":$C$"&amp;491-COUNTBLANK($C$13:$C$491)),"&lt;"&amp;C269)+COUNTIF(C$13:C269,C269),""),IF(C269&lt;&gt;"",COUNTIF(INDIRECT("$C$"&amp;ROW($C$13)&amp;":$C$"&amp;491-COUNTBLANK($C$13:$C$491)),"&gt;"&amp;C269)+COUNTIF(C$13:C269,C269),""))</f>
        <v/>
      </c>
      <c r="E269" s="23" t="str">
        <f t="shared" ca="1" si="3"/>
        <v/>
      </c>
      <c r="F269" s="133" t="str" cm="1">
        <f t="array" ref="F269">IF(A269&lt;&gt;"",INDEX(BDD_ISOLANTS_BIOSOURCES!A:CJ,E269,MATCH($F$12,REFERENCEMENT_ISOLANT[#Headers],0)),"")</f>
        <v/>
      </c>
    </row>
    <row r="270" spans="1:6" x14ac:dyDescent="0.25">
      <c r="A270" s="23" t="str">
        <f>IF(AND(A269&lt;COUNTIF(REFERENCEMENT_ISOLANT[DATE REFERENCEMENT],"&lt;&gt;"&amp;""),A269&gt;0),'PR-tampon'!A269+1,"")</f>
        <v/>
      </c>
      <c r="B270" s="23" t="str">
        <f>IFERROR(IF(A270="","",VLOOKUP($A270,REFERENCEMENT_ISOLANT[[Ordre]:[Eligibilité procédé]],2,FALSE)),"")</f>
        <v/>
      </c>
      <c r="C270" s="23" t="str" cm="1">
        <f t="array" ref="C270">IF(B270&lt;&gt;"",INDEX(BDD_ISOLANTS_BIOSOURCES!A:CF,B270,MATCH($C$12,REFERENCEMENT_ISOLANT[#Headers],0)),"")</f>
        <v/>
      </c>
      <c r="D270" s="23" t="str">
        <f ca="1">IF($B$10=TRUE,IF(C270&lt;&gt;"",COUNTIF(INDIRECT("$C$"&amp;ROW($C$13)&amp;":$C$"&amp;491-COUNTBLANK($C$13:$C$491)),"&lt;"&amp;C270)+COUNTIF(C$13:C270,C270),""),IF(C270&lt;&gt;"",COUNTIF(INDIRECT("$C$"&amp;ROW($C$13)&amp;":$C$"&amp;491-COUNTBLANK($C$13:$C$491)),"&gt;"&amp;C270)+COUNTIF(C$13:C270,C270),""))</f>
        <v/>
      </c>
      <c r="E270" s="23" t="str">
        <f t="shared" ref="E270:E333" ca="1" si="4">IFERROR(INDEX($A$13:$D$490,MATCH(ROW(D270)-ROW($B$12),$D$13:$D$490,0),2),"")</f>
        <v/>
      </c>
      <c r="F270" s="133" t="str" cm="1">
        <f t="array" ref="F270">IF(A270&lt;&gt;"",INDEX(BDD_ISOLANTS_BIOSOURCES!A:CJ,E270,MATCH($F$12,REFERENCEMENT_ISOLANT[#Headers],0)),"")</f>
        <v/>
      </c>
    </row>
    <row r="271" spans="1:6" x14ac:dyDescent="0.25">
      <c r="A271" s="23" t="str">
        <f>IF(AND(A270&lt;COUNTIF(REFERENCEMENT_ISOLANT[DATE REFERENCEMENT],"&lt;&gt;"&amp;""),A270&gt;0),'PR-tampon'!A270+1,"")</f>
        <v/>
      </c>
      <c r="B271" s="23" t="str">
        <f>IFERROR(IF(A271="","",VLOOKUP($A271,REFERENCEMENT_ISOLANT[[Ordre]:[Eligibilité procédé]],2,FALSE)),"")</f>
        <v/>
      </c>
      <c r="C271" s="23" t="str" cm="1">
        <f t="array" ref="C271">IF(B271&lt;&gt;"",INDEX(BDD_ISOLANTS_BIOSOURCES!A:CF,B271,MATCH($C$12,REFERENCEMENT_ISOLANT[#Headers],0)),"")</f>
        <v/>
      </c>
      <c r="D271" s="23" t="str">
        <f ca="1">IF($B$10=TRUE,IF(C271&lt;&gt;"",COUNTIF(INDIRECT("$C$"&amp;ROW($C$13)&amp;":$C$"&amp;491-COUNTBLANK($C$13:$C$491)),"&lt;"&amp;C271)+COUNTIF(C$13:C271,C271),""),IF(C271&lt;&gt;"",COUNTIF(INDIRECT("$C$"&amp;ROW($C$13)&amp;":$C$"&amp;491-COUNTBLANK($C$13:$C$491)),"&gt;"&amp;C271)+COUNTIF(C$13:C271,C271),""))</f>
        <v/>
      </c>
      <c r="E271" s="23" t="str">
        <f t="shared" ca="1" si="4"/>
        <v/>
      </c>
      <c r="F271" s="133" t="str" cm="1">
        <f t="array" ref="F271">IF(A271&lt;&gt;"",INDEX(BDD_ISOLANTS_BIOSOURCES!A:CJ,E271,MATCH($F$12,REFERENCEMENT_ISOLANT[#Headers],0)),"")</f>
        <v/>
      </c>
    </row>
    <row r="272" spans="1:6" x14ac:dyDescent="0.25">
      <c r="A272" s="23" t="str">
        <f>IF(AND(A271&lt;COUNTIF(REFERENCEMENT_ISOLANT[DATE REFERENCEMENT],"&lt;&gt;"&amp;""),A271&gt;0),'PR-tampon'!A271+1,"")</f>
        <v/>
      </c>
      <c r="B272" s="23" t="str">
        <f>IFERROR(IF(A272="","",VLOOKUP($A272,REFERENCEMENT_ISOLANT[[Ordre]:[Eligibilité procédé]],2,FALSE)),"")</f>
        <v/>
      </c>
      <c r="C272" s="23" t="str" cm="1">
        <f t="array" ref="C272">IF(B272&lt;&gt;"",INDEX(BDD_ISOLANTS_BIOSOURCES!A:CF,B272,MATCH($C$12,REFERENCEMENT_ISOLANT[#Headers],0)),"")</f>
        <v/>
      </c>
      <c r="D272" s="23" t="str">
        <f ca="1">IF($B$10=TRUE,IF(C272&lt;&gt;"",COUNTIF(INDIRECT("$C$"&amp;ROW($C$13)&amp;":$C$"&amp;491-COUNTBLANK($C$13:$C$491)),"&lt;"&amp;C272)+COUNTIF(C$13:C272,C272),""),IF(C272&lt;&gt;"",COUNTIF(INDIRECT("$C$"&amp;ROW($C$13)&amp;":$C$"&amp;491-COUNTBLANK($C$13:$C$491)),"&gt;"&amp;C272)+COUNTIF(C$13:C272,C272),""))</f>
        <v/>
      </c>
      <c r="E272" s="23" t="str">
        <f t="shared" ca="1" si="4"/>
        <v/>
      </c>
      <c r="F272" s="133" t="str" cm="1">
        <f t="array" ref="F272">IF(A272&lt;&gt;"",INDEX(BDD_ISOLANTS_BIOSOURCES!A:CJ,E272,MATCH($F$12,REFERENCEMENT_ISOLANT[#Headers],0)),"")</f>
        <v/>
      </c>
    </row>
    <row r="273" spans="1:6" x14ac:dyDescent="0.25">
      <c r="A273" s="23" t="str">
        <f>IF(AND(A272&lt;COUNTIF(REFERENCEMENT_ISOLANT[DATE REFERENCEMENT],"&lt;&gt;"&amp;""),A272&gt;0),'PR-tampon'!A272+1,"")</f>
        <v/>
      </c>
      <c r="B273" s="23" t="str">
        <f>IFERROR(IF(A273="","",VLOOKUP($A273,REFERENCEMENT_ISOLANT[[Ordre]:[Eligibilité procédé]],2,FALSE)),"")</f>
        <v/>
      </c>
      <c r="C273" s="23" t="str" cm="1">
        <f t="array" ref="C273">IF(B273&lt;&gt;"",INDEX(BDD_ISOLANTS_BIOSOURCES!A:CF,B273,MATCH($C$12,REFERENCEMENT_ISOLANT[#Headers],0)),"")</f>
        <v/>
      </c>
      <c r="D273" s="23" t="str">
        <f ca="1">IF($B$10=TRUE,IF(C273&lt;&gt;"",COUNTIF(INDIRECT("$C$"&amp;ROW($C$13)&amp;":$C$"&amp;491-COUNTBLANK($C$13:$C$491)),"&lt;"&amp;C273)+COUNTIF(C$13:C273,C273),""),IF(C273&lt;&gt;"",COUNTIF(INDIRECT("$C$"&amp;ROW($C$13)&amp;":$C$"&amp;491-COUNTBLANK($C$13:$C$491)),"&gt;"&amp;C273)+COUNTIF(C$13:C273,C273),""))</f>
        <v/>
      </c>
      <c r="E273" s="23" t="str">
        <f t="shared" ca="1" si="4"/>
        <v/>
      </c>
      <c r="F273" s="133" t="str" cm="1">
        <f t="array" ref="F273">IF(A273&lt;&gt;"",INDEX(BDD_ISOLANTS_BIOSOURCES!A:CJ,E273,MATCH($F$12,REFERENCEMENT_ISOLANT[#Headers],0)),"")</f>
        <v/>
      </c>
    </row>
    <row r="274" spans="1:6" x14ac:dyDescent="0.25">
      <c r="A274" s="23" t="str">
        <f>IF(AND(A273&lt;COUNTIF(REFERENCEMENT_ISOLANT[DATE REFERENCEMENT],"&lt;&gt;"&amp;""),A273&gt;0),'PR-tampon'!A273+1,"")</f>
        <v/>
      </c>
      <c r="B274" s="23" t="str">
        <f>IFERROR(IF(A274="","",VLOOKUP($A274,REFERENCEMENT_ISOLANT[[Ordre]:[Eligibilité procédé]],2,FALSE)),"")</f>
        <v/>
      </c>
      <c r="C274" s="23" t="str" cm="1">
        <f t="array" ref="C274">IF(B274&lt;&gt;"",INDEX(BDD_ISOLANTS_BIOSOURCES!A:CF,B274,MATCH($C$12,REFERENCEMENT_ISOLANT[#Headers],0)),"")</f>
        <v/>
      </c>
      <c r="D274" s="23" t="str">
        <f ca="1">IF($B$10=TRUE,IF(C274&lt;&gt;"",COUNTIF(INDIRECT("$C$"&amp;ROW($C$13)&amp;":$C$"&amp;491-COUNTBLANK($C$13:$C$491)),"&lt;"&amp;C274)+COUNTIF(C$13:C274,C274),""),IF(C274&lt;&gt;"",COUNTIF(INDIRECT("$C$"&amp;ROW($C$13)&amp;":$C$"&amp;491-COUNTBLANK($C$13:$C$491)),"&gt;"&amp;C274)+COUNTIF(C$13:C274,C274),""))</f>
        <v/>
      </c>
      <c r="E274" s="23" t="str">
        <f t="shared" ca="1" si="4"/>
        <v/>
      </c>
      <c r="F274" s="133" t="str" cm="1">
        <f t="array" ref="F274">IF(A274&lt;&gt;"",INDEX(BDD_ISOLANTS_BIOSOURCES!A:CJ,E274,MATCH($F$12,REFERENCEMENT_ISOLANT[#Headers],0)),"")</f>
        <v/>
      </c>
    </row>
    <row r="275" spans="1:6" x14ac:dyDescent="0.25">
      <c r="A275" s="23" t="str">
        <f>IF(AND(A274&lt;COUNTIF(REFERENCEMENT_ISOLANT[DATE REFERENCEMENT],"&lt;&gt;"&amp;""),A274&gt;0),'PR-tampon'!A274+1,"")</f>
        <v/>
      </c>
      <c r="B275" s="23" t="str">
        <f>IFERROR(IF(A275="","",VLOOKUP($A275,REFERENCEMENT_ISOLANT[[Ordre]:[Eligibilité procédé]],2,FALSE)),"")</f>
        <v/>
      </c>
      <c r="C275" s="23" t="str" cm="1">
        <f t="array" ref="C275">IF(B275&lt;&gt;"",INDEX(BDD_ISOLANTS_BIOSOURCES!A:CF,B275,MATCH($C$12,REFERENCEMENT_ISOLANT[#Headers],0)),"")</f>
        <v/>
      </c>
      <c r="D275" s="23" t="str">
        <f ca="1">IF($B$10=TRUE,IF(C275&lt;&gt;"",COUNTIF(INDIRECT("$C$"&amp;ROW($C$13)&amp;":$C$"&amp;491-COUNTBLANK($C$13:$C$491)),"&lt;"&amp;C275)+COUNTIF(C$13:C275,C275),""),IF(C275&lt;&gt;"",COUNTIF(INDIRECT("$C$"&amp;ROW($C$13)&amp;":$C$"&amp;491-COUNTBLANK($C$13:$C$491)),"&gt;"&amp;C275)+COUNTIF(C$13:C275,C275),""))</f>
        <v/>
      </c>
      <c r="E275" s="23" t="str">
        <f t="shared" ca="1" si="4"/>
        <v/>
      </c>
      <c r="F275" s="133" t="str" cm="1">
        <f t="array" ref="F275">IF(A275&lt;&gt;"",INDEX(BDD_ISOLANTS_BIOSOURCES!A:CJ,E275,MATCH($F$12,REFERENCEMENT_ISOLANT[#Headers],0)),"")</f>
        <v/>
      </c>
    </row>
    <row r="276" spans="1:6" x14ac:dyDescent="0.25">
      <c r="A276" s="23" t="str">
        <f>IF(AND(A275&lt;COUNTIF(REFERENCEMENT_ISOLANT[DATE REFERENCEMENT],"&lt;&gt;"&amp;""),A275&gt;0),'PR-tampon'!A275+1,"")</f>
        <v/>
      </c>
      <c r="B276" s="23" t="str">
        <f>IFERROR(IF(A276="","",VLOOKUP($A276,REFERENCEMENT_ISOLANT[[Ordre]:[Eligibilité procédé]],2,FALSE)),"")</f>
        <v/>
      </c>
      <c r="C276" s="23" t="str" cm="1">
        <f t="array" ref="C276">IF(B276&lt;&gt;"",INDEX(BDD_ISOLANTS_BIOSOURCES!A:CF,B276,MATCH($C$12,REFERENCEMENT_ISOLANT[#Headers],0)),"")</f>
        <v/>
      </c>
      <c r="D276" s="23" t="str">
        <f ca="1">IF($B$10=TRUE,IF(C276&lt;&gt;"",COUNTIF(INDIRECT("$C$"&amp;ROW($C$13)&amp;":$C$"&amp;491-COUNTBLANK($C$13:$C$491)),"&lt;"&amp;C276)+COUNTIF(C$13:C276,C276),""),IF(C276&lt;&gt;"",COUNTIF(INDIRECT("$C$"&amp;ROW($C$13)&amp;":$C$"&amp;491-COUNTBLANK($C$13:$C$491)),"&gt;"&amp;C276)+COUNTIF(C$13:C276,C276),""))</f>
        <v/>
      </c>
      <c r="E276" s="23" t="str">
        <f t="shared" ca="1" si="4"/>
        <v/>
      </c>
      <c r="F276" s="133" t="str" cm="1">
        <f t="array" ref="F276">IF(A276&lt;&gt;"",INDEX(BDD_ISOLANTS_BIOSOURCES!A:CJ,E276,MATCH($F$12,REFERENCEMENT_ISOLANT[#Headers],0)),"")</f>
        <v/>
      </c>
    </row>
    <row r="277" spans="1:6" x14ac:dyDescent="0.25">
      <c r="A277" s="23" t="str">
        <f>IF(AND(A276&lt;COUNTIF(REFERENCEMENT_ISOLANT[DATE REFERENCEMENT],"&lt;&gt;"&amp;""),A276&gt;0),'PR-tampon'!A276+1,"")</f>
        <v/>
      </c>
      <c r="B277" s="23" t="str">
        <f>IFERROR(IF(A277="","",VLOOKUP($A277,REFERENCEMENT_ISOLANT[[Ordre]:[Eligibilité procédé]],2,FALSE)),"")</f>
        <v/>
      </c>
      <c r="C277" s="23" t="str" cm="1">
        <f t="array" ref="C277">IF(B277&lt;&gt;"",INDEX(BDD_ISOLANTS_BIOSOURCES!A:CF,B277,MATCH($C$12,REFERENCEMENT_ISOLANT[#Headers],0)),"")</f>
        <v/>
      </c>
      <c r="D277" s="23" t="str">
        <f ca="1">IF($B$10=TRUE,IF(C277&lt;&gt;"",COUNTIF(INDIRECT("$C$"&amp;ROW($C$13)&amp;":$C$"&amp;491-COUNTBLANK($C$13:$C$491)),"&lt;"&amp;C277)+COUNTIF(C$13:C277,C277),""),IF(C277&lt;&gt;"",COUNTIF(INDIRECT("$C$"&amp;ROW($C$13)&amp;":$C$"&amp;491-COUNTBLANK($C$13:$C$491)),"&gt;"&amp;C277)+COUNTIF(C$13:C277,C277),""))</f>
        <v/>
      </c>
      <c r="E277" s="23" t="str">
        <f t="shared" ca="1" si="4"/>
        <v/>
      </c>
      <c r="F277" s="133" t="str" cm="1">
        <f t="array" ref="F277">IF(A277&lt;&gt;"",INDEX(BDD_ISOLANTS_BIOSOURCES!A:CJ,E277,MATCH($F$12,REFERENCEMENT_ISOLANT[#Headers],0)),"")</f>
        <v/>
      </c>
    </row>
    <row r="278" spans="1:6" x14ac:dyDescent="0.25">
      <c r="A278" s="23" t="str">
        <f>IF(AND(A277&lt;COUNTIF(REFERENCEMENT_ISOLANT[DATE REFERENCEMENT],"&lt;&gt;"&amp;""),A277&gt;0),'PR-tampon'!A277+1,"")</f>
        <v/>
      </c>
      <c r="B278" s="23" t="str">
        <f>IFERROR(IF(A278="","",VLOOKUP($A278,REFERENCEMENT_ISOLANT[[Ordre]:[Eligibilité procédé]],2,FALSE)),"")</f>
        <v/>
      </c>
      <c r="C278" s="23" t="str" cm="1">
        <f t="array" ref="C278">IF(B278&lt;&gt;"",INDEX(BDD_ISOLANTS_BIOSOURCES!A:CF,B278,MATCH($C$12,REFERENCEMENT_ISOLANT[#Headers],0)),"")</f>
        <v/>
      </c>
      <c r="D278" s="23" t="str">
        <f ca="1">IF($B$10=TRUE,IF(C278&lt;&gt;"",COUNTIF(INDIRECT("$C$"&amp;ROW($C$13)&amp;":$C$"&amp;491-COUNTBLANK($C$13:$C$491)),"&lt;"&amp;C278)+COUNTIF(C$13:C278,C278),""),IF(C278&lt;&gt;"",COUNTIF(INDIRECT("$C$"&amp;ROW($C$13)&amp;":$C$"&amp;491-COUNTBLANK($C$13:$C$491)),"&gt;"&amp;C278)+COUNTIF(C$13:C278,C278),""))</f>
        <v/>
      </c>
      <c r="E278" s="23" t="str">
        <f t="shared" ca="1" si="4"/>
        <v/>
      </c>
      <c r="F278" s="133" t="str" cm="1">
        <f t="array" ref="F278">IF(A278&lt;&gt;"",INDEX(BDD_ISOLANTS_BIOSOURCES!A:CJ,E278,MATCH($F$12,REFERENCEMENT_ISOLANT[#Headers],0)),"")</f>
        <v/>
      </c>
    </row>
    <row r="279" spans="1:6" x14ac:dyDescent="0.25">
      <c r="A279" s="23" t="str">
        <f>IF(AND(A278&lt;COUNTIF(REFERENCEMENT_ISOLANT[DATE REFERENCEMENT],"&lt;&gt;"&amp;""),A278&gt;0),'PR-tampon'!A278+1,"")</f>
        <v/>
      </c>
      <c r="B279" s="23" t="str">
        <f>IFERROR(IF(A279="","",VLOOKUP($A279,REFERENCEMENT_ISOLANT[[Ordre]:[Eligibilité procédé]],2,FALSE)),"")</f>
        <v/>
      </c>
      <c r="C279" s="23" t="str" cm="1">
        <f t="array" ref="C279">IF(B279&lt;&gt;"",INDEX(BDD_ISOLANTS_BIOSOURCES!A:CF,B279,MATCH($C$12,REFERENCEMENT_ISOLANT[#Headers],0)),"")</f>
        <v/>
      </c>
      <c r="D279" s="23" t="str">
        <f ca="1">IF($B$10=TRUE,IF(C279&lt;&gt;"",COUNTIF(INDIRECT("$C$"&amp;ROW($C$13)&amp;":$C$"&amp;491-COUNTBLANK($C$13:$C$491)),"&lt;"&amp;C279)+COUNTIF(C$13:C279,C279),""),IF(C279&lt;&gt;"",COUNTIF(INDIRECT("$C$"&amp;ROW($C$13)&amp;":$C$"&amp;491-COUNTBLANK($C$13:$C$491)),"&gt;"&amp;C279)+COUNTIF(C$13:C279,C279),""))</f>
        <v/>
      </c>
      <c r="E279" s="23" t="str">
        <f t="shared" ca="1" si="4"/>
        <v/>
      </c>
      <c r="F279" s="133" t="str" cm="1">
        <f t="array" ref="F279">IF(A279&lt;&gt;"",INDEX(BDD_ISOLANTS_BIOSOURCES!A:CJ,E279,MATCH($F$12,REFERENCEMENT_ISOLANT[#Headers],0)),"")</f>
        <v/>
      </c>
    </row>
    <row r="280" spans="1:6" x14ac:dyDescent="0.25">
      <c r="A280" s="23" t="str">
        <f>IF(AND(A279&lt;COUNTIF(REFERENCEMENT_ISOLANT[DATE REFERENCEMENT],"&lt;&gt;"&amp;""),A279&gt;0),'PR-tampon'!A279+1,"")</f>
        <v/>
      </c>
      <c r="B280" s="23" t="str">
        <f>IFERROR(IF(A280="","",VLOOKUP($A280,REFERENCEMENT_ISOLANT[[Ordre]:[Eligibilité procédé]],2,FALSE)),"")</f>
        <v/>
      </c>
      <c r="C280" s="23" t="str" cm="1">
        <f t="array" ref="C280">IF(B280&lt;&gt;"",INDEX(BDD_ISOLANTS_BIOSOURCES!A:CF,B280,MATCH($C$12,REFERENCEMENT_ISOLANT[#Headers],0)),"")</f>
        <v/>
      </c>
      <c r="D280" s="23" t="str">
        <f ca="1">IF($B$10=TRUE,IF(C280&lt;&gt;"",COUNTIF(INDIRECT("$C$"&amp;ROW($C$13)&amp;":$C$"&amp;491-COUNTBLANK($C$13:$C$491)),"&lt;"&amp;C280)+COUNTIF(C$13:C280,C280),""),IF(C280&lt;&gt;"",COUNTIF(INDIRECT("$C$"&amp;ROW($C$13)&amp;":$C$"&amp;491-COUNTBLANK($C$13:$C$491)),"&gt;"&amp;C280)+COUNTIF(C$13:C280,C280),""))</f>
        <v/>
      </c>
      <c r="E280" s="23" t="str">
        <f t="shared" ca="1" si="4"/>
        <v/>
      </c>
      <c r="F280" s="133" t="str" cm="1">
        <f t="array" ref="F280">IF(A280&lt;&gt;"",INDEX(BDD_ISOLANTS_BIOSOURCES!A:CJ,E280,MATCH($F$12,REFERENCEMENT_ISOLANT[#Headers],0)),"")</f>
        <v/>
      </c>
    </row>
    <row r="281" spans="1:6" x14ac:dyDescent="0.25">
      <c r="A281" s="23" t="str">
        <f>IF(AND(A280&lt;COUNTIF(REFERENCEMENT_ISOLANT[DATE REFERENCEMENT],"&lt;&gt;"&amp;""),A280&gt;0),'PR-tampon'!A280+1,"")</f>
        <v/>
      </c>
      <c r="B281" s="23" t="str">
        <f>IFERROR(IF(A281="","",VLOOKUP($A281,REFERENCEMENT_ISOLANT[[Ordre]:[Eligibilité procédé]],2,FALSE)),"")</f>
        <v/>
      </c>
      <c r="C281" s="23" t="str" cm="1">
        <f t="array" ref="C281">IF(B281&lt;&gt;"",INDEX(BDD_ISOLANTS_BIOSOURCES!A:CF,B281,MATCH($C$12,REFERENCEMENT_ISOLANT[#Headers],0)),"")</f>
        <v/>
      </c>
      <c r="D281" s="23" t="str">
        <f ca="1">IF($B$10=TRUE,IF(C281&lt;&gt;"",COUNTIF(INDIRECT("$C$"&amp;ROW($C$13)&amp;":$C$"&amp;491-COUNTBLANK($C$13:$C$491)),"&lt;"&amp;C281)+COUNTIF(C$13:C281,C281),""),IF(C281&lt;&gt;"",COUNTIF(INDIRECT("$C$"&amp;ROW($C$13)&amp;":$C$"&amp;491-COUNTBLANK($C$13:$C$491)),"&gt;"&amp;C281)+COUNTIF(C$13:C281,C281),""))</f>
        <v/>
      </c>
      <c r="E281" s="23" t="str">
        <f t="shared" ca="1" si="4"/>
        <v/>
      </c>
      <c r="F281" s="133" t="str" cm="1">
        <f t="array" ref="F281">IF(A281&lt;&gt;"",INDEX(BDD_ISOLANTS_BIOSOURCES!A:CJ,E281,MATCH($F$12,REFERENCEMENT_ISOLANT[#Headers],0)),"")</f>
        <v/>
      </c>
    </row>
    <row r="282" spans="1:6" x14ac:dyDescent="0.25">
      <c r="A282" s="23" t="str">
        <f>IF(AND(A281&lt;COUNTIF(REFERENCEMENT_ISOLANT[DATE REFERENCEMENT],"&lt;&gt;"&amp;""),A281&gt;0),'PR-tampon'!A281+1,"")</f>
        <v/>
      </c>
      <c r="B282" s="23" t="str">
        <f>IFERROR(IF(A282="","",VLOOKUP($A282,REFERENCEMENT_ISOLANT[[Ordre]:[Eligibilité procédé]],2,FALSE)),"")</f>
        <v/>
      </c>
      <c r="C282" s="23" t="str" cm="1">
        <f t="array" ref="C282">IF(B282&lt;&gt;"",INDEX(BDD_ISOLANTS_BIOSOURCES!A:CF,B282,MATCH($C$12,REFERENCEMENT_ISOLANT[#Headers],0)),"")</f>
        <v/>
      </c>
      <c r="D282" s="23" t="str">
        <f ca="1">IF($B$10=TRUE,IF(C282&lt;&gt;"",COUNTIF(INDIRECT("$C$"&amp;ROW($C$13)&amp;":$C$"&amp;491-COUNTBLANK($C$13:$C$491)),"&lt;"&amp;C282)+COUNTIF(C$13:C282,C282),""),IF(C282&lt;&gt;"",COUNTIF(INDIRECT("$C$"&amp;ROW($C$13)&amp;":$C$"&amp;491-COUNTBLANK($C$13:$C$491)),"&gt;"&amp;C282)+COUNTIF(C$13:C282,C282),""))</f>
        <v/>
      </c>
      <c r="E282" s="23" t="str">
        <f t="shared" ca="1" si="4"/>
        <v/>
      </c>
      <c r="F282" s="133" t="str" cm="1">
        <f t="array" ref="F282">IF(A282&lt;&gt;"",INDEX(BDD_ISOLANTS_BIOSOURCES!A:CJ,E282,MATCH($F$12,REFERENCEMENT_ISOLANT[#Headers],0)),"")</f>
        <v/>
      </c>
    </row>
    <row r="283" spans="1:6" x14ac:dyDescent="0.25">
      <c r="A283" s="23" t="str">
        <f>IF(AND(A282&lt;COUNTIF(REFERENCEMENT_ISOLANT[DATE REFERENCEMENT],"&lt;&gt;"&amp;""),A282&gt;0),'PR-tampon'!A282+1,"")</f>
        <v/>
      </c>
      <c r="B283" s="23" t="str">
        <f>IFERROR(IF(A283="","",VLOOKUP($A283,REFERENCEMENT_ISOLANT[[Ordre]:[Eligibilité procédé]],2,FALSE)),"")</f>
        <v/>
      </c>
      <c r="C283" s="23" t="str" cm="1">
        <f t="array" ref="C283">IF(B283&lt;&gt;"",INDEX(BDD_ISOLANTS_BIOSOURCES!A:CF,B283,MATCH($C$12,REFERENCEMENT_ISOLANT[#Headers],0)),"")</f>
        <v/>
      </c>
      <c r="D283" s="23" t="str">
        <f ca="1">IF($B$10=TRUE,IF(C283&lt;&gt;"",COUNTIF(INDIRECT("$C$"&amp;ROW($C$13)&amp;":$C$"&amp;491-COUNTBLANK($C$13:$C$491)),"&lt;"&amp;C283)+COUNTIF(C$13:C283,C283),""),IF(C283&lt;&gt;"",COUNTIF(INDIRECT("$C$"&amp;ROW($C$13)&amp;":$C$"&amp;491-COUNTBLANK($C$13:$C$491)),"&gt;"&amp;C283)+COUNTIF(C$13:C283,C283),""))</f>
        <v/>
      </c>
      <c r="E283" s="23" t="str">
        <f t="shared" ca="1" si="4"/>
        <v/>
      </c>
      <c r="F283" s="133" t="str" cm="1">
        <f t="array" ref="F283">IF(A283&lt;&gt;"",INDEX(BDD_ISOLANTS_BIOSOURCES!A:CJ,E283,MATCH($F$12,REFERENCEMENT_ISOLANT[#Headers],0)),"")</f>
        <v/>
      </c>
    </row>
    <row r="284" spans="1:6" x14ac:dyDescent="0.25">
      <c r="A284" s="23" t="str">
        <f>IF(AND(A283&lt;COUNTIF(REFERENCEMENT_ISOLANT[DATE REFERENCEMENT],"&lt;&gt;"&amp;""),A283&gt;0),'PR-tampon'!A283+1,"")</f>
        <v/>
      </c>
      <c r="B284" s="23" t="str">
        <f>IFERROR(IF(A284="","",VLOOKUP($A284,REFERENCEMENT_ISOLANT[[Ordre]:[Eligibilité procédé]],2,FALSE)),"")</f>
        <v/>
      </c>
      <c r="C284" s="23" t="str" cm="1">
        <f t="array" ref="C284">IF(B284&lt;&gt;"",INDEX(BDD_ISOLANTS_BIOSOURCES!A:CF,B284,MATCH($C$12,REFERENCEMENT_ISOLANT[#Headers],0)),"")</f>
        <v/>
      </c>
      <c r="D284" s="23" t="str">
        <f ca="1">IF($B$10=TRUE,IF(C284&lt;&gt;"",COUNTIF(INDIRECT("$C$"&amp;ROW($C$13)&amp;":$C$"&amp;491-COUNTBLANK($C$13:$C$491)),"&lt;"&amp;C284)+COUNTIF(C$13:C284,C284),""),IF(C284&lt;&gt;"",COUNTIF(INDIRECT("$C$"&amp;ROW($C$13)&amp;":$C$"&amp;491-COUNTBLANK($C$13:$C$491)),"&gt;"&amp;C284)+COUNTIF(C$13:C284,C284),""))</f>
        <v/>
      </c>
      <c r="E284" s="23" t="str">
        <f t="shared" ca="1" si="4"/>
        <v/>
      </c>
      <c r="F284" s="133" t="str" cm="1">
        <f t="array" ref="F284">IF(A284&lt;&gt;"",INDEX(BDD_ISOLANTS_BIOSOURCES!A:CJ,E284,MATCH($F$12,REFERENCEMENT_ISOLANT[#Headers],0)),"")</f>
        <v/>
      </c>
    </row>
    <row r="285" spans="1:6" x14ac:dyDescent="0.25">
      <c r="A285" s="23" t="str">
        <f>IF(AND(A284&lt;COUNTIF(REFERENCEMENT_ISOLANT[DATE REFERENCEMENT],"&lt;&gt;"&amp;""),A284&gt;0),'PR-tampon'!A284+1,"")</f>
        <v/>
      </c>
      <c r="B285" s="23" t="str">
        <f>IFERROR(IF(A285="","",VLOOKUP($A285,REFERENCEMENT_ISOLANT[[Ordre]:[Eligibilité procédé]],2,FALSE)),"")</f>
        <v/>
      </c>
      <c r="C285" s="23" t="str" cm="1">
        <f t="array" ref="C285">IF(B285&lt;&gt;"",INDEX(BDD_ISOLANTS_BIOSOURCES!A:CF,B285,MATCH($C$12,REFERENCEMENT_ISOLANT[#Headers],0)),"")</f>
        <v/>
      </c>
      <c r="D285" s="23" t="str">
        <f ca="1">IF($B$10=TRUE,IF(C285&lt;&gt;"",COUNTIF(INDIRECT("$C$"&amp;ROW($C$13)&amp;":$C$"&amp;491-COUNTBLANK($C$13:$C$491)),"&lt;"&amp;C285)+COUNTIF(C$13:C285,C285),""),IF(C285&lt;&gt;"",COUNTIF(INDIRECT("$C$"&amp;ROW($C$13)&amp;":$C$"&amp;491-COUNTBLANK($C$13:$C$491)),"&gt;"&amp;C285)+COUNTIF(C$13:C285,C285),""))</f>
        <v/>
      </c>
      <c r="E285" s="23" t="str">
        <f t="shared" ca="1" si="4"/>
        <v/>
      </c>
      <c r="F285" s="133" t="str" cm="1">
        <f t="array" ref="F285">IF(A285&lt;&gt;"",INDEX(BDD_ISOLANTS_BIOSOURCES!A:CJ,E285,MATCH($F$12,REFERENCEMENT_ISOLANT[#Headers],0)),"")</f>
        <v/>
      </c>
    </row>
    <row r="286" spans="1:6" x14ac:dyDescent="0.25">
      <c r="A286" s="23" t="str">
        <f>IF(AND(A285&lt;COUNTIF(REFERENCEMENT_ISOLANT[DATE REFERENCEMENT],"&lt;&gt;"&amp;""),A285&gt;0),'PR-tampon'!A285+1,"")</f>
        <v/>
      </c>
      <c r="B286" s="23" t="str">
        <f>IFERROR(IF(A286="","",VLOOKUP($A286,REFERENCEMENT_ISOLANT[[Ordre]:[Eligibilité procédé]],2,FALSE)),"")</f>
        <v/>
      </c>
      <c r="C286" s="23" t="str" cm="1">
        <f t="array" ref="C286">IF(B286&lt;&gt;"",INDEX(BDD_ISOLANTS_BIOSOURCES!A:CF,B286,MATCH($C$12,REFERENCEMENT_ISOLANT[#Headers],0)),"")</f>
        <v/>
      </c>
      <c r="D286" s="23" t="str">
        <f ca="1">IF($B$10=TRUE,IF(C286&lt;&gt;"",COUNTIF(INDIRECT("$C$"&amp;ROW($C$13)&amp;":$C$"&amp;491-COUNTBLANK($C$13:$C$491)),"&lt;"&amp;C286)+COUNTIF(C$13:C286,C286),""),IF(C286&lt;&gt;"",COUNTIF(INDIRECT("$C$"&amp;ROW($C$13)&amp;":$C$"&amp;491-COUNTBLANK($C$13:$C$491)),"&gt;"&amp;C286)+COUNTIF(C$13:C286,C286),""))</f>
        <v/>
      </c>
      <c r="E286" s="23" t="str">
        <f t="shared" ca="1" si="4"/>
        <v/>
      </c>
      <c r="F286" s="133" t="str" cm="1">
        <f t="array" ref="F286">IF(A286&lt;&gt;"",INDEX(BDD_ISOLANTS_BIOSOURCES!A:CJ,E286,MATCH($F$12,REFERENCEMENT_ISOLANT[#Headers],0)),"")</f>
        <v/>
      </c>
    </row>
    <row r="287" spans="1:6" x14ac:dyDescent="0.25">
      <c r="A287" s="23" t="str">
        <f>IF(AND(A286&lt;COUNTIF(REFERENCEMENT_ISOLANT[DATE REFERENCEMENT],"&lt;&gt;"&amp;""),A286&gt;0),'PR-tampon'!A286+1,"")</f>
        <v/>
      </c>
      <c r="B287" s="23" t="str">
        <f>IFERROR(IF(A287="","",VLOOKUP($A287,REFERENCEMENT_ISOLANT[[Ordre]:[Eligibilité procédé]],2,FALSE)),"")</f>
        <v/>
      </c>
      <c r="C287" s="23" t="str" cm="1">
        <f t="array" ref="C287">IF(B287&lt;&gt;"",INDEX(BDD_ISOLANTS_BIOSOURCES!A:CF,B287,MATCH($C$12,REFERENCEMENT_ISOLANT[#Headers],0)),"")</f>
        <v/>
      </c>
      <c r="D287" s="23" t="str">
        <f ca="1">IF($B$10=TRUE,IF(C287&lt;&gt;"",COUNTIF(INDIRECT("$C$"&amp;ROW($C$13)&amp;":$C$"&amp;491-COUNTBLANK($C$13:$C$491)),"&lt;"&amp;C287)+COUNTIF(C$13:C287,C287),""),IF(C287&lt;&gt;"",COUNTIF(INDIRECT("$C$"&amp;ROW($C$13)&amp;":$C$"&amp;491-COUNTBLANK($C$13:$C$491)),"&gt;"&amp;C287)+COUNTIF(C$13:C287,C287),""))</f>
        <v/>
      </c>
      <c r="E287" s="23" t="str">
        <f t="shared" ca="1" si="4"/>
        <v/>
      </c>
      <c r="F287" s="133" t="str" cm="1">
        <f t="array" ref="F287">IF(A287&lt;&gt;"",INDEX(BDD_ISOLANTS_BIOSOURCES!A:CJ,E287,MATCH($F$12,REFERENCEMENT_ISOLANT[#Headers],0)),"")</f>
        <v/>
      </c>
    </row>
    <row r="288" spans="1:6" x14ac:dyDescent="0.25">
      <c r="A288" s="23" t="str">
        <f>IF(AND(A287&lt;COUNTIF(REFERENCEMENT_ISOLANT[DATE REFERENCEMENT],"&lt;&gt;"&amp;""),A287&gt;0),'PR-tampon'!A287+1,"")</f>
        <v/>
      </c>
      <c r="B288" s="23" t="str">
        <f>IFERROR(IF(A288="","",VLOOKUP($A288,REFERENCEMENT_ISOLANT[[Ordre]:[Eligibilité procédé]],2,FALSE)),"")</f>
        <v/>
      </c>
      <c r="C288" s="23" t="str" cm="1">
        <f t="array" ref="C288">IF(B288&lt;&gt;"",INDEX(BDD_ISOLANTS_BIOSOURCES!A:CF,B288,MATCH($C$12,REFERENCEMENT_ISOLANT[#Headers],0)),"")</f>
        <v/>
      </c>
      <c r="D288" s="23" t="str">
        <f ca="1">IF($B$10=TRUE,IF(C288&lt;&gt;"",COUNTIF(INDIRECT("$C$"&amp;ROW($C$13)&amp;":$C$"&amp;491-COUNTBLANK($C$13:$C$491)),"&lt;"&amp;C288)+COUNTIF(C$13:C288,C288),""),IF(C288&lt;&gt;"",COUNTIF(INDIRECT("$C$"&amp;ROW($C$13)&amp;":$C$"&amp;491-COUNTBLANK($C$13:$C$491)),"&gt;"&amp;C288)+COUNTIF(C$13:C288,C288),""))</f>
        <v/>
      </c>
      <c r="E288" s="23" t="str">
        <f t="shared" ca="1" si="4"/>
        <v/>
      </c>
      <c r="F288" s="133" t="str" cm="1">
        <f t="array" ref="F288">IF(A288&lt;&gt;"",INDEX(BDD_ISOLANTS_BIOSOURCES!A:CJ,E288,MATCH($F$12,REFERENCEMENT_ISOLANT[#Headers],0)),"")</f>
        <v/>
      </c>
    </row>
    <row r="289" spans="1:6" x14ac:dyDescent="0.25">
      <c r="A289" s="23" t="str">
        <f>IF(AND(A288&lt;COUNTIF(REFERENCEMENT_ISOLANT[DATE REFERENCEMENT],"&lt;&gt;"&amp;""),A288&gt;0),'PR-tampon'!A288+1,"")</f>
        <v/>
      </c>
      <c r="B289" s="23" t="str">
        <f>IFERROR(IF(A289="","",VLOOKUP($A289,REFERENCEMENT_ISOLANT[[Ordre]:[Eligibilité procédé]],2,FALSE)),"")</f>
        <v/>
      </c>
      <c r="C289" s="23" t="str" cm="1">
        <f t="array" ref="C289">IF(B289&lt;&gt;"",INDEX(BDD_ISOLANTS_BIOSOURCES!A:CF,B289,MATCH($C$12,REFERENCEMENT_ISOLANT[#Headers],0)),"")</f>
        <v/>
      </c>
      <c r="D289" s="23" t="str">
        <f ca="1">IF($B$10=TRUE,IF(C289&lt;&gt;"",COUNTIF(INDIRECT("$C$"&amp;ROW($C$13)&amp;":$C$"&amp;491-COUNTBLANK($C$13:$C$491)),"&lt;"&amp;C289)+COUNTIF(C$13:C289,C289),""),IF(C289&lt;&gt;"",COUNTIF(INDIRECT("$C$"&amp;ROW($C$13)&amp;":$C$"&amp;491-COUNTBLANK($C$13:$C$491)),"&gt;"&amp;C289)+COUNTIF(C$13:C289,C289),""))</f>
        <v/>
      </c>
      <c r="E289" s="23" t="str">
        <f t="shared" ca="1" si="4"/>
        <v/>
      </c>
      <c r="F289" s="133" t="str" cm="1">
        <f t="array" ref="F289">IF(A289&lt;&gt;"",INDEX(BDD_ISOLANTS_BIOSOURCES!A:CJ,E289,MATCH($F$12,REFERENCEMENT_ISOLANT[#Headers],0)),"")</f>
        <v/>
      </c>
    </row>
    <row r="290" spans="1:6" x14ac:dyDescent="0.25">
      <c r="A290" s="23" t="str">
        <f>IF(AND(A289&lt;COUNTIF(REFERENCEMENT_ISOLANT[DATE REFERENCEMENT],"&lt;&gt;"&amp;""),A289&gt;0),'PR-tampon'!A289+1,"")</f>
        <v/>
      </c>
      <c r="B290" s="23" t="str">
        <f>IFERROR(IF(A290="","",VLOOKUP($A290,REFERENCEMENT_ISOLANT[[Ordre]:[Eligibilité procédé]],2,FALSE)),"")</f>
        <v/>
      </c>
      <c r="C290" s="23" t="str" cm="1">
        <f t="array" ref="C290">IF(B290&lt;&gt;"",INDEX(BDD_ISOLANTS_BIOSOURCES!A:CF,B290,MATCH($C$12,REFERENCEMENT_ISOLANT[#Headers],0)),"")</f>
        <v/>
      </c>
      <c r="D290" s="23" t="str">
        <f ca="1">IF($B$10=TRUE,IF(C290&lt;&gt;"",COUNTIF(INDIRECT("$C$"&amp;ROW($C$13)&amp;":$C$"&amp;491-COUNTBLANK($C$13:$C$491)),"&lt;"&amp;C290)+COUNTIF(C$13:C290,C290),""),IF(C290&lt;&gt;"",COUNTIF(INDIRECT("$C$"&amp;ROW($C$13)&amp;":$C$"&amp;491-COUNTBLANK($C$13:$C$491)),"&gt;"&amp;C290)+COUNTIF(C$13:C290,C290),""))</f>
        <v/>
      </c>
      <c r="E290" s="23" t="str">
        <f t="shared" ca="1" si="4"/>
        <v/>
      </c>
      <c r="F290" s="133" t="str" cm="1">
        <f t="array" ref="F290">IF(A290&lt;&gt;"",INDEX(BDD_ISOLANTS_BIOSOURCES!A:CJ,E290,MATCH($F$12,REFERENCEMENT_ISOLANT[#Headers],0)),"")</f>
        <v/>
      </c>
    </row>
    <row r="291" spans="1:6" x14ac:dyDescent="0.25">
      <c r="A291" s="23" t="str">
        <f>IF(AND(A290&lt;COUNTIF(REFERENCEMENT_ISOLANT[DATE REFERENCEMENT],"&lt;&gt;"&amp;""),A290&gt;0),'PR-tampon'!A290+1,"")</f>
        <v/>
      </c>
      <c r="B291" s="23" t="str">
        <f>IFERROR(IF(A291="","",VLOOKUP($A291,REFERENCEMENT_ISOLANT[[Ordre]:[Eligibilité procédé]],2,FALSE)),"")</f>
        <v/>
      </c>
      <c r="C291" s="23" t="str" cm="1">
        <f t="array" ref="C291">IF(B291&lt;&gt;"",INDEX(BDD_ISOLANTS_BIOSOURCES!A:CF,B291,MATCH($C$12,REFERENCEMENT_ISOLANT[#Headers],0)),"")</f>
        <v/>
      </c>
      <c r="D291" s="23" t="str">
        <f ca="1">IF($B$10=TRUE,IF(C291&lt;&gt;"",COUNTIF(INDIRECT("$C$"&amp;ROW($C$13)&amp;":$C$"&amp;491-COUNTBLANK($C$13:$C$491)),"&lt;"&amp;C291)+COUNTIF(C$13:C291,C291),""),IF(C291&lt;&gt;"",COUNTIF(INDIRECT("$C$"&amp;ROW($C$13)&amp;":$C$"&amp;491-COUNTBLANK($C$13:$C$491)),"&gt;"&amp;C291)+COUNTIF(C$13:C291,C291),""))</f>
        <v/>
      </c>
      <c r="E291" s="23" t="str">
        <f t="shared" ca="1" si="4"/>
        <v/>
      </c>
      <c r="F291" s="133" t="str" cm="1">
        <f t="array" ref="F291">IF(A291&lt;&gt;"",INDEX(BDD_ISOLANTS_BIOSOURCES!A:CJ,E291,MATCH($F$12,REFERENCEMENT_ISOLANT[#Headers],0)),"")</f>
        <v/>
      </c>
    </row>
    <row r="292" spans="1:6" x14ac:dyDescent="0.25">
      <c r="A292" s="23" t="str">
        <f>IF(AND(A291&lt;COUNTIF(REFERENCEMENT_ISOLANT[DATE REFERENCEMENT],"&lt;&gt;"&amp;""),A291&gt;0),'PR-tampon'!A291+1,"")</f>
        <v/>
      </c>
      <c r="B292" s="23" t="str">
        <f>IFERROR(IF(A292="","",VLOOKUP($A292,REFERENCEMENT_ISOLANT[[Ordre]:[Eligibilité procédé]],2,FALSE)),"")</f>
        <v/>
      </c>
      <c r="C292" s="23" t="str" cm="1">
        <f t="array" ref="C292">IF(B292&lt;&gt;"",INDEX(BDD_ISOLANTS_BIOSOURCES!A:CF,B292,MATCH($C$12,REFERENCEMENT_ISOLANT[#Headers],0)),"")</f>
        <v/>
      </c>
      <c r="D292" s="23" t="str">
        <f ca="1">IF($B$10=TRUE,IF(C292&lt;&gt;"",COUNTIF(INDIRECT("$C$"&amp;ROW($C$13)&amp;":$C$"&amp;491-COUNTBLANK($C$13:$C$491)),"&lt;"&amp;C292)+COUNTIF(C$13:C292,C292),""),IF(C292&lt;&gt;"",COUNTIF(INDIRECT("$C$"&amp;ROW($C$13)&amp;":$C$"&amp;491-COUNTBLANK($C$13:$C$491)),"&gt;"&amp;C292)+COUNTIF(C$13:C292,C292),""))</f>
        <v/>
      </c>
      <c r="E292" s="23" t="str">
        <f t="shared" ca="1" si="4"/>
        <v/>
      </c>
      <c r="F292" s="133" t="str" cm="1">
        <f t="array" ref="F292">IF(A292&lt;&gt;"",INDEX(BDD_ISOLANTS_BIOSOURCES!A:CJ,E292,MATCH($F$12,REFERENCEMENT_ISOLANT[#Headers],0)),"")</f>
        <v/>
      </c>
    </row>
    <row r="293" spans="1:6" x14ac:dyDescent="0.25">
      <c r="A293" s="23" t="str">
        <f>IF(AND(A292&lt;COUNTIF(REFERENCEMENT_ISOLANT[DATE REFERENCEMENT],"&lt;&gt;"&amp;""),A292&gt;0),'PR-tampon'!A292+1,"")</f>
        <v/>
      </c>
      <c r="B293" s="23" t="str">
        <f>IFERROR(IF(A293="","",VLOOKUP($A293,REFERENCEMENT_ISOLANT[[Ordre]:[Eligibilité procédé]],2,FALSE)),"")</f>
        <v/>
      </c>
      <c r="C293" s="23" t="str" cm="1">
        <f t="array" ref="C293">IF(B293&lt;&gt;"",INDEX(BDD_ISOLANTS_BIOSOURCES!A:CF,B293,MATCH($C$12,REFERENCEMENT_ISOLANT[#Headers],0)),"")</f>
        <v/>
      </c>
      <c r="D293" s="23" t="str">
        <f ca="1">IF($B$10=TRUE,IF(C293&lt;&gt;"",COUNTIF(INDIRECT("$C$"&amp;ROW($C$13)&amp;":$C$"&amp;491-COUNTBLANK($C$13:$C$491)),"&lt;"&amp;C293)+COUNTIF(C$13:C293,C293),""),IF(C293&lt;&gt;"",COUNTIF(INDIRECT("$C$"&amp;ROW($C$13)&amp;":$C$"&amp;491-COUNTBLANK($C$13:$C$491)),"&gt;"&amp;C293)+COUNTIF(C$13:C293,C293),""))</f>
        <v/>
      </c>
      <c r="E293" s="23" t="str">
        <f t="shared" ca="1" si="4"/>
        <v/>
      </c>
      <c r="F293" s="133" t="str" cm="1">
        <f t="array" ref="F293">IF(A293&lt;&gt;"",INDEX(BDD_ISOLANTS_BIOSOURCES!A:CJ,E293,MATCH($F$12,REFERENCEMENT_ISOLANT[#Headers],0)),"")</f>
        <v/>
      </c>
    </row>
    <row r="294" spans="1:6" x14ac:dyDescent="0.25">
      <c r="A294" s="23" t="str">
        <f>IF(AND(A293&lt;COUNTIF(REFERENCEMENT_ISOLANT[DATE REFERENCEMENT],"&lt;&gt;"&amp;""),A293&gt;0),'PR-tampon'!A293+1,"")</f>
        <v/>
      </c>
      <c r="B294" s="23" t="str">
        <f>IFERROR(IF(A294="","",VLOOKUP($A294,REFERENCEMENT_ISOLANT[[Ordre]:[Eligibilité procédé]],2,FALSE)),"")</f>
        <v/>
      </c>
      <c r="C294" s="23" t="str" cm="1">
        <f t="array" ref="C294">IF(B294&lt;&gt;"",INDEX(BDD_ISOLANTS_BIOSOURCES!A:CF,B294,MATCH($C$12,REFERENCEMENT_ISOLANT[#Headers],0)),"")</f>
        <v/>
      </c>
      <c r="D294" s="23" t="str">
        <f ca="1">IF($B$10=TRUE,IF(C294&lt;&gt;"",COUNTIF(INDIRECT("$C$"&amp;ROW($C$13)&amp;":$C$"&amp;491-COUNTBLANK($C$13:$C$491)),"&lt;"&amp;C294)+COUNTIF(C$13:C294,C294),""),IF(C294&lt;&gt;"",COUNTIF(INDIRECT("$C$"&amp;ROW($C$13)&amp;":$C$"&amp;491-COUNTBLANK($C$13:$C$491)),"&gt;"&amp;C294)+COUNTIF(C$13:C294,C294),""))</f>
        <v/>
      </c>
      <c r="E294" s="23" t="str">
        <f t="shared" ca="1" si="4"/>
        <v/>
      </c>
      <c r="F294" s="133" t="str" cm="1">
        <f t="array" ref="F294">IF(A294&lt;&gt;"",INDEX(BDD_ISOLANTS_BIOSOURCES!A:CJ,E294,MATCH($F$12,REFERENCEMENT_ISOLANT[#Headers],0)),"")</f>
        <v/>
      </c>
    </row>
    <row r="295" spans="1:6" x14ac:dyDescent="0.25">
      <c r="A295" s="23" t="str">
        <f>IF(AND(A294&lt;COUNTIF(REFERENCEMENT_ISOLANT[DATE REFERENCEMENT],"&lt;&gt;"&amp;""),A294&gt;0),'PR-tampon'!A294+1,"")</f>
        <v/>
      </c>
      <c r="B295" s="23" t="str">
        <f>IFERROR(IF(A295="","",VLOOKUP($A295,REFERENCEMENT_ISOLANT[[Ordre]:[Eligibilité procédé]],2,FALSE)),"")</f>
        <v/>
      </c>
      <c r="C295" s="23" t="str" cm="1">
        <f t="array" ref="C295">IF(B295&lt;&gt;"",INDEX(BDD_ISOLANTS_BIOSOURCES!A:CF,B295,MATCH($C$12,REFERENCEMENT_ISOLANT[#Headers],0)),"")</f>
        <v/>
      </c>
      <c r="D295" s="23" t="str">
        <f ca="1">IF($B$10=TRUE,IF(C295&lt;&gt;"",COUNTIF(INDIRECT("$C$"&amp;ROW($C$13)&amp;":$C$"&amp;491-COUNTBLANK($C$13:$C$491)),"&lt;"&amp;C295)+COUNTIF(C$13:C295,C295),""),IF(C295&lt;&gt;"",COUNTIF(INDIRECT("$C$"&amp;ROW($C$13)&amp;":$C$"&amp;491-COUNTBLANK($C$13:$C$491)),"&gt;"&amp;C295)+COUNTIF(C$13:C295,C295),""))</f>
        <v/>
      </c>
      <c r="E295" s="23" t="str">
        <f t="shared" ca="1" si="4"/>
        <v/>
      </c>
      <c r="F295" s="133" t="str" cm="1">
        <f t="array" ref="F295">IF(A295&lt;&gt;"",INDEX(BDD_ISOLANTS_BIOSOURCES!A:CJ,E295,MATCH($F$12,REFERENCEMENT_ISOLANT[#Headers],0)),"")</f>
        <v/>
      </c>
    </row>
    <row r="296" spans="1:6" x14ac:dyDescent="0.25">
      <c r="A296" s="23" t="str">
        <f>IF(AND(A295&lt;COUNTIF(REFERENCEMENT_ISOLANT[DATE REFERENCEMENT],"&lt;&gt;"&amp;""),A295&gt;0),'PR-tampon'!A295+1,"")</f>
        <v/>
      </c>
      <c r="B296" s="23" t="str">
        <f>IFERROR(IF(A296="","",VLOOKUP($A296,REFERENCEMENT_ISOLANT[[Ordre]:[Eligibilité procédé]],2,FALSE)),"")</f>
        <v/>
      </c>
      <c r="C296" s="23" t="str" cm="1">
        <f t="array" ref="C296">IF(B296&lt;&gt;"",INDEX(BDD_ISOLANTS_BIOSOURCES!A:CF,B296,MATCH($C$12,REFERENCEMENT_ISOLANT[#Headers],0)),"")</f>
        <v/>
      </c>
      <c r="D296" s="23" t="str">
        <f ca="1">IF($B$10=TRUE,IF(C296&lt;&gt;"",COUNTIF(INDIRECT("$C$"&amp;ROW($C$13)&amp;":$C$"&amp;491-COUNTBLANK($C$13:$C$491)),"&lt;"&amp;C296)+COUNTIF(C$13:C296,C296),""),IF(C296&lt;&gt;"",COUNTIF(INDIRECT("$C$"&amp;ROW($C$13)&amp;":$C$"&amp;491-COUNTBLANK($C$13:$C$491)),"&gt;"&amp;C296)+COUNTIF(C$13:C296,C296),""))</f>
        <v/>
      </c>
      <c r="E296" s="23" t="str">
        <f t="shared" ca="1" si="4"/>
        <v/>
      </c>
      <c r="F296" s="133" t="str" cm="1">
        <f t="array" ref="F296">IF(A296&lt;&gt;"",INDEX(BDD_ISOLANTS_BIOSOURCES!A:CJ,E296,MATCH($F$12,REFERENCEMENT_ISOLANT[#Headers],0)),"")</f>
        <v/>
      </c>
    </row>
    <row r="297" spans="1:6" x14ac:dyDescent="0.25">
      <c r="A297" s="23" t="str">
        <f>IF(AND(A296&lt;COUNTIF(REFERENCEMENT_ISOLANT[DATE REFERENCEMENT],"&lt;&gt;"&amp;""),A296&gt;0),'PR-tampon'!A296+1,"")</f>
        <v/>
      </c>
      <c r="B297" s="23" t="str">
        <f>IFERROR(IF(A297="","",VLOOKUP($A297,REFERENCEMENT_ISOLANT[[Ordre]:[Eligibilité procédé]],2,FALSE)),"")</f>
        <v/>
      </c>
      <c r="C297" s="23" t="str" cm="1">
        <f t="array" ref="C297">IF(B297&lt;&gt;"",INDEX(BDD_ISOLANTS_BIOSOURCES!A:CF,B297,MATCH($C$12,REFERENCEMENT_ISOLANT[#Headers],0)),"")</f>
        <v/>
      </c>
      <c r="D297" s="23" t="str">
        <f ca="1">IF($B$10=TRUE,IF(C297&lt;&gt;"",COUNTIF(INDIRECT("$C$"&amp;ROW($C$13)&amp;":$C$"&amp;491-COUNTBLANK($C$13:$C$491)),"&lt;"&amp;C297)+COUNTIF(C$13:C297,C297),""),IF(C297&lt;&gt;"",COUNTIF(INDIRECT("$C$"&amp;ROW($C$13)&amp;":$C$"&amp;491-COUNTBLANK($C$13:$C$491)),"&gt;"&amp;C297)+COUNTIF(C$13:C297,C297),""))</f>
        <v/>
      </c>
      <c r="E297" s="23" t="str">
        <f t="shared" ca="1" si="4"/>
        <v/>
      </c>
      <c r="F297" s="133" t="str" cm="1">
        <f t="array" ref="F297">IF(A297&lt;&gt;"",INDEX(BDD_ISOLANTS_BIOSOURCES!A:CJ,E297,MATCH($F$12,REFERENCEMENT_ISOLANT[#Headers],0)),"")</f>
        <v/>
      </c>
    </row>
    <row r="298" spans="1:6" x14ac:dyDescent="0.25">
      <c r="A298" s="23" t="str">
        <f>IF(AND(A297&lt;COUNTIF(REFERENCEMENT_ISOLANT[DATE REFERENCEMENT],"&lt;&gt;"&amp;""),A297&gt;0),'PR-tampon'!A297+1,"")</f>
        <v/>
      </c>
      <c r="B298" s="23" t="str">
        <f>IFERROR(IF(A298="","",VLOOKUP($A298,REFERENCEMENT_ISOLANT[[Ordre]:[Eligibilité procédé]],2,FALSE)),"")</f>
        <v/>
      </c>
      <c r="C298" s="23" t="str" cm="1">
        <f t="array" ref="C298">IF(B298&lt;&gt;"",INDEX(BDD_ISOLANTS_BIOSOURCES!A:CF,B298,MATCH($C$12,REFERENCEMENT_ISOLANT[#Headers],0)),"")</f>
        <v/>
      </c>
      <c r="D298" s="23" t="str">
        <f ca="1">IF($B$10=TRUE,IF(C298&lt;&gt;"",COUNTIF(INDIRECT("$C$"&amp;ROW($C$13)&amp;":$C$"&amp;491-COUNTBLANK($C$13:$C$491)),"&lt;"&amp;C298)+COUNTIF(C$13:C298,C298),""),IF(C298&lt;&gt;"",COUNTIF(INDIRECT("$C$"&amp;ROW($C$13)&amp;":$C$"&amp;491-COUNTBLANK($C$13:$C$491)),"&gt;"&amp;C298)+COUNTIF(C$13:C298,C298),""))</f>
        <v/>
      </c>
      <c r="E298" s="23" t="str">
        <f t="shared" ca="1" si="4"/>
        <v/>
      </c>
      <c r="F298" s="133" t="str" cm="1">
        <f t="array" ref="F298">IF(A298&lt;&gt;"",INDEX(BDD_ISOLANTS_BIOSOURCES!A:CJ,E298,MATCH($F$12,REFERENCEMENT_ISOLANT[#Headers],0)),"")</f>
        <v/>
      </c>
    </row>
    <row r="299" spans="1:6" x14ac:dyDescent="0.25">
      <c r="A299" s="23" t="str">
        <f>IF(AND(A298&lt;COUNTIF(REFERENCEMENT_ISOLANT[DATE REFERENCEMENT],"&lt;&gt;"&amp;""),A298&gt;0),'PR-tampon'!A298+1,"")</f>
        <v/>
      </c>
      <c r="B299" s="23" t="str">
        <f>IFERROR(IF(A299="","",VLOOKUP($A299,REFERENCEMENT_ISOLANT[[Ordre]:[Eligibilité procédé]],2,FALSE)),"")</f>
        <v/>
      </c>
      <c r="C299" s="23" t="str" cm="1">
        <f t="array" ref="C299">IF(B299&lt;&gt;"",INDEX(BDD_ISOLANTS_BIOSOURCES!A:CF,B299,MATCH($C$12,REFERENCEMENT_ISOLANT[#Headers],0)),"")</f>
        <v/>
      </c>
      <c r="D299" s="23" t="str">
        <f ca="1">IF($B$10=TRUE,IF(C299&lt;&gt;"",COUNTIF(INDIRECT("$C$"&amp;ROW($C$13)&amp;":$C$"&amp;491-COUNTBLANK($C$13:$C$491)),"&lt;"&amp;C299)+COUNTIF(C$13:C299,C299),""),IF(C299&lt;&gt;"",COUNTIF(INDIRECT("$C$"&amp;ROW($C$13)&amp;":$C$"&amp;491-COUNTBLANK($C$13:$C$491)),"&gt;"&amp;C299)+COUNTIF(C$13:C299,C299),""))</f>
        <v/>
      </c>
      <c r="E299" s="23" t="str">
        <f t="shared" ca="1" si="4"/>
        <v/>
      </c>
      <c r="F299" s="133" t="str" cm="1">
        <f t="array" ref="F299">IF(A299&lt;&gt;"",INDEX(BDD_ISOLANTS_BIOSOURCES!A:CJ,E299,MATCH($F$12,REFERENCEMENT_ISOLANT[#Headers],0)),"")</f>
        <v/>
      </c>
    </row>
    <row r="300" spans="1:6" x14ac:dyDescent="0.25">
      <c r="A300" s="23" t="str">
        <f>IF(AND(A299&lt;COUNTIF(REFERENCEMENT_ISOLANT[DATE REFERENCEMENT],"&lt;&gt;"&amp;""),A299&gt;0),'PR-tampon'!A299+1,"")</f>
        <v/>
      </c>
      <c r="B300" s="23" t="str">
        <f>IFERROR(IF(A300="","",VLOOKUP($A300,REFERENCEMENT_ISOLANT[[Ordre]:[Eligibilité procédé]],2,FALSE)),"")</f>
        <v/>
      </c>
      <c r="C300" s="23" t="str" cm="1">
        <f t="array" ref="C300">IF(B300&lt;&gt;"",INDEX(BDD_ISOLANTS_BIOSOURCES!A:CF,B300,MATCH($C$12,REFERENCEMENT_ISOLANT[#Headers],0)),"")</f>
        <v/>
      </c>
      <c r="D300" s="23" t="str">
        <f ca="1">IF($B$10=TRUE,IF(C300&lt;&gt;"",COUNTIF(INDIRECT("$C$"&amp;ROW($C$13)&amp;":$C$"&amp;491-COUNTBLANK($C$13:$C$491)),"&lt;"&amp;C300)+COUNTIF(C$13:C300,C300),""),IF(C300&lt;&gt;"",COUNTIF(INDIRECT("$C$"&amp;ROW($C$13)&amp;":$C$"&amp;491-COUNTBLANK($C$13:$C$491)),"&gt;"&amp;C300)+COUNTIF(C$13:C300,C300),""))</f>
        <v/>
      </c>
      <c r="E300" s="23" t="str">
        <f t="shared" ca="1" si="4"/>
        <v/>
      </c>
      <c r="F300" s="133" t="str" cm="1">
        <f t="array" ref="F300">IF(A300&lt;&gt;"",INDEX(BDD_ISOLANTS_BIOSOURCES!A:CJ,E300,MATCH($F$12,REFERENCEMENT_ISOLANT[#Headers],0)),"")</f>
        <v/>
      </c>
    </row>
    <row r="301" spans="1:6" x14ac:dyDescent="0.25">
      <c r="A301" s="23" t="str">
        <f>IF(AND(A300&lt;COUNTIF(REFERENCEMENT_ISOLANT[DATE REFERENCEMENT],"&lt;&gt;"&amp;""),A300&gt;0),'PR-tampon'!A300+1,"")</f>
        <v/>
      </c>
      <c r="B301" s="23" t="str">
        <f>IFERROR(IF(A301="","",VLOOKUP($A301,REFERENCEMENT_ISOLANT[[Ordre]:[Eligibilité procédé]],2,FALSE)),"")</f>
        <v/>
      </c>
      <c r="C301" s="23" t="str" cm="1">
        <f t="array" ref="C301">IF(B301&lt;&gt;"",INDEX(BDD_ISOLANTS_BIOSOURCES!A:CF,B301,MATCH($C$12,REFERENCEMENT_ISOLANT[#Headers],0)),"")</f>
        <v/>
      </c>
      <c r="D301" s="23" t="str">
        <f ca="1">IF($B$10=TRUE,IF(C301&lt;&gt;"",COUNTIF(INDIRECT("$C$"&amp;ROW($C$13)&amp;":$C$"&amp;491-COUNTBLANK($C$13:$C$491)),"&lt;"&amp;C301)+COUNTIF(C$13:C301,C301),""),IF(C301&lt;&gt;"",COUNTIF(INDIRECT("$C$"&amp;ROW($C$13)&amp;":$C$"&amp;491-COUNTBLANK($C$13:$C$491)),"&gt;"&amp;C301)+COUNTIF(C$13:C301,C301),""))</f>
        <v/>
      </c>
      <c r="E301" s="23" t="str">
        <f t="shared" ca="1" si="4"/>
        <v/>
      </c>
      <c r="F301" s="133" t="str" cm="1">
        <f t="array" ref="F301">IF(A301&lt;&gt;"",INDEX(BDD_ISOLANTS_BIOSOURCES!A:CJ,E301,MATCH($F$12,REFERENCEMENT_ISOLANT[#Headers],0)),"")</f>
        <v/>
      </c>
    </row>
    <row r="302" spans="1:6" x14ac:dyDescent="0.25">
      <c r="A302" s="23" t="str">
        <f>IF(AND(A301&lt;COUNTIF(REFERENCEMENT_ISOLANT[DATE REFERENCEMENT],"&lt;&gt;"&amp;""),A301&gt;0),'PR-tampon'!A301+1,"")</f>
        <v/>
      </c>
      <c r="B302" s="23" t="str">
        <f>IFERROR(IF(A302="","",VLOOKUP($A302,REFERENCEMENT_ISOLANT[[Ordre]:[Eligibilité procédé]],2,FALSE)),"")</f>
        <v/>
      </c>
      <c r="C302" s="23" t="str" cm="1">
        <f t="array" ref="C302">IF(B302&lt;&gt;"",INDEX(BDD_ISOLANTS_BIOSOURCES!A:CF,B302,MATCH($C$12,REFERENCEMENT_ISOLANT[#Headers],0)),"")</f>
        <v/>
      </c>
      <c r="D302" s="23" t="str">
        <f ca="1">IF($B$10=TRUE,IF(C302&lt;&gt;"",COUNTIF(INDIRECT("$C$"&amp;ROW($C$13)&amp;":$C$"&amp;491-COUNTBLANK($C$13:$C$491)),"&lt;"&amp;C302)+COUNTIF(C$13:C302,C302),""),IF(C302&lt;&gt;"",COUNTIF(INDIRECT("$C$"&amp;ROW($C$13)&amp;":$C$"&amp;491-COUNTBLANK($C$13:$C$491)),"&gt;"&amp;C302)+COUNTIF(C$13:C302,C302),""))</f>
        <v/>
      </c>
      <c r="E302" s="23" t="str">
        <f t="shared" ca="1" si="4"/>
        <v/>
      </c>
      <c r="F302" s="133" t="str" cm="1">
        <f t="array" ref="F302">IF(A302&lt;&gt;"",INDEX(BDD_ISOLANTS_BIOSOURCES!A:CJ,E302,MATCH($F$12,REFERENCEMENT_ISOLANT[#Headers],0)),"")</f>
        <v/>
      </c>
    </row>
    <row r="303" spans="1:6" x14ac:dyDescent="0.25">
      <c r="A303" s="23" t="str">
        <f>IF(AND(A302&lt;COUNTIF(REFERENCEMENT_ISOLANT[DATE REFERENCEMENT],"&lt;&gt;"&amp;""),A302&gt;0),'PR-tampon'!A302+1,"")</f>
        <v/>
      </c>
      <c r="B303" s="23" t="str">
        <f>IFERROR(IF(A303="","",VLOOKUP($A303,REFERENCEMENT_ISOLANT[[Ordre]:[Eligibilité procédé]],2,FALSE)),"")</f>
        <v/>
      </c>
      <c r="C303" s="23" t="str" cm="1">
        <f t="array" ref="C303">IF(B303&lt;&gt;"",INDEX(BDD_ISOLANTS_BIOSOURCES!A:CF,B303,MATCH($C$12,REFERENCEMENT_ISOLANT[#Headers],0)),"")</f>
        <v/>
      </c>
      <c r="D303" s="23" t="str">
        <f ca="1">IF($B$10=TRUE,IF(C303&lt;&gt;"",COUNTIF(INDIRECT("$C$"&amp;ROW($C$13)&amp;":$C$"&amp;491-COUNTBLANK($C$13:$C$491)),"&lt;"&amp;C303)+COUNTIF(C$13:C303,C303),""),IF(C303&lt;&gt;"",COUNTIF(INDIRECT("$C$"&amp;ROW($C$13)&amp;":$C$"&amp;491-COUNTBLANK($C$13:$C$491)),"&gt;"&amp;C303)+COUNTIF(C$13:C303,C303),""))</f>
        <v/>
      </c>
      <c r="E303" s="23" t="str">
        <f t="shared" ca="1" si="4"/>
        <v/>
      </c>
      <c r="F303" s="133" t="str" cm="1">
        <f t="array" ref="F303">IF(A303&lt;&gt;"",INDEX(BDD_ISOLANTS_BIOSOURCES!A:CJ,E303,MATCH($F$12,REFERENCEMENT_ISOLANT[#Headers],0)),"")</f>
        <v/>
      </c>
    </row>
    <row r="304" spans="1:6" x14ac:dyDescent="0.25">
      <c r="A304" s="23" t="str">
        <f>IF(AND(A303&lt;COUNTIF(REFERENCEMENT_ISOLANT[DATE REFERENCEMENT],"&lt;&gt;"&amp;""),A303&gt;0),'PR-tampon'!A303+1,"")</f>
        <v/>
      </c>
      <c r="B304" s="23" t="str">
        <f>IFERROR(IF(A304="","",VLOOKUP($A304,REFERENCEMENT_ISOLANT[[Ordre]:[Eligibilité procédé]],2,FALSE)),"")</f>
        <v/>
      </c>
      <c r="C304" s="23" t="str" cm="1">
        <f t="array" ref="C304">IF(B304&lt;&gt;"",INDEX(BDD_ISOLANTS_BIOSOURCES!A:CF,B304,MATCH($C$12,REFERENCEMENT_ISOLANT[#Headers],0)),"")</f>
        <v/>
      </c>
      <c r="D304" s="23" t="str">
        <f ca="1">IF($B$10=TRUE,IF(C304&lt;&gt;"",COUNTIF(INDIRECT("$C$"&amp;ROW($C$13)&amp;":$C$"&amp;491-COUNTBLANK($C$13:$C$491)),"&lt;"&amp;C304)+COUNTIF(C$13:C304,C304),""),IF(C304&lt;&gt;"",COUNTIF(INDIRECT("$C$"&amp;ROW($C$13)&amp;":$C$"&amp;491-COUNTBLANK($C$13:$C$491)),"&gt;"&amp;C304)+COUNTIF(C$13:C304,C304),""))</f>
        <v/>
      </c>
      <c r="E304" s="23" t="str">
        <f t="shared" ca="1" si="4"/>
        <v/>
      </c>
      <c r="F304" s="133" t="str" cm="1">
        <f t="array" ref="F304">IF(A304&lt;&gt;"",INDEX(BDD_ISOLANTS_BIOSOURCES!A:CJ,E304,MATCH($F$12,REFERENCEMENT_ISOLANT[#Headers],0)),"")</f>
        <v/>
      </c>
    </row>
    <row r="305" spans="1:6" x14ac:dyDescent="0.25">
      <c r="A305" s="23" t="str">
        <f>IF(AND(A304&lt;COUNTIF(REFERENCEMENT_ISOLANT[DATE REFERENCEMENT],"&lt;&gt;"&amp;""),A304&gt;0),'PR-tampon'!A304+1,"")</f>
        <v/>
      </c>
      <c r="B305" s="23" t="str">
        <f>IFERROR(IF(A305="","",VLOOKUP($A305,REFERENCEMENT_ISOLANT[[Ordre]:[Eligibilité procédé]],2,FALSE)),"")</f>
        <v/>
      </c>
      <c r="C305" s="23" t="str" cm="1">
        <f t="array" ref="C305">IF(B305&lt;&gt;"",INDEX(BDD_ISOLANTS_BIOSOURCES!A:CF,B305,MATCH($C$12,REFERENCEMENT_ISOLANT[#Headers],0)),"")</f>
        <v/>
      </c>
      <c r="D305" s="23" t="str">
        <f ca="1">IF($B$10=TRUE,IF(C305&lt;&gt;"",COUNTIF(INDIRECT("$C$"&amp;ROW($C$13)&amp;":$C$"&amp;491-COUNTBLANK($C$13:$C$491)),"&lt;"&amp;C305)+COUNTIF(C$13:C305,C305),""),IF(C305&lt;&gt;"",COUNTIF(INDIRECT("$C$"&amp;ROW($C$13)&amp;":$C$"&amp;491-COUNTBLANK($C$13:$C$491)),"&gt;"&amp;C305)+COUNTIF(C$13:C305,C305),""))</f>
        <v/>
      </c>
      <c r="E305" s="23" t="str">
        <f t="shared" ca="1" si="4"/>
        <v/>
      </c>
      <c r="F305" s="133" t="str" cm="1">
        <f t="array" ref="F305">IF(A305&lt;&gt;"",INDEX(BDD_ISOLANTS_BIOSOURCES!A:CJ,E305,MATCH($F$12,REFERENCEMENT_ISOLANT[#Headers],0)),"")</f>
        <v/>
      </c>
    </row>
    <row r="306" spans="1:6" x14ac:dyDescent="0.25">
      <c r="A306" s="23" t="str">
        <f>IF(AND(A305&lt;COUNTIF(REFERENCEMENT_ISOLANT[DATE REFERENCEMENT],"&lt;&gt;"&amp;""),A305&gt;0),'PR-tampon'!A305+1,"")</f>
        <v/>
      </c>
      <c r="B306" s="23" t="str">
        <f>IFERROR(IF(A306="","",VLOOKUP($A306,REFERENCEMENT_ISOLANT[[Ordre]:[Eligibilité procédé]],2,FALSE)),"")</f>
        <v/>
      </c>
      <c r="C306" s="23" t="str" cm="1">
        <f t="array" ref="C306">IF(B306&lt;&gt;"",INDEX(BDD_ISOLANTS_BIOSOURCES!A:CF,B306,MATCH($C$12,REFERENCEMENT_ISOLANT[#Headers],0)),"")</f>
        <v/>
      </c>
      <c r="D306" s="23" t="str">
        <f ca="1">IF($B$10=TRUE,IF(C306&lt;&gt;"",COUNTIF(INDIRECT("$C$"&amp;ROW($C$13)&amp;":$C$"&amp;491-COUNTBLANK($C$13:$C$491)),"&lt;"&amp;C306)+COUNTIF(C$13:C306,C306),""),IF(C306&lt;&gt;"",COUNTIF(INDIRECT("$C$"&amp;ROW($C$13)&amp;":$C$"&amp;491-COUNTBLANK($C$13:$C$491)),"&gt;"&amp;C306)+COUNTIF(C$13:C306,C306),""))</f>
        <v/>
      </c>
      <c r="E306" s="23" t="str">
        <f t="shared" ca="1" si="4"/>
        <v/>
      </c>
      <c r="F306" s="133" t="str" cm="1">
        <f t="array" ref="F306">IF(A306&lt;&gt;"",INDEX(BDD_ISOLANTS_BIOSOURCES!A:CJ,E306,MATCH($F$12,REFERENCEMENT_ISOLANT[#Headers],0)),"")</f>
        <v/>
      </c>
    </row>
    <row r="307" spans="1:6" x14ac:dyDescent="0.25">
      <c r="A307" s="23" t="str">
        <f>IF(AND(A306&lt;COUNTIF(REFERENCEMENT_ISOLANT[DATE REFERENCEMENT],"&lt;&gt;"&amp;""),A306&gt;0),'PR-tampon'!A306+1,"")</f>
        <v/>
      </c>
      <c r="B307" s="23" t="str">
        <f>IFERROR(IF(A307="","",VLOOKUP($A307,REFERENCEMENT_ISOLANT[[Ordre]:[Eligibilité procédé]],2,FALSE)),"")</f>
        <v/>
      </c>
      <c r="C307" s="23" t="str" cm="1">
        <f t="array" ref="C307">IF(B307&lt;&gt;"",INDEX(BDD_ISOLANTS_BIOSOURCES!A:CF,B307,MATCH($C$12,REFERENCEMENT_ISOLANT[#Headers],0)),"")</f>
        <v/>
      </c>
      <c r="D307" s="23" t="str">
        <f ca="1">IF($B$10=TRUE,IF(C307&lt;&gt;"",COUNTIF(INDIRECT("$C$"&amp;ROW($C$13)&amp;":$C$"&amp;491-COUNTBLANK($C$13:$C$491)),"&lt;"&amp;C307)+COUNTIF(C$13:C307,C307),""),IF(C307&lt;&gt;"",COUNTIF(INDIRECT("$C$"&amp;ROW($C$13)&amp;":$C$"&amp;491-COUNTBLANK($C$13:$C$491)),"&gt;"&amp;C307)+COUNTIF(C$13:C307,C307),""))</f>
        <v/>
      </c>
      <c r="E307" s="23" t="str">
        <f t="shared" ca="1" si="4"/>
        <v/>
      </c>
      <c r="F307" s="133" t="str" cm="1">
        <f t="array" ref="F307">IF(A307&lt;&gt;"",INDEX(BDD_ISOLANTS_BIOSOURCES!A:CJ,E307,MATCH($F$12,REFERENCEMENT_ISOLANT[#Headers],0)),"")</f>
        <v/>
      </c>
    </row>
    <row r="308" spans="1:6" x14ac:dyDescent="0.25">
      <c r="A308" s="23" t="str">
        <f>IF(AND(A307&lt;COUNTIF(REFERENCEMENT_ISOLANT[DATE REFERENCEMENT],"&lt;&gt;"&amp;""),A307&gt;0),'PR-tampon'!A307+1,"")</f>
        <v/>
      </c>
      <c r="B308" s="23" t="str">
        <f>IFERROR(IF(A308="","",VLOOKUP($A308,REFERENCEMENT_ISOLANT[[Ordre]:[Eligibilité procédé]],2,FALSE)),"")</f>
        <v/>
      </c>
      <c r="C308" s="23" t="str" cm="1">
        <f t="array" ref="C308">IF(B308&lt;&gt;"",INDEX(BDD_ISOLANTS_BIOSOURCES!A:CF,B308,MATCH($C$12,REFERENCEMENT_ISOLANT[#Headers],0)),"")</f>
        <v/>
      </c>
      <c r="D308" s="23" t="str">
        <f ca="1">IF($B$10=TRUE,IF(C308&lt;&gt;"",COUNTIF(INDIRECT("$C$"&amp;ROW($C$13)&amp;":$C$"&amp;491-COUNTBLANK($C$13:$C$491)),"&lt;"&amp;C308)+COUNTIF(C$13:C308,C308),""),IF(C308&lt;&gt;"",COUNTIF(INDIRECT("$C$"&amp;ROW($C$13)&amp;":$C$"&amp;491-COUNTBLANK($C$13:$C$491)),"&gt;"&amp;C308)+COUNTIF(C$13:C308,C308),""))</f>
        <v/>
      </c>
      <c r="E308" s="23" t="str">
        <f t="shared" ca="1" si="4"/>
        <v/>
      </c>
      <c r="F308" s="133" t="str" cm="1">
        <f t="array" ref="F308">IF(A308&lt;&gt;"",INDEX(BDD_ISOLANTS_BIOSOURCES!A:CJ,E308,MATCH($F$12,REFERENCEMENT_ISOLANT[#Headers],0)),"")</f>
        <v/>
      </c>
    </row>
    <row r="309" spans="1:6" x14ac:dyDescent="0.25">
      <c r="A309" s="23" t="str">
        <f>IF(AND(A308&lt;COUNTIF(REFERENCEMENT_ISOLANT[DATE REFERENCEMENT],"&lt;&gt;"&amp;""),A308&gt;0),'PR-tampon'!A308+1,"")</f>
        <v/>
      </c>
      <c r="B309" s="23" t="str">
        <f>IFERROR(IF(A309="","",VLOOKUP($A309,REFERENCEMENT_ISOLANT[[Ordre]:[Eligibilité procédé]],2,FALSE)),"")</f>
        <v/>
      </c>
      <c r="C309" s="23" t="str" cm="1">
        <f t="array" ref="C309">IF(B309&lt;&gt;"",INDEX(BDD_ISOLANTS_BIOSOURCES!A:CF,B309,MATCH($C$12,REFERENCEMENT_ISOLANT[#Headers],0)),"")</f>
        <v/>
      </c>
      <c r="D309" s="23" t="str">
        <f ca="1">IF($B$10=TRUE,IF(C309&lt;&gt;"",COUNTIF(INDIRECT("$C$"&amp;ROW($C$13)&amp;":$C$"&amp;491-COUNTBLANK($C$13:$C$491)),"&lt;"&amp;C309)+COUNTIF(C$13:C309,C309),""),IF(C309&lt;&gt;"",COUNTIF(INDIRECT("$C$"&amp;ROW($C$13)&amp;":$C$"&amp;491-COUNTBLANK($C$13:$C$491)),"&gt;"&amp;C309)+COUNTIF(C$13:C309,C309),""))</f>
        <v/>
      </c>
      <c r="E309" s="23" t="str">
        <f t="shared" ca="1" si="4"/>
        <v/>
      </c>
      <c r="F309" s="133" t="str" cm="1">
        <f t="array" ref="F309">IF(A309&lt;&gt;"",INDEX(BDD_ISOLANTS_BIOSOURCES!A:CJ,E309,MATCH($F$12,REFERENCEMENT_ISOLANT[#Headers],0)),"")</f>
        <v/>
      </c>
    </row>
    <row r="310" spans="1:6" x14ac:dyDescent="0.25">
      <c r="A310" s="23" t="str">
        <f>IF(AND(A309&lt;COUNTIF(REFERENCEMENT_ISOLANT[DATE REFERENCEMENT],"&lt;&gt;"&amp;""),A309&gt;0),'PR-tampon'!A309+1,"")</f>
        <v/>
      </c>
      <c r="B310" s="23" t="str">
        <f>IFERROR(IF(A310="","",VLOOKUP($A310,REFERENCEMENT_ISOLANT[[Ordre]:[Eligibilité procédé]],2,FALSE)),"")</f>
        <v/>
      </c>
      <c r="C310" s="23" t="str" cm="1">
        <f t="array" ref="C310">IF(B310&lt;&gt;"",INDEX(BDD_ISOLANTS_BIOSOURCES!A:CF,B310,MATCH($C$12,REFERENCEMENT_ISOLANT[#Headers],0)),"")</f>
        <v/>
      </c>
      <c r="D310" s="23" t="str">
        <f ca="1">IF($B$10=TRUE,IF(C310&lt;&gt;"",COUNTIF(INDIRECT("$C$"&amp;ROW($C$13)&amp;":$C$"&amp;491-COUNTBLANK($C$13:$C$491)),"&lt;"&amp;C310)+COUNTIF(C$13:C310,C310),""),IF(C310&lt;&gt;"",COUNTIF(INDIRECT("$C$"&amp;ROW($C$13)&amp;":$C$"&amp;491-COUNTBLANK($C$13:$C$491)),"&gt;"&amp;C310)+COUNTIF(C$13:C310,C310),""))</f>
        <v/>
      </c>
      <c r="E310" s="23" t="str">
        <f t="shared" ca="1" si="4"/>
        <v/>
      </c>
      <c r="F310" s="133" t="str" cm="1">
        <f t="array" ref="F310">IF(A310&lt;&gt;"",INDEX(BDD_ISOLANTS_BIOSOURCES!A:CJ,E310,MATCH($F$12,REFERENCEMENT_ISOLANT[#Headers],0)),"")</f>
        <v/>
      </c>
    </row>
    <row r="311" spans="1:6" x14ac:dyDescent="0.25">
      <c r="A311" s="23" t="str">
        <f>IF(AND(A310&lt;COUNTIF(REFERENCEMENT_ISOLANT[DATE REFERENCEMENT],"&lt;&gt;"&amp;""),A310&gt;0),'PR-tampon'!A310+1,"")</f>
        <v/>
      </c>
      <c r="B311" s="23" t="str">
        <f>IFERROR(IF(A311="","",VLOOKUP($A311,REFERENCEMENT_ISOLANT[[Ordre]:[Eligibilité procédé]],2,FALSE)),"")</f>
        <v/>
      </c>
      <c r="C311" s="23" t="str" cm="1">
        <f t="array" ref="C311">IF(B311&lt;&gt;"",INDEX(BDD_ISOLANTS_BIOSOURCES!A:CF,B311,MATCH($C$12,REFERENCEMENT_ISOLANT[#Headers],0)),"")</f>
        <v/>
      </c>
      <c r="D311" s="23" t="str">
        <f ca="1">IF($B$10=TRUE,IF(C311&lt;&gt;"",COUNTIF(INDIRECT("$C$"&amp;ROW($C$13)&amp;":$C$"&amp;491-COUNTBLANK($C$13:$C$491)),"&lt;"&amp;C311)+COUNTIF(C$13:C311,C311),""),IF(C311&lt;&gt;"",COUNTIF(INDIRECT("$C$"&amp;ROW($C$13)&amp;":$C$"&amp;491-COUNTBLANK($C$13:$C$491)),"&gt;"&amp;C311)+COUNTIF(C$13:C311,C311),""))</f>
        <v/>
      </c>
      <c r="E311" s="23" t="str">
        <f t="shared" ca="1" si="4"/>
        <v/>
      </c>
      <c r="F311" s="133" t="str" cm="1">
        <f t="array" ref="F311">IF(A311&lt;&gt;"",INDEX(BDD_ISOLANTS_BIOSOURCES!A:CJ,E311,MATCH($F$12,REFERENCEMENT_ISOLANT[#Headers],0)),"")</f>
        <v/>
      </c>
    </row>
    <row r="312" spans="1:6" x14ac:dyDescent="0.25">
      <c r="A312" s="23" t="str">
        <f>IF(AND(A311&lt;COUNTIF(REFERENCEMENT_ISOLANT[DATE REFERENCEMENT],"&lt;&gt;"&amp;""),A311&gt;0),'PR-tampon'!A311+1,"")</f>
        <v/>
      </c>
      <c r="B312" s="23" t="str">
        <f>IFERROR(IF(A312="","",VLOOKUP($A312,REFERENCEMENT_ISOLANT[[Ordre]:[Eligibilité procédé]],2,FALSE)),"")</f>
        <v/>
      </c>
      <c r="C312" s="23" t="str" cm="1">
        <f t="array" ref="C312">IF(B312&lt;&gt;"",INDEX(BDD_ISOLANTS_BIOSOURCES!A:CF,B312,MATCH($C$12,REFERENCEMENT_ISOLANT[#Headers],0)),"")</f>
        <v/>
      </c>
      <c r="D312" s="23" t="str">
        <f ca="1">IF($B$10=TRUE,IF(C312&lt;&gt;"",COUNTIF(INDIRECT("$C$"&amp;ROW($C$13)&amp;":$C$"&amp;491-COUNTBLANK($C$13:$C$491)),"&lt;"&amp;C312)+COUNTIF(C$13:C312,C312),""),IF(C312&lt;&gt;"",COUNTIF(INDIRECT("$C$"&amp;ROW($C$13)&amp;":$C$"&amp;491-COUNTBLANK($C$13:$C$491)),"&gt;"&amp;C312)+COUNTIF(C$13:C312,C312),""))</f>
        <v/>
      </c>
      <c r="E312" s="23" t="str">
        <f t="shared" ca="1" si="4"/>
        <v/>
      </c>
      <c r="F312" s="133" t="str" cm="1">
        <f t="array" ref="F312">IF(A312&lt;&gt;"",INDEX(BDD_ISOLANTS_BIOSOURCES!A:CJ,E312,MATCH($F$12,REFERENCEMENT_ISOLANT[#Headers],0)),"")</f>
        <v/>
      </c>
    </row>
    <row r="313" spans="1:6" x14ac:dyDescent="0.25">
      <c r="A313" s="23" t="str">
        <f>IF(AND(A312&lt;COUNTIF(REFERENCEMENT_ISOLANT[DATE REFERENCEMENT],"&lt;&gt;"&amp;""),A312&gt;0),'PR-tampon'!A312+1,"")</f>
        <v/>
      </c>
      <c r="B313" s="23" t="str">
        <f>IFERROR(IF(A313="","",VLOOKUP($A313,REFERENCEMENT_ISOLANT[[Ordre]:[Eligibilité procédé]],2,FALSE)),"")</f>
        <v/>
      </c>
      <c r="C313" s="23" t="str" cm="1">
        <f t="array" ref="C313">IF(B313&lt;&gt;"",INDEX(BDD_ISOLANTS_BIOSOURCES!A:CF,B313,MATCH($C$12,REFERENCEMENT_ISOLANT[#Headers],0)),"")</f>
        <v/>
      </c>
      <c r="D313" s="23" t="str">
        <f ca="1">IF($B$10=TRUE,IF(C313&lt;&gt;"",COUNTIF(INDIRECT("$C$"&amp;ROW($C$13)&amp;":$C$"&amp;491-COUNTBLANK($C$13:$C$491)),"&lt;"&amp;C313)+COUNTIF(C$13:C313,C313),""),IF(C313&lt;&gt;"",COUNTIF(INDIRECT("$C$"&amp;ROW($C$13)&amp;":$C$"&amp;491-COUNTBLANK($C$13:$C$491)),"&gt;"&amp;C313)+COUNTIF(C$13:C313,C313),""))</f>
        <v/>
      </c>
      <c r="E313" s="23" t="str">
        <f t="shared" ca="1" si="4"/>
        <v/>
      </c>
      <c r="F313" s="133" t="str" cm="1">
        <f t="array" ref="F313">IF(A313&lt;&gt;"",INDEX(BDD_ISOLANTS_BIOSOURCES!A:CJ,E313,MATCH($F$12,REFERENCEMENT_ISOLANT[#Headers],0)),"")</f>
        <v/>
      </c>
    </row>
    <row r="314" spans="1:6" x14ac:dyDescent="0.25">
      <c r="A314" s="23" t="str">
        <f>IF(AND(A313&lt;COUNTIF(REFERENCEMENT_ISOLANT[DATE REFERENCEMENT],"&lt;&gt;"&amp;""),A313&gt;0),'PR-tampon'!A313+1,"")</f>
        <v/>
      </c>
      <c r="B314" s="23" t="str">
        <f>IFERROR(IF(A314="","",VLOOKUP($A314,REFERENCEMENT_ISOLANT[[Ordre]:[Eligibilité procédé]],2,FALSE)),"")</f>
        <v/>
      </c>
      <c r="C314" s="23" t="str" cm="1">
        <f t="array" ref="C314">IF(B314&lt;&gt;"",INDEX(BDD_ISOLANTS_BIOSOURCES!A:CF,B314,MATCH($C$12,REFERENCEMENT_ISOLANT[#Headers],0)),"")</f>
        <v/>
      </c>
      <c r="D314" s="23" t="str">
        <f ca="1">IF($B$10=TRUE,IF(C314&lt;&gt;"",COUNTIF(INDIRECT("$C$"&amp;ROW($C$13)&amp;":$C$"&amp;491-COUNTBLANK($C$13:$C$491)),"&lt;"&amp;C314)+COUNTIF(C$13:C314,C314),""),IF(C314&lt;&gt;"",COUNTIF(INDIRECT("$C$"&amp;ROW($C$13)&amp;":$C$"&amp;491-COUNTBLANK($C$13:$C$491)),"&gt;"&amp;C314)+COUNTIF(C$13:C314,C314),""))</f>
        <v/>
      </c>
      <c r="E314" s="23" t="str">
        <f t="shared" ca="1" si="4"/>
        <v/>
      </c>
      <c r="F314" s="133" t="str" cm="1">
        <f t="array" ref="F314">IF(A314&lt;&gt;"",INDEX(BDD_ISOLANTS_BIOSOURCES!A:CJ,E314,MATCH($F$12,REFERENCEMENT_ISOLANT[#Headers],0)),"")</f>
        <v/>
      </c>
    </row>
    <row r="315" spans="1:6" x14ac:dyDescent="0.25">
      <c r="A315" s="23" t="str">
        <f>IF(AND(A314&lt;COUNTIF(REFERENCEMENT_ISOLANT[DATE REFERENCEMENT],"&lt;&gt;"&amp;""),A314&gt;0),'PR-tampon'!A314+1,"")</f>
        <v/>
      </c>
      <c r="B315" s="23" t="str">
        <f>IFERROR(IF(A315="","",VLOOKUP($A315,REFERENCEMENT_ISOLANT[[Ordre]:[Eligibilité procédé]],2,FALSE)),"")</f>
        <v/>
      </c>
      <c r="C315" s="23" t="str" cm="1">
        <f t="array" ref="C315">IF(B315&lt;&gt;"",INDEX(BDD_ISOLANTS_BIOSOURCES!A:CF,B315,MATCH($C$12,REFERENCEMENT_ISOLANT[#Headers],0)),"")</f>
        <v/>
      </c>
      <c r="D315" s="23" t="str">
        <f ca="1">IF($B$10=TRUE,IF(C315&lt;&gt;"",COUNTIF(INDIRECT("$C$"&amp;ROW($C$13)&amp;":$C$"&amp;491-COUNTBLANK($C$13:$C$491)),"&lt;"&amp;C315)+COUNTIF(C$13:C315,C315),""),IF(C315&lt;&gt;"",COUNTIF(INDIRECT("$C$"&amp;ROW($C$13)&amp;":$C$"&amp;491-COUNTBLANK($C$13:$C$491)),"&gt;"&amp;C315)+COUNTIF(C$13:C315,C315),""))</f>
        <v/>
      </c>
      <c r="E315" s="23" t="str">
        <f t="shared" ca="1" si="4"/>
        <v/>
      </c>
      <c r="F315" s="133" t="str" cm="1">
        <f t="array" ref="F315">IF(A315&lt;&gt;"",INDEX(BDD_ISOLANTS_BIOSOURCES!A:CJ,E315,MATCH($F$12,REFERENCEMENT_ISOLANT[#Headers],0)),"")</f>
        <v/>
      </c>
    </row>
    <row r="316" spans="1:6" x14ac:dyDescent="0.25">
      <c r="A316" s="23" t="str">
        <f>IF(AND(A315&lt;COUNTIF(REFERENCEMENT_ISOLANT[DATE REFERENCEMENT],"&lt;&gt;"&amp;""),A315&gt;0),'PR-tampon'!A315+1,"")</f>
        <v/>
      </c>
      <c r="B316" s="23" t="str">
        <f>IFERROR(IF(A316="","",VLOOKUP($A316,REFERENCEMENT_ISOLANT[[Ordre]:[Eligibilité procédé]],2,FALSE)),"")</f>
        <v/>
      </c>
      <c r="C316" s="23" t="str" cm="1">
        <f t="array" ref="C316">IF(B316&lt;&gt;"",INDEX(BDD_ISOLANTS_BIOSOURCES!A:CF,B316,MATCH($C$12,REFERENCEMENT_ISOLANT[#Headers],0)),"")</f>
        <v/>
      </c>
      <c r="D316" s="23" t="str">
        <f ca="1">IF($B$10=TRUE,IF(C316&lt;&gt;"",COUNTIF(INDIRECT("$C$"&amp;ROW($C$13)&amp;":$C$"&amp;491-COUNTBLANK($C$13:$C$491)),"&lt;"&amp;C316)+COUNTIF(C$13:C316,C316),""),IF(C316&lt;&gt;"",COUNTIF(INDIRECT("$C$"&amp;ROW($C$13)&amp;":$C$"&amp;491-COUNTBLANK($C$13:$C$491)),"&gt;"&amp;C316)+COUNTIF(C$13:C316,C316),""))</f>
        <v/>
      </c>
      <c r="E316" s="23" t="str">
        <f t="shared" ca="1" si="4"/>
        <v/>
      </c>
      <c r="F316" s="133" t="str" cm="1">
        <f t="array" ref="F316">IF(A316&lt;&gt;"",INDEX(BDD_ISOLANTS_BIOSOURCES!A:CJ,E316,MATCH($F$12,REFERENCEMENT_ISOLANT[#Headers],0)),"")</f>
        <v/>
      </c>
    </row>
    <row r="317" spans="1:6" x14ac:dyDescent="0.25">
      <c r="A317" s="23" t="str">
        <f>IF(AND(A316&lt;COUNTIF(REFERENCEMENT_ISOLANT[DATE REFERENCEMENT],"&lt;&gt;"&amp;""),A316&gt;0),'PR-tampon'!A316+1,"")</f>
        <v/>
      </c>
      <c r="B317" s="23" t="str">
        <f>IFERROR(IF(A317="","",VLOOKUP($A317,REFERENCEMENT_ISOLANT[[Ordre]:[Eligibilité procédé]],2,FALSE)),"")</f>
        <v/>
      </c>
      <c r="C317" s="23" t="str" cm="1">
        <f t="array" ref="C317">IF(B317&lt;&gt;"",INDEX(BDD_ISOLANTS_BIOSOURCES!A:CF,B317,MATCH($C$12,REFERENCEMENT_ISOLANT[#Headers],0)),"")</f>
        <v/>
      </c>
      <c r="D317" s="23" t="str">
        <f ca="1">IF($B$10=TRUE,IF(C317&lt;&gt;"",COUNTIF(INDIRECT("$C$"&amp;ROW($C$13)&amp;":$C$"&amp;491-COUNTBLANK($C$13:$C$491)),"&lt;"&amp;C317)+COUNTIF(C$13:C317,C317),""),IF(C317&lt;&gt;"",COUNTIF(INDIRECT("$C$"&amp;ROW($C$13)&amp;":$C$"&amp;491-COUNTBLANK($C$13:$C$491)),"&gt;"&amp;C317)+COUNTIF(C$13:C317,C317),""))</f>
        <v/>
      </c>
      <c r="E317" s="23" t="str">
        <f t="shared" ca="1" si="4"/>
        <v/>
      </c>
      <c r="F317" s="133" t="str" cm="1">
        <f t="array" ref="F317">IF(A317&lt;&gt;"",INDEX(BDD_ISOLANTS_BIOSOURCES!A:CJ,E317,MATCH($F$12,REFERENCEMENT_ISOLANT[#Headers],0)),"")</f>
        <v/>
      </c>
    </row>
    <row r="318" spans="1:6" x14ac:dyDescent="0.25">
      <c r="A318" s="23" t="str">
        <f>IF(AND(A317&lt;COUNTIF(REFERENCEMENT_ISOLANT[DATE REFERENCEMENT],"&lt;&gt;"&amp;""),A317&gt;0),'PR-tampon'!A317+1,"")</f>
        <v/>
      </c>
      <c r="B318" s="23" t="str">
        <f>IFERROR(IF(A318="","",VLOOKUP($A318,REFERENCEMENT_ISOLANT[[Ordre]:[Eligibilité procédé]],2,FALSE)),"")</f>
        <v/>
      </c>
      <c r="C318" s="23" t="str" cm="1">
        <f t="array" ref="C318">IF(B318&lt;&gt;"",INDEX(BDD_ISOLANTS_BIOSOURCES!A:CF,B318,MATCH($C$12,REFERENCEMENT_ISOLANT[#Headers],0)),"")</f>
        <v/>
      </c>
      <c r="D318" s="23" t="str">
        <f ca="1">IF($B$10=TRUE,IF(C318&lt;&gt;"",COUNTIF(INDIRECT("$C$"&amp;ROW($C$13)&amp;":$C$"&amp;491-COUNTBLANK($C$13:$C$491)),"&lt;"&amp;C318)+COUNTIF(C$13:C318,C318),""),IF(C318&lt;&gt;"",COUNTIF(INDIRECT("$C$"&amp;ROW($C$13)&amp;":$C$"&amp;491-COUNTBLANK($C$13:$C$491)),"&gt;"&amp;C318)+COUNTIF(C$13:C318,C318),""))</f>
        <v/>
      </c>
      <c r="E318" s="23" t="str">
        <f t="shared" ca="1" si="4"/>
        <v/>
      </c>
      <c r="F318" s="133" t="str" cm="1">
        <f t="array" ref="F318">IF(A318&lt;&gt;"",INDEX(BDD_ISOLANTS_BIOSOURCES!A:CJ,E318,MATCH($F$12,REFERENCEMENT_ISOLANT[#Headers],0)),"")</f>
        <v/>
      </c>
    </row>
    <row r="319" spans="1:6" x14ac:dyDescent="0.25">
      <c r="A319" s="23" t="str">
        <f>IF(AND(A318&lt;COUNTIF(REFERENCEMENT_ISOLANT[DATE REFERENCEMENT],"&lt;&gt;"&amp;""),A318&gt;0),'PR-tampon'!A318+1,"")</f>
        <v/>
      </c>
      <c r="B319" s="23" t="str">
        <f>IFERROR(IF(A319="","",VLOOKUP($A319,REFERENCEMENT_ISOLANT[[Ordre]:[Eligibilité procédé]],2,FALSE)),"")</f>
        <v/>
      </c>
      <c r="C319" s="23" t="str" cm="1">
        <f t="array" ref="C319">IF(B319&lt;&gt;"",INDEX(BDD_ISOLANTS_BIOSOURCES!A:CF,B319,MATCH($C$12,REFERENCEMENT_ISOLANT[#Headers],0)),"")</f>
        <v/>
      </c>
      <c r="D319" s="23" t="str">
        <f ca="1">IF($B$10=TRUE,IF(C319&lt;&gt;"",COUNTIF(INDIRECT("$C$"&amp;ROW($C$13)&amp;":$C$"&amp;491-COUNTBLANK($C$13:$C$491)),"&lt;"&amp;C319)+COUNTIF(C$13:C319,C319),""),IF(C319&lt;&gt;"",COUNTIF(INDIRECT("$C$"&amp;ROW($C$13)&amp;":$C$"&amp;491-COUNTBLANK($C$13:$C$491)),"&gt;"&amp;C319)+COUNTIF(C$13:C319,C319),""))</f>
        <v/>
      </c>
      <c r="E319" s="23" t="str">
        <f t="shared" ca="1" si="4"/>
        <v/>
      </c>
      <c r="F319" s="133" t="str" cm="1">
        <f t="array" ref="F319">IF(A319&lt;&gt;"",INDEX(BDD_ISOLANTS_BIOSOURCES!A:CJ,E319,MATCH($F$12,REFERENCEMENT_ISOLANT[#Headers],0)),"")</f>
        <v/>
      </c>
    </row>
    <row r="320" spans="1:6" x14ac:dyDescent="0.25">
      <c r="A320" s="23" t="str">
        <f>IF(AND(A319&lt;COUNTIF(REFERENCEMENT_ISOLANT[DATE REFERENCEMENT],"&lt;&gt;"&amp;""),A319&gt;0),'PR-tampon'!A319+1,"")</f>
        <v/>
      </c>
      <c r="B320" s="23" t="str">
        <f>IFERROR(IF(A320="","",VLOOKUP($A320,REFERENCEMENT_ISOLANT[[Ordre]:[Eligibilité procédé]],2,FALSE)),"")</f>
        <v/>
      </c>
      <c r="C320" s="23" t="str" cm="1">
        <f t="array" ref="C320">IF(B320&lt;&gt;"",INDEX(BDD_ISOLANTS_BIOSOURCES!A:CF,B320,MATCH($C$12,REFERENCEMENT_ISOLANT[#Headers],0)),"")</f>
        <v/>
      </c>
      <c r="D320" s="23" t="str">
        <f ca="1">IF($B$10=TRUE,IF(C320&lt;&gt;"",COUNTIF(INDIRECT("$C$"&amp;ROW($C$13)&amp;":$C$"&amp;491-COUNTBLANK($C$13:$C$491)),"&lt;"&amp;C320)+COUNTIF(C$13:C320,C320),""),IF(C320&lt;&gt;"",COUNTIF(INDIRECT("$C$"&amp;ROW($C$13)&amp;":$C$"&amp;491-COUNTBLANK($C$13:$C$491)),"&gt;"&amp;C320)+COUNTIF(C$13:C320,C320),""))</f>
        <v/>
      </c>
      <c r="E320" s="23" t="str">
        <f t="shared" ca="1" si="4"/>
        <v/>
      </c>
      <c r="F320" s="133" t="str" cm="1">
        <f t="array" ref="F320">IF(A320&lt;&gt;"",INDEX(BDD_ISOLANTS_BIOSOURCES!A:CJ,E320,MATCH($F$12,REFERENCEMENT_ISOLANT[#Headers],0)),"")</f>
        <v/>
      </c>
    </row>
    <row r="321" spans="1:6" x14ac:dyDescent="0.25">
      <c r="A321" s="23" t="str">
        <f>IF(AND(A320&lt;COUNTIF(REFERENCEMENT_ISOLANT[DATE REFERENCEMENT],"&lt;&gt;"&amp;""),A320&gt;0),'PR-tampon'!A320+1,"")</f>
        <v/>
      </c>
      <c r="B321" s="23" t="str">
        <f>IFERROR(IF(A321="","",VLOOKUP($A321,REFERENCEMENT_ISOLANT[[Ordre]:[Eligibilité procédé]],2,FALSE)),"")</f>
        <v/>
      </c>
      <c r="C321" s="23" t="str" cm="1">
        <f t="array" ref="C321">IF(B321&lt;&gt;"",INDEX(BDD_ISOLANTS_BIOSOURCES!A:CF,B321,MATCH($C$12,REFERENCEMENT_ISOLANT[#Headers],0)),"")</f>
        <v/>
      </c>
      <c r="D321" s="23" t="str">
        <f ca="1">IF($B$10=TRUE,IF(C321&lt;&gt;"",COUNTIF(INDIRECT("$C$"&amp;ROW($C$13)&amp;":$C$"&amp;491-COUNTBLANK($C$13:$C$491)),"&lt;"&amp;C321)+COUNTIF(C$13:C321,C321),""),IF(C321&lt;&gt;"",COUNTIF(INDIRECT("$C$"&amp;ROW($C$13)&amp;":$C$"&amp;491-COUNTBLANK($C$13:$C$491)),"&gt;"&amp;C321)+COUNTIF(C$13:C321,C321),""))</f>
        <v/>
      </c>
      <c r="E321" s="23" t="str">
        <f t="shared" ca="1" si="4"/>
        <v/>
      </c>
      <c r="F321" s="133" t="str" cm="1">
        <f t="array" ref="F321">IF(A321&lt;&gt;"",INDEX(BDD_ISOLANTS_BIOSOURCES!A:CJ,E321,MATCH($F$12,REFERENCEMENT_ISOLANT[#Headers],0)),"")</f>
        <v/>
      </c>
    </row>
    <row r="322" spans="1:6" x14ac:dyDescent="0.25">
      <c r="A322" s="23" t="str">
        <f>IF(AND(A321&lt;COUNTIF(REFERENCEMENT_ISOLANT[DATE REFERENCEMENT],"&lt;&gt;"&amp;""),A321&gt;0),'PR-tampon'!A321+1,"")</f>
        <v/>
      </c>
      <c r="B322" s="23" t="str">
        <f>IFERROR(IF(A322="","",VLOOKUP($A322,REFERENCEMENT_ISOLANT[[Ordre]:[Eligibilité procédé]],2,FALSE)),"")</f>
        <v/>
      </c>
      <c r="C322" s="23" t="str" cm="1">
        <f t="array" ref="C322">IF(B322&lt;&gt;"",INDEX(BDD_ISOLANTS_BIOSOURCES!A:CF,B322,MATCH($C$12,REFERENCEMENT_ISOLANT[#Headers],0)),"")</f>
        <v/>
      </c>
      <c r="D322" s="23" t="str">
        <f ca="1">IF($B$10=TRUE,IF(C322&lt;&gt;"",COUNTIF(INDIRECT("$C$"&amp;ROW($C$13)&amp;":$C$"&amp;491-COUNTBLANK($C$13:$C$491)),"&lt;"&amp;C322)+COUNTIF(C$13:C322,C322),""),IF(C322&lt;&gt;"",COUNTIF(INDIRECT("$C$"&amp;ROW($C$13)&amp;":$C$"&amp;491-COUNTBLANK($C$13:$C$491)),"&gt;"&amp;C322)+COUNTIF(C$13:C322,C322),""))</f>
        <v/>
      </c>
      <c r="E322" s="23" t="str">
        <f t="shared" ca="1" si="4"/>
        <v/>
      </c>
      <c r="F322" s="133" t="str" cm="1">
        <f t="array" ref="F322">IF(A322&lt;&gt;"",INDEX(BDD_ISOLANTS_BIOSOURCES!A:CJ,E322,MATCH($F$12,REFERENCEMENT_ISOLANT[#Headers],0)),"")</f>
        <v/>
      </c>
    </row>
    <row r="323" spans="1:6" x14ac:dyDescent="0.25">
      <c r="A323" s="23" t="str">
        <f>IF(AND(A322&lt;COUNTIF(REFERENCEMENT_ISOLANT[DATE REFERENCEMENT],"&lt;&gt;"&amp;""),A322&gt;0),'PR-tampon'!A322+1,"")</f>
        <v/>
      </c>
      <c r="B323" s="23" t="str">
        <f>IFERROR(IF(A323="","",VLOOKUP($A323,REFERENCEMENT_ISOLANT[[Ordre]:[Eligibilité procédé]],2,FALSE)),"")</f>
        <v/>
      </c>
      <c r="C323" s="23" t="str" cm="1">
        <f t="array" ref="C323">IF(B323&lt;&gt;"",INDEX(BDD_ISOLANTS_BIOSOURCES!A:CF,B323,MATCH($C$12,REFERENCEMENT_ISOLANT[#Headers],0)),"")</f>
        <v/>
      </c>
      <c r="D323" s="23" t="str">
        <f ca="1">IF($B$10=TRUE,IF(C323&lt;&gt;"",COUNTIF(INDIRECT("$C$"&amp;ROW($C$13)&amp;":$C$"&amp;491-COUNTBLANK($C$13:$C$491)),"&lt;"&amp;C323)+COUNTIF(C$13:C323,C323),""),IF(C323&lt;&gt;"",COUNTIF(INDIRECT("$C$"&amp;ROW($C$13)&amp;":$C$"&amp;491-COUNTBLANK($C$13:$C$491)),"&gt;"&amp;C323)+COUNTIF(C$13:C323,C323),""))</f>
        <v/>
      </c>
      <c r="E323" s="23" t="str">
        <f t="shared" ca="1" si="4"/>
        <v/>
      </c>
      <c r="F323" s="133" t="str" cm="1">
        <f t="array" ref="F323">IF(A323&lt;&gt;"",INDEX(BDD_ISOLANTS_BIOSOURCES!A:CJ,E323,MATCH($F$12,REFERENCEMENT_ISOLANT[#Headers],0)),"")</f>
        <v/>
      </c>
    </row>
    <row r="324" spans="1:6" x14ac:dyDescent="0.25">
      <c r="A324" s="23" t="str">
        <f>IF(AND(A323&lt;COUNTIF(REFERENCEMENT_ISOLANT[DATE REFERENCEMENT],"&lt;&gt;"&amp;""),A323&gt;0),'PR-tampon'!A323+1,"")</f>
        <v/>
      </c>
      <c r="B324" s="23" t="str">
        <f>IFERROR(IF(A324="","",VLOOKUP($A324,REFERENCEMENT_ISOLANT[[Ordre]:[Eligibilité procédé]],2,FALSE)),"")</f>
        <v/>
      </c>
      <c r="C324" s="23" t="str" cm="1">
        <f t="array" ref="C324">IF(B324&lt;&gt;"",INDEX(BDD_ISOLANTS_BIOSOURCES!A:CF,B324,MATCH($C$12,REFERENCEMENT_ISOLANT[#Headers],0)),"")</f>
        <v/>
      </c>
      <c r="D324" s="23" t="str">
        <f ca="1">IF($B$10=TRUE,IF(C324&lt;&gt;"",COUNTIF(INDIRECT("$C$"&amp;ROW($C$13)&amp;":$C$"&amp;491-COUNTBLANK($C$13:$C$491)),"&lt;"&amp;C324)+COUNTIF(C$13:C324,C324),""),IF(C324&lt;&gt;"",COUNTIF(INDIRECT("$C$"&amp;ROW($C$13)&amp;":$C$"&amp;491-COUNTBLANK($C$13:$C$491)),"&gt;"&amp;C324)+COUNTIF(C$13:C324,C324),""))</f>
        <v/>
      </c>
      <c r="E324" s="23" t="str">
        <f t="shared" ca="1" si="4"/>
        <v/>
      </c>
      <c r="F324" s="133" t="str" cm="1">
        <f t="array" ref="F324">IF(A324&lt;&gt;"",INDEX(BDD_ISOLANTS_BIOSOURCES!A:CJ,E324,MATCH($F$12,REFERENCEMENT_ISOLANT[#Headers],0)),"")</f>
        <v/>
      </c>
    </row>
    <row r="325" spans="1:6" x14ac:dyDescent="0.25">
      <c r="A325" s="23" t="str">
        <f>IF(AND(A324&lt;COUNTIF(REFERENCEMENT_ISOLANT[DATE REFERENCEMENT],"&lt;&gt;"&amp;""),A324&gt;0),'PR-tampon'!A324+1,"")</f>
        <v/>
      </c>
      <c r="B325" s="23" t="str">
        <f>IFERROR(IF(A325="","",VLOOKUP($A325,REFERENCEMENT_ISOLANT[[Ordre]:[Eligibilité procédé]],2,FALSE)),"")</f>
        <v/>
      </c>
      <c r="C325" s="23" t="str" cm="1">
        <f t="array" ref="C325">IF(B325&lt;&gt;"",INDEX(BDD_ISOLANTS_BIOSOURCES!A:CF,B325,MATCH($C$12,REFERENCEMENT_ISOLANT[#Headers],0)),"")</f>
        <v/>
      </c>
      <c r="D325" s="23" t="str">
        <f ca="1">IF($B$10=TRUE,IF(C325&lt;&gt;"",COUNTIF(INDIRECT("$C$"&amp;ROW($C$13)&amp;":$C$"&amp;491-COUNTBLANK($C$13:$C$491)),"&lt;"&amp;C325)+COUNTIF(C$13:C325,C325),""),IF(C325&lt;&gt;"",COUNTIF(INDIRECT("$C$"&amp;ROW($C$13)&amp;":$C$"&amp;491-COUNTBLANK($C$13:$C$491)),"&gt;"&amp;C325)+COUNTIF(C$13:C325,C325),""))</f>
        <v/>
      </c>
      <c r="E325" s="23" t="str">
        <f t="shared" ca="1" si="4"/>
        <v/>
      </c>
      <c r="F325" s="133" t="str" cm="1">
        <f t="array" ref="F325">IF(A325&lt;&gt;"",INDEX(BDD_ISOLANTS_BIOSOURCES!A:CJ,E325,MATCH($F$12,REFERENCEMENT_ISOLANT[#Headers],0)),"")</f>
        <v/>
      </c>
    </row>
    <row r="326" spans="1:6" x14ac:dyDescent="0.25">
      <c r="A326" s="23" t="str">
        <f>IF(AND(A325&lt;COUNTIF(REFERENCEMENT_ISOLANT[DATE REFERENCEMENT],"&lt;&gt;"&amp;""),A325&gt;0),'PR-tampon'!A325+1,"")</f>
        <v/>
      </c>
      <c r="B326" s="23" t="str">
        <f>IFERROR(IF(A326="","",VLOOKUP($A326,REFERENCEMENT_ISOLANT[[Ordre]:[Eligibilité procédé]],2,FALSE)),"")</f>
        <v/>
      </c>
      <c r="C326" s="23" t="str" cm="1">
        <f t="array" ref="C326">IF(B326&lt;&gt;"",INDEX(BDD_ISOLANTS_BIOSOURCES!A:CF,B326,MATCH($C$12,REFERENCEMENT_ISOLANT[#Headers],0)),"")</f>
        <v/>
      </c>
      <c r="D326" s="23" t="str">
        <f ca="1">IF($B$10=TRUE,IF(C326&lt;&gt;"",COUNTIF(INDIRECT("$C$"&amp;ROW($C$13)&amp;":$C$"&amp;491-COUNTBLANK($C$13:$C$491)),"&lt;"&amp;C326)+COUNTIF(C$13:C326,C326),""),IF(C326&lt;&gt;"",COUNTIF(INDIRECT("$C$"&amp;ROW($C$13)&amp;":$C$"&amp;491-COUNTBLANK($C$13:$C$491)),"&gt;"&amp;C326)+COUNTIF(C$13:C326,C326),""))</f>
        <v/>
      </c>
      <c r="E326" s="23" t="str">
        <f t="shared" ca="1" si="4"/>
        <v/>
      </c>
      <c r="F326" s="133" t="str" cm="1">
        <f t="array" ref="F326">IF(A326&lt;&gt;"",INDEX(BDD_ISOLANTS_BIOSOURCES!A:CJ,E326,MATCH($F$12,REFERENCEMENT_ISOLANT[#Headers],0)),"")</f>
        <v/>
      </c>
    </row>
    <row r="327" spans="1:6" x14ac:dyDescent="0.25">
      <c r="A327" s="23" t="str">
        <f>IF(AND(A326&lt;COUNTIF(REFERENCEMENT_ISOLANT[DATE REFERENCEMENT],"&lt;&gt;"&amp;""),A326&gt;0),'PR-tampon'!A326+1,"")</f>
        <v/>
      </c>
      <c r="B327" s="23" t="str">
        <f>IFERROR(IF(A327="","",VLOOKUP($A327,REFERENCEMENT_ISOLANT[[Ordre]:[Eligibilité procédé]],2,FALSE)),"")</f>
        <v/>
      </c>
      <c r="C327" s="23" t="str" cm="1">
        <f t="array" ref="C327">IF(B327&lt;&gt;"",INDEX(BDD_ISOLANTS_BIOSOURCES!A:CF,B327,MATCH($C$12,REFERENCEMENT_ISOLANT[#Headers],0)),"")</f>
        <v/>
      </c>
      <c r="D327" s="23" t="str">
        <f ca="1">IF($B$10=TRUE,IF(C327&lt;&gt;"",COUNTIF(INDIRECT("$C$"&amp;ROW($C$13)&amp;":$C$"&amp;491-COUNTBLANK($C$13:$C$491)),"&lt;"&amp;C327)+COUNTIF(C$13:C327,C327),""),IF(C327&lt;&gt;"",COUNTIF(INDIRECT("$C$"&amp;ROW($C$13)&amp;":$C$"&amp;491-COUNTBLANK($C$13:$C$491)),"&gt;"&amp;C327)+COUNTIF(C$13:C327,C327),""))</f>
        <v/>
      </c>
      <c r="E327" s="23" t="str">
        <f t="shared" ca="1" si="4"/>
        <v/>
      </c>
      <c r="F327" s="133" t="str" cm="1">
        <f t="array" ref="F327">IF(A327&lt;&gt;"",INDEX(BDD_ISOLANTS_BIOSOURCES!A:CJ,E327,MATCH($F$12,REFERENCEMENT_ISOLANT[#Headers],0)),"")</f>
        <v/>
      </c>
    </row>
    <row r="328" spans="1:6" x14ac:dyDescent="0.25">
      <c r="A328" s="23" t="str">
        <f>IF(AND(A327&lt;COUNTIF(REFERENCEMENT_ISOLANT[DATE REFERENCEMENT],"&lt;&gt;"&amp;""),A327&gt;0),'PR-tampon'!A327+1,"")</f>
        <v/>
      </c>
      <c r="B328" s="23" t="str">
        <f>IFERROR(IF(A328="","",VLOOKUP($A328,REFERENCEMENT_ISOLANT[[Ordre]:[Eligibilité procédé]],2,FALSE)),"")</f>
        <v/>
      </c>
      <c r="C328" s="23" t="str" cm="1">
        <f t="array" ref="C328">IF(B328&lt;&gt;"",INDEX(BDD_ISOLANTS_BIOSOURCES!A:CF,B328,MATCH($C$12,REFERENCEMENT_ISOLANT[#Headers],0)),"")</f>
        <v/>
      </c>
      <c r="D328" s="23" t="str">
        <f ca="1">IF($B$10=TRUE,IF(C328&lt;&gt;"",COUNTIF(INDIRECT("$C$"&amp;ROW($C$13)&amp;":$C$"&amp;491-COUNTBLANK($C$13:$C$491)),"&lt;"&amp;C328)+COUNTIF(C$13:C328,C328),""),IF(C328&lt;&gt;"",COUNTIF(INDIRECT("$C$"&amp;ROW($C$13)&amp;":$C$"&amp;491-COUNTBLANK($C$13:$C$491)),"&gt;"&amp;C328)+COUNTIF(C$13:C328,C328),""))</f>
        <v/>
      </c>
      <c r="E328" s="23" t="str">
        <f t="shared" ca="1" si="4"/>
        <v/>
      </c>
      <c r="F328" s="133" t="str" cm="1">
        <f t="array" ref="F328">IF(A328&lt;&gt;"",INDEX(BDD_ISOLANTS_BIOSOURCES!A:CJ,E328,MATCH($F$12,REFERENCEMENT_ISOLANT[#Headers],0)),"")</f>
        <v/>
      </c>
    </row>
    <row r="329" spans="1:6" x14ac:dyDescent="0.25">
      <c r="A329" s="23" t="str">
        <f>IF(AND(A328&lt;COUNTIF(REFERENCEMENT_ISOLANT[DATE REFERENCEMENT],"&lt;&gt;"&amp;""),A328&gt;0),'PR-tampon'!A328+1,"")</f>
        <v/>
      </c>
      <c r="B329" s="23" t="str">
        <f>IFERROR(IF(A329="","",VLOOKUP($A329,REFERENCEMENT_ISOLANT[[Ordre]:[Eligibilité procédé]],2,FALSE)),"")</f>
        <v/>
      </c>
      <c r="C329" s="23" t="str" cm="1">
        <f t="array" ref="C329">IF(B329&lt;&gt;"",INDEX(BDD_ISOLANTS_BIOSOURCES!A:CF,B329,MATCH($C$12,REFERENCEMENT_ISOLANT[#Headers],0)),"")</f>
        <v/>
      </c>
      <c r="D329" s="23" t="str">
        <f ca="1">IF($B$10=TRUE,IF(C329&lt;&gt;"",COUNTIF(INDIRECT("$C$"&amp;ROW($C$13)&amp;":$C$"&amp;491-COUNTBLANK($C$13:$C$491)),"&lt;"&amp;C329)+COUNTIF(C$13:C329,C329),""),IF(C329&lt;&gt;"",COUNTIF(INDIRECT("$C$"&amp;ROW($C$13)&amp;":$C$"&amp;491-COUNTBLANK($C$13:$C$491)),"&gt;"&amp;C329)+COUNTIF(C$13:C329,C329),""))</f>
        <v/>
      </c>
      <c r="E329" s="23" t="str">
        <f t="shared" ca="1" si="4"/>
        <v/>
      </c>
      <c r="F329" s="133" t="str" cm="1">
        <f t="array" ref="F329">IF(A329&lt;&gt;"",INDEX(BDD_ISOLANTS_BIOSOURCES!A:CJ,E329,MATCH($F$12,REFERENCEMENT_ISOLANT[#Headers],0)),"")</f>
        <v/>
      </c>
    </row>
    <row r="330" spans="1:6" x14ac:dyDescent="0.25">
      <c r="A330" s="23" t="str">
        <f>IF(AND(A329&lt;COUNTIF(REFERENCEMENT_ISOLANT[DATE REFERENCEMENT],"&lt;&gt;"&amp;""),A329&gt;0),'PR-tampon'!A329+1,"")</f>
        <v/>
      </c>
      <c r="B330" s="23" t="str">
        <f>IFERROR(IF(A330="","",VLOOKUP($A330,REFERENCEMENT_ISOLANT[[Ordre]:[Eligibilité procédé]],2,FALSE)),"")</f>
        <v/>
      </c>
      <c r="C330" s="23" t="str" cm="1">
        <f t="array" ref="C330">IF(B330&lt;&gt;"",INDEX(BDD_ISOLANTS_BIOSOURCES!A:CF,B330,MATCH($C$12,REFERENCEMENT_ISOLANT[#Headers],0)),"")</f>
        <v/>
      </c>
      <c r="D330" s="23" t="str">
        <f ca="1">IF($B$10=TRUE,IF(C330&lt;&gt;"",COUNTIF(INDIRECT("$C$"&amp;ROW($C$13)&amp;":$C$"&amp;491-COUNTBLANK($C$13:$C$491)),"&lt;"&amp;C330)+COUNTIF(C$13:C330,C330),""),IF(C330&lt;&gt;"",COUNTIF(INDIRECT("$C$"&amp;ROW($C$13)&amp;":$C$"&amp;491-COUNTBLANK($C$13:$C$491)),"&gt;"&amp;C330)+COUNTIF(C$13:C330,C330),""))</f>
        <v/>
      </c>
      <c r="E330" s="23" t="str">
        <f t="shared" ca="1" si="4"/>
        <v/>
      </c>
      <c r="F330" s="133" t="str" cm="1">
        <f t="array" ref="F330">IF(A330&lt;&gt;"",INDEX(BDD_ISOLANTS_BIOSOURCES!A:CJ,E330,MATCH($F$12,REFERENCEMENT_ISOLANT[#Headers],0)),"")</f>
        <v/>
      </c>
    </row>
    <row r="331" spans="1:6" x14ac:dyDescent="0.25">
      <c r="A331" s="23" t="str">
        <f>IF(AND(A330&lt;COUNTIF(REFERENCEMENT_ISOLANT[DATE REFERENCEMENT],"&lt;&gt;"&amp;""),A330&gt;0),'PR-tampon'!A330+1,"")</f>
        <v/>
      </c>
      <c r="B331" s="23" t="str">
        <f>IFERROR(IF(A331="","",VLOOKUP($A331,REFERENCEMENT_ISOLANT[[Ordre]:[Eligibilité procédé]],2,FALSE)),"")</f>
        <v/>
      </c>
      <c r="C331" s="23" t="str" cm="1">
        <f t="array" ref="C331">IF(B331&lt;&gt;"",INDEX(BDD_ISOLANTS_BIOSOURCES!A:CF,B331,MATCH($C$12,REFERENCEMENT_ISOLANT[#Headers],0)),"")</f>
        <v/>
      </c>
      <c r="D331" s="23" t="str">
        <f ca="1">IF($B$10=TRUE,IF(C331&lt;&gt;"",COUNTIF(INDIRECT("$C$"&amp;ROW($C$13)&amp;":$C$"&amp;491-COUNTBLANK($C$13:$C$491)),"&lt;"&amp;C331)+COUNTIF(C$13:C331,C331),""),IF(C331&lt;&gt;"",COUNTIF(INDIRECT("$C$"&amp;ROW($C$13)&amp;":$C$"&amp;491-COUNTBLANK($C$13:$C$491)),"&gt;"&amp;C331)+COUNTIF(C$13:C331,C331),""))</f>
        <v/>
      </c>
      <c r="E331" s="23" t="str">
        <f t="shared" ca="1" si="4"/>
        <v/>
      </c>
      <c r="F331" s="133" t="str" cm="1">
        <f t="array" ref="F331">IF(A331&lt;&gt;"",INDEX(BDD_ISOLANTS_BIOSOURCES!A:CJ,E331,MATCH($F$12,REFERENCEMENT_ISOLANT[#Headers],0)),"")</f>
        <v/>
      </c>
    </row>
    <row r="332" spans="1:6" x14ac:dyDescent="0.25">
      <c r="A332" s="23" t="str">
        <f>IF(AND(A331&lt;COUNTIF(REFERENCEMENT_ISOLANT[DATE REFERENCEMENT],"&lt;&gt;"&amp;""),A331&gt;0),'PR-tampon'!A331+1,"")</f>
        <v/>
      </c>
      <c r="B332" s="23" t="str">
        <f>IFERROR(IF(A332="","",VLOOKUP($A332,REFERENCEMENT_ISOLANT[[Ordre]:[Eligibilité procédé]],2,FALSE)),"")</f>
        <v/>
      </c>
      <c r="C332" s="23" t="str" cm="1">
        <f t="array" ref="C332">IF(B332&lt;&gt;"",INDEX(BDD_ISOLANTS_BIOSOURCES!A:CF,B332,MATCH($C$12,REFERENCEMENT_ISOLANT[#Headers],0)),"")</f>
        <v/>
      </c>
      <c r="D332" s="23" t="str">
        <f ca="1">IF($B$10=TRUE,IF(C332&lt;&gt;"",COUNTIF(INDIRECT("$C$"&amp;ROW($C$13)&amp;":$C$"&amp;491-COUNTBLANK($C$13:$C$491)),"&lt;"&amp;C332)+COUNTIF(C$13:C332,C332),""),IF(C332&lt;&gt;"",COUNTIF(INDIRECT("$C$"&amp;ROW($C$13)&amp;":$C$"&amp;491-COUNTBLANK($C$13:$C$491)),"&gt;"&amp;C332)+COUNTIF(C$13:C332,C332),""))</f>
        <v/>
      </c>
      <c r="E332" s="23" t="str">
        <f t="shared" ca="1" si="4"/>
        <v/>
      </c>
      <c r="F332" s="133" t="str" cm="1">
        <f t="array" ref="F332">IF(A332&lt;&gt;"",INDEX(BDD_ISOLANTS_BIOSOURCES!A:CJ,E332,MATCH($F$12,REFERENCEMENT_ISOLANT[#Headers],0)),"")</f>
        <v/>
      </c>
    </row>
    <row r="333" spans="1:6" x14ac:dyDescent="0.25">
      <c r="A333" s="23" t="str">
        <f>IF(AND(A332&lt;COUNTIF(REFERENCEMENT_ISOLANT[DATE REFERENCEMENT],"&lt;&gt;"&amp;""),A332&gt;0),'PR-tampon'!A332+1,"")</f>
        <v/>
      </c>
      <c r="B333" s="23" t="str">
        <f>IFERROR(IF(A333="","",VLOOKUP($A333,REFERENCEMENT_ISOLANT[[Ordre]:[Eligibilité procédé]],2,FALSE)),"")</f>
        <v/>
      </c>
      <c r="C333" s="23" t="str" cm="1">
        <f t="array" ref="C333">IF(B333&lt;&gt;"",INDEX(BDD_ISOLANTS_BIOSOURCES!A:CF,B333,MATCH($C$12,REFERENCEMENT_ISOLANT[#Headers],0)),"")</f>
        <v/>
      </c>
      <c r="D333" s="23" t="str">
        <f ca="1">IF($B$10=TRUE,IF(C333&lt;&gt;"",COUNTIF(INDIRECT("$C$"&amp;ROW($C$13)&amp;":$C$"&amp;491-COUNTBLANK($C$13:$C$491)),"&lt;"&amp;C333)+COUNTIF(C$13:C333,C333),""),IF(C333&lt;&gt;"",COUNTIF(INDIRECT("$C$"&amp;ROW($C$13)&amp;":$C$"&amp;491-COUNTBLANK($C$13:$C$491)),"&gt;"&amp;C333)+COUNTIF(C$13:C333,C333),""))</f>
        <v/>
      </c>
      <c r="E333" s="23" t="str">
        <f t="shared" ca="1" si="4"/>
        <v/>
      </c>
      <c r="F333" s="133" t="str" cm="1">
        <f t="array" ref="F333">IF(A333&lt;&gt;"",INDEX(BDD_ISOLANTS_BIOSOURCES!A:CJ,E333,MATCH($F$12,REFERENCEMENT_ISOLANT[#Headers],0)),"")</f>
        <v/>
      </c>
    </row>
    <row r="334" spans="1:6" x14ac:dyDescent="0.25">
      <c r="A334" s="23" t="str">
        <f>IF(AND(A333&lt;COUNTIF(REFERENCEMENT_ISOLANT[DATE REFERENCEMENT],"&lt;&gt;"&amp;""),A333&gt;0),'PR-tampon'!A333+1,"")</f>
        <v/>
      </c>
      <c r="B334" s="23" t="str">
        <f>IFERROR(IF(A334="","",VLOOKUP($A334,REFERENCEMENT_ISOLANT[[Ordre]:[Eligibilité procédé]],2,FALSE)),"")</f>
        <v/>
      </c>
      <c r="C334" s="23" t="str" cm="1">
        <f t="array" ref="C334">IF(B334&lt;&gt;"",INDEX(BDD_ISOLANTS_BIOSOURCES!A:CF,B334,MATCH($C$12,REFERENCEMENT_ISOLANT[#Headers],0)),"")</f>
        <v/>
      </c>
      <c r="D334" s="23" t="str">
        <f ca="1">IF($B$10=TRUE,IF(C334&lt;&gt;"",COUNTIF(INDIRECT("$C$"&amp;ROW($C$13)&amp;":$C$"&amp;491-COUNTBLANK($C$13:$C$491)),"&lt;"&amp;C334)+COUNTIF(C$13:C334,C334),""),IF(C334&lt;&gt;"",COUNTIF(INDIRECT("$C$"&amp;ROW($C$13)&amp;":$C$"&amp;491-COUNTBLANK($C$13:$C$491)),"&gt;"&amp;C334)+COUNTIF(C$13:C334,C334),""))</f>
        <v/>
      </c>
      <c r="E334" s="23" t="str">
        <f t="shared" ref="E334:E397" ca="1" si="5">IFERROR(INDEX($A$13:$D$490,MATCH(ROW(D334)-ROW($B$12),$D$13:$D$490,0),2),"")</f>
        <v/>
      </c>
      <c r="F334" s="133" t="str" cm="1">
        <f t="array" ref="F334">IF(A334&lt;&gt;"",INDEX(BDD_ISOLANTS_BIOSOURCES!A:CJ,E334,MATCH($F$12,REFERENCEMENT_ISOLANT[#Headers],0)),"")</f>
        <v/>
      </c>
    </row>
    <row r="335" spans="1:6" x14ac:dyDescent="0.25">
      <c r="A335" s="23" t="str">
        <f>IF(AND(A334&lt;COUNTIF(REFERENCEMENT_ISOLANT[DATE REFERENCEMENT],"&lt;&gt;"&amp;""),A334&gt;0),'PR-tampon'!A334+1,"")</f>
        <v/>
      </c>
      <c r="B335" s="23" t="str">
        <f>IFERROR(IF(A335="","",VLOOKUP($A335,REFERENCEMENT_ISOLANT[[Ordre]:[Eligibilité procédé]],2,FALSE)),"")</f>
        <v/>
      </c>
      <c r="C335" s="23" t="str" cm="1">
        <f t="array" ref="C335">IF(B335&lt;&gt;"",INDEX(BDD_ISOLANTS_BIOSOURCES!A:CF,B335,MATCH($C$12,REFERENCEMENT_ISOLANT[#Headers],0)),"")</f>
        <v/>
      </c>
      <c r="D335" s="23" t="str">
        <f ca="1">IF($B$10=TRUE,IF(C335&lt;&gt;"",COUNTIF(INDIRECT("$C$"&amp;ROW($C$13)&amp;":$C$"&amp;491-COUNTBLANK($C$13:$C$491)),"&lt;"&amp;C335)+COUNTIF(C$13:C335,C335),""),IF(C335&lt;&gt;"",COUNTIF(INDIRECT("$C$"&amp;ROW($C$13)&amp;":$C$"&amp;491-COUNTBLANK($C$13:$C$491)),"&gt;"&amp;C335)+COUNTIF(C$13:C335,C335),""))</f>
        <v/>
      </c>
      <c r="E335" s="23" t="str">
        <f t="shared" ca="1" si="5"/>
        <v/>
      </c>
      <c r="F335" s="133" t="str" cm="1">
        <f t="array" ref="F335">IF(A335&lt;&gt;"",INDEX(BDD_ISOLANTS_BIOSOURCES!A:CJ,E335,MATCH($F$12,REFERENCEMENT_ISOLANT[#Headers],0)),"")</f>
        <v/>
      </c>
    </row>
    <row r="336" spans="1:6" x14ac:dyDescent="0.25">
      <c r="A336" s="23" t="str">
        <f>IF(AND(A335&lt;COUNTIF(REFERENCEMENT_ISOLANT[DATE REFERENCEMENT],"&lt;&gt;"&amp;""),A335&gt;0),'PR-tampon'!A335+1,"")</f>
        <v/>
      </c>
      <c r="B336" s="23" t="str">
        <f>IFERROR(IF(A336="","",VLOOKUP($A336,REFERENCEMENT_ISOLANT[[Ordre]:[Eligibilité procédé]],2,FALSE)),"")</f>
        <v/>
      </c>
      <c r="C336" s="23" t="str" cm="1">
        <f t="array" ref="C336">IF(B336&lt;&gt;"",INDEX(BDD_ISOLANTS_BIOSOURCES!A:CF,B336,MATCH($C$12,REFERENCEMENT_ISOLANT[#Headers],0)),"")</f>
        <v/>
      </c>
      <c r="D336" s="23" t="str">
        <f ca="1">IF($B$10=TRUE,IF(C336&lt;&gt;"",COUNTIF(INDIRECT("$C$"&amp;ROW($C$13)&amp;":$C$"&amp;491-COUNTBLANK($C$13:$C$491)),"&lt;"&amp;C336)+COUNTIF(C$13:C336,C336),""),IF(C336&lt;&gt;"",COUNTIF(INDIRECT("$C$"&amp;ROW($C$13)&amp;":$C$"&amp;491-COUNTBLANK($C$13:$C$491)),"&gt;"&amp;C336)+COUNTIF(C$13:C336,C336),""))</f>
        <v/>
      </c>
      <c r="E336" s="23" t="str">
        <f t="shared" ca="1" si="5"/>
        <v/>
      </c>
      <c r="F336" s="133" t="str" cm="1">
        <f t="array" ref="F336">IF(A336&lt;&gt;"",INDEX(BDD_ISOLANTS_BIOSOURCES!A:CJ,E336,MATCH($F$12,REFERENCEMENT_ISOLANT[#Headers],0)),"")</f>
        <v/>
      </c>
    </row>
    <row r="337" spans="1:6" x14ac:dyDescent="0.25">
      <c r="A337" s="23" t="str">
        <f>IF(AND(A336&lt;COUNTIF(REFERENCEMENT_ISOLANT[DATE REFERENCEMENT],"&lt;&gt;"&amp;""),A336&gt;0),'PR-tampon'!A336+1,"")</f>
        <v/>
      </c>
      <c r="B337" s="23" t="str">
        <f>IFERROR(IF(A337="","",VLOOKUP($A337,REFERENCEMENT_ISOLANT[[Ordre]:[Eligibilité procédé]],2,FALSE)),"")</f>
        <v/>
      </c>
      <c r="C337" s="23" t="str" cm="1">
        <f t="array" ref="C337">IF(B337&lt;&gt;"",INDEX(BDD_ISOLANTS_BIOSOURCES!A:CF,B337,MATCH($C$12,REFERENCEMENT_ISOLANT[#Headers],0)),"")</f>
        <v/>
      </c>
      <c r="D337" s="23" t="str">
        <f ca="1">IF($B$10=TRUE,IF(C337&lt;&gt;"",COUNTIF(INDIRECT("$C$"&amp;ROW($C$13)&amp;":$C$"&amp;491-COUNTBLANK($C$13:$C$491)),"&lt;"&amp;C337)+COUNTIF(C$13:C337,C337),""),IF(C337&lt;&gt;"",COUNTIF(INDIRECT("$C$"&amp;ROW($C$13)&amp;":$C$"&amp;491-COUNTBLANK($C$13:$C$491)),"&gt;"&amp;C337)+COUNTIF(C$13:C337,C337),""))</f>
        <v/>
      </c>
      <c r="E337" s="23" t="str">
        <f t="shared" ca="1" si="5"/>
        <v/>
      </c>
      <c r="F337" s="133" t="str" cm="1">
        <f t="array" ref="F337">IF(A337&lt;&gt;"",INDEX(BDD_ISOLANTS_BIOSOURCES!A:CJ,E337,MATCH($F$12,REFERENCEMENT_ISOLANT[#Headers],0)),"")</f>
        <v/>
      </c>
    </row>
    <row r="338" spans="1:6" x14ac:dyDescent="0.25">
      <c r="A338" s="23" t="str">
        <f>IF(AND(A337&lt;COUNTIF(REFERENCEMENT_ISOLANT[DATE REFERENCEMENT],"&lt;&gt;"&amp;""),A337&gt;0),'PR-tampon'!A337+1,"")</f>
        <v/>
      </c>
      <c r="B338" s="23" t="str">
        <f>IFERROR(IF(A338="","",VLOOKUP($A338,REFERENCEMENT_ISOLANT[[Ordre]:[Eligibilité procédé]],2,FALSE)),"")</f>
        <v/>
      </c>
      <c r="C338" s="23" t="str" cm="1">
        <f t="array" ref="C338">IF(B338&lt;&gt;"",INDEX(BDD_ISOLANTS_BIOSOURCES!A:CF,B338,MATCH($C$12,REFERENCEMENT_ISOLANT[#Headers],0)),"")</f>
        <v/>
      </c>
      <c r="D338" s="23" t="str">
        <f ca="1">IF($B$10=TRUE,IF(C338&lt;&gt;"",COUNTIF(INDIRECT("$C$"&amp;ROW($C$13)&amp;":$C$"&amp;491-COUNTBLANK($C$13:$C$491)),"&lt;"&amp;C338)+COUNTIF(C$13:C338,C338),""),IF(C338&lt;&gt;"",COUNTIF(INDIRECT("$C$"&amp;ROW($C$13)&amp;":$C$"&amp;491-COUNTBLANK($C$13:$C$491)),"&gt;"&amp;C338)+COUNTIF(C$13:C338,C338),""))</f>
        <v/>
      </c>
      <c r="E338" s="23" t="str">
        <f t="shared" ca="1" si="5"/>
        <v/>
      </c>
      <c r="F338" s="133" t="str" cm="1">
        <f t="array" ref="F338">IF(A338&lt;&gt;"",INDEX(BDD_ISOLANTS_BIOSOURCES!A:CJ,E338,MATCH($F$12,REFERENCEMENT_ISOLANT[#Headers],0)),"")</f>
        <v/>
      </c>
    </row>
    <row r="339" spans="1:6" x14ac:dyDescent="0.25">
      <c r="A339" s="23" t="str">
        <f>IF(AND(A338&lt;COUNTIF(REFERENCEMENT_ISOLANT[DATE REFERENCEMENT],"&lt;&gt;"&amp;""),A338&gt;0),'PR-tampon'!A338+1,"")</f>
        <v/>
      </c>
      <c r="B339" s="23" t="str">
        <f>IFERROR(IF(A339="","",VLOOKUP($A339,REFERENCEMENT_ISOLANT[[Ordre]:[Eligibilité procédé]],2,FALSE)),"")</f>
        <v/>
      </c>
      <c r="C339" s="23" t="str" cm="1">
        <f t="array" ref="C339">IF(B339&lt;&gt;"",INDEX(BDD_ISOLANTS_BIOSOURCES!A:CF,B339,MATCH($C$12,REFERENCEMENT_ISOLANT[#Headers],0)),"")</f>
        <v/>
      </c>
      <c r="D339" s="23" t="str">
        <f ca="1">IF($B$10=TRUE,IF(C339&lt;&gt;"",COUNTIF(INDIRECT("$C$"&amp;ROW($C$13)&amp;":$C$"&amp;491-COUNTBLANK($C$13:$C$491)),"&lt;"&amp;C339)+COUNTIF(C$13:C339,C339),""),IF(C339&lt;&gt;"",COUNTIF(INDIRECT("$C$"&amp;ROW($C$13)&amp;":$C$"&amp;491-COUNTBLANK($C$13:$C$491)),"&gt;"&amp;C339)+COUNTIF(C$13:C339,C339),""))</f>
        <v/>
      </c>
      <c r="E339" s="23" t="str">
        <f t="shared" ca="1" si="5"/>
        <v/>
      </c>
      <c r="F339" s="133" t="str" cm="1">
        <f t="array" ref="F339">IF(A339&lt;&gt;"",INDEX(BDD_ISOLANTS_BIOSOURCES!A:CJ,E339,MATCH($F$12,REFERENCEMENT_ISOLANT[#Headers],0)),"")</f>
        <v/>
      </c>
    </row>
    <row r="340" spans="1:6" x14ac:dyDescent="0.25">
      <c r="A340" s="23" t="str">
        <f>IF(AND(A339&lt;COUNTIF(REFERENCEMENT_ISOLANT[DATE REFERENCEMENT],"&lt;&gt;"&amp;""),A339&gt;0),'PR-tampon'!A339+1,"")</f>
        <v/>
      </c>
      <c r="B340" s="23" t="str">
        <f>IFERROR(IF(A340="","",VLOOKUP($A340,REFERENCEMENT_ISOLANT[[Ordre]:[Eligibilité procédé]],2,FALSE)),"")</f>
        <v/>
      </c>
      <c r="C340" s="23" t="str" cm="1">
        <f t="array" ref="C340">IF(B340&lt;&gt;"",INDEX(BDD_ISOLANTS_BIOSOURCES!A:CF,B340,MATCH($C$12,REFERENCEMENT_ISOLANT[#Headers],0)),"")</f>
        <v/>
      </c>
      <c r="D340" s="23" t="str">
        <f ca="1">IF($B$10=TRUE,IF(C340&lt;&gt;"",COUNTIF(INDIRECT("$C$"&amp;ROW($C$13)&amp;":$C$"&amp;491-COUNTBLANK($C$13:$C$491)),"&lt;"&amp;C340)+COUNTIF(C$13:C340,C340),""),IF(C340&lt;&gt;"",COUNTIF(INDIRECT("$C$"&amp;ROW($C$13)&amp;":$C$"&amp;491-COUNTBLANK($C$13:$C$491)),"&gt;"&amp;C340)+COUNTIF(C$13:C340,C340),""))</f>
        <v/>
      </c>
      <c r="E340" s="23" t="str">
        <f t="shared" ca="1" si="5"/>
        <v/>
      </c>
      <c r="F340" s="133" t="str" cm="1">
        <f t="array" ref="F340">IF(A340&lt;&gt;"",INDEX(BDD_ISOLANTS_BIOSOURCES!A:CJ,E340,MATCH($F$12,REFERENCEMENT_ISOLANT[#Headers],0)),"")</f>
        <v/>
      </c>
    </row>
    <row r="341" spans="1:6" x14ac:dyDescent="0.25">
      <c r="A341" s="23" t="str">
        <f>IF(AND(A340&lt;COUNTIF(REFERENCEMENT_ISOLANT[DATE REFERENCEMENT],"&lt;&gt;"&amp;""),A340&gt;0),'PR-tampon'!A340+1,"")</f>
        <v/>
      </c>
      <c r="B341" s="23" t="str">
        <f>IFERROR(IF(A341="","",VLOOKUP($A341,REFERENCEMENT_ISOLANT[[Ordre]:[Eligibilité procédé]],2,FALSE)),"")</f>
        <v/>
      </c>
      <c r="C341" s="23" t="str" cm="1">
        <f t="array" ref="C341">IF(B341&lt;&gt;"",INDEX(BDD_ISOLANTS_BIOSOURCES!A:CF,B341,MATCH($C$12,REFERENCEMENT_ISOLANT[#Headers],0)),"")</f>
        <v/>
      </c>
      <c r="D341" s="23" t="str">
        <f ca="1">IF($B$10=TRUE,IF(C341&lt;&gt;"",COUNTIF(INDIRECT("$C$"&amp;ROW($C$13)&amp;":$C$"&amp;491-COUNTBLANK($C$13:$C$491)),"&lt;"&amp;C341)+COUNTIF(C$13:C341,C341),""),IF(C341&lt;&gt;"",COUNTIF(INDIRECT("$C$"&amp;ROW($C$13)&amp;":$C$"&amp;491-COUNTBLANK($C$13:$C$491)),"&gt;"&amp;C341)+COUNTIF(C$13:C341,C341),""))</f>
        <v/>
      </c>
      <c r="E341" s="23" t="str">
        <f t="shared" ca="1" si="5"/>
        <v/>
      </c>
      <c r="F341" s="133" t="str" cm="1">
        <f t="array" ref="F341">IF(A341&lt;&gt;"",INDEX(BDD_ISOLANTS_BIOSOURCES!A:CJ,E341,MATCH($F$12,REFERENCEMENT_ISOLANT[#Headers],0)),"")</f>
        <v/>
      </c>
    </row>
    <row r="342" spans="1:6" x14ac:dyDescent="0.25">
      <c r="A342" s="23" t="str">
        <f>IF(AND(A341&lt;COUNTIF(REFERENCEMENT_ISOLANT[DATE REFERENCEMENT],"&lt;&gt;"&amp;""),A341&gt;0),'PR-tampon'!A341+1,"")</f>
        <v/>
      </c>
      <c r="B342" s="23" t="str">
        <f>IFERROR(IF(A342="","",VLOOKUP($A342,REFERENCEMENT_ISOLANT[[Ordre]:[Eligibilité procédé]],2,FALSE)),"")</f>
        <v/>
      </c>
      <c r="C342" s="23" t="str" cm="1">
        <f t="array" ref="C342">IF(B342&lt;&gt;"",INDEX(BDD_ISOLANTS_BIOSOURCES!A:CF,B342,MATCH($C$12,REFERENCEMENT_ISOLANT[#Headers],0)),"")</f>
        <v/>
      </c>
      <c r="D342" s="23" t="str">
        <f ca="1">IF($B$10=TRUE,IF(C342&lt;&gt;"",COUNTIF(INDIRECT("$C$"&amp;ROW($C$13)&amp;":$C$"&amp;491-COUNTBLANK($C$13:$C$491)),"&lt;"&amp;C342)+COUNTIF(C$13:C342,C342),""),IF(C342&lt;&gt;"",COUNTIF(INDIRECT("$C$"&amp;ROW($C$13)&amp;":$C$"&amp;491-COUNTBLANK($C$13:$C$491)),"&gt;"&amp;C342)+COUNTIF(C$13:C342,C342),""))</f>
        <v/>
      </c>
      <c r="E342" s="23" t="str">
        <f t="shared" ca="1" si="5"/>
        <v/>
      </c>
      <c r="F342" s="133" t="str" cm="1">
        <f t="array" ref="F342">IF(A342&lt;&gt;"",INDEX(BDD_ISOLANTS_BIOSOURCES!A:CJ,E342,MATCH($F$12,REFERENCEMENT_ISOLANT[#Headers],0)),"")</f>
        <v/>
      </c>
    </row>
    <row r="343" spans="1:6" x14ac:dyDescent="0.25">
      <c r="A343" s="23" t="str">
        <f>IF(AND(A342&lt;COUNTIF(REFERENCEMENT_ISOLANT[DATE REFERENCEMENT],"&lt;&gt;"&amp;""),A342&gt;0),'PR-tampon'!A342+1,"")</f>
        <v/>
      </c>
      <c r="B343" s="23" t="str">
        <f>IFERROR(IF(A343="","",VLOOKUP($A343,REFERENCEMENT_ISOLANT[[Ordre]:[Eligibilité procédé]],2,FALSE)),"")</f>
        <v/>
      </c>
      <c r="C343" s="23" t="str" cm="1">
        <f t="array" ref="C343">IF(B343&lt;&gt;"",INDEX(BDD_ISOLANTS_BIOSOURCES!A:CF,B343,MATCH($C$12,REFERENCEMENT_ISOLANT[#Headers],0)),"")</f>
        <v/>
      </c>
      <c r="D343" s="23" t="str">
        <f ca="1">IF($B$10=TRUE,IF(C343&lt;&gt;"",COUNTIF(INDIRECT("$C$"&amp;ROW($C$13)&amp;":$C$"&amp;491-COUNTBLANK($C$13:$C$491)),"&lt;"&amp;C343)+COUNTIF(C$13:C343,C343),""),IF(C343&lt;&gt;"",COUNTIF(INDIRECT("$C$"&amp;ROW($C$13)&amp;":$C$"&amp;491-COUNTBLANK($C$13:$C$491)),"&gt;"&amp;C343)+COUNTIF(C$13:C343,C343),""))</f>
        <v/>
      </c>
      <c r="E343" s="23" t="str">
        <f t="shared" ca="1" si="5"/>
        <v/>
      </c>
      <c r="F343" s="133" t="str" cm="1">
        <f t="array" ref="F343">IF(A343&lt;&gt;"",INDEX(BDD_ISOLANTS_BIOSOURCES!A:CJ,E343,MATCH($F$12,REFERENCEMENT_ISOLANT[#Headers],0)),"")</f>
        <v/>
      </c>
    </row>
    <row r="344" spans="1:6" x14ac:dyDescent="0.25">
      <c r="A344" s="23" t="str">
        <f>IF(AND(A343&lt;COUNTIF(REFERENCEMENT_ISOLANT[DATE REFERENCEMENT],"&lt;&gt;"&amp;""),A343&gt;0),'PR-tampon'!A343+1,"")</f>
        <v/>
      </c>
      <c r="B344" s="23" t="str">
        <f>IFERROR(IF(A344="","",VLOOKUP($A344,REFERENCEMENT_ISOLANT[[Ordre]:[Eligibilité procédé]],2,FALSE)),"")</f>
        <v/>
      </c>
      <c r="C344" s="23" t="str" cm="1">
        <f t="array" ref="C344">IF(B344&lt;&gt;"",INDEX(BDD_ISOLANTS_BIOSOURCES!A:CF,B344,MATCH($C$12,REFERENCEMENT_ISOLANT[#Headers],0)),"")</f>
        <v/>
      </c>
      <c r="D344" s="23" t="str">
        <f ca="1">IF($B$10=TRUE,IF(C344&lt;&gt;"",COUNTIF(INDIRECT("$C$"&amp;ROW($C$13)&amp;":$C$"&amp;491-COUNTBLANK($C$13:$C$491)),"&lt;"&amp;C344)+COUNTIF(C$13:C344,C344),""),IF(C344&lt;&gt;"",COUNTIF(INDIRECT("$C$"&amp;ROW($C$13)&amp;":$C$"&amp;491-COUNTBLANK($C$13:$C$491)),"&gt;"&amp;C344)+COUNTIF(C$13:C344,C344),""))</f>
        <v/>
      </c>
      <c r="E344" s="23" t="str">
        <f t="shared" ca="1" si="5"/>
        <v/>
      </c>
      <c r="F344" s="133" t="str" cm="1">
        <f t="array" ref="F344">IF(A344&lt;&gt;"",INDEX(BDD_ISOLANTS_BIOSOURCES!A:CJ,E344,MATCH($F$12,REFERENCEMENT_ISOLANT[#Headers],0)),"")</f>
        <v/>
      </c>
    </row>
    <row r="345" spans="1:6" x14ac:dyDescent="0.25">
      <c r="A345" s="23" t="str">
        <f>IF(AND(A344&lt;COUNTIF(REFERENCEMENT_ISOLANT[DATE REFERENCEMENT],"&lt;&gt;"&amp;""),A344&gt;0),'PR-tampon'!A344+1,"")</f>
        <v/>
      </c>
      <c r="B345" s="23" t="str">
        <f>IFERROR(IF(A345="","",VLOOKUP($A345,REFERENCEMENT_ISOLANT[[Ordre]:[Eligibilité procédé]],2,FALSE)),"")</f>
        <v/>
      </c>
      <c r="C345" s="23" t="str" cm="1">
        <f t="array" ref="C345">IF(B345&lt;&gt;"",INDEX(BDD_ISOLANTS_BIOSOURCES!A:CF,B345,MATCH($C$12,REFERENCEMENT_ISOLANT[#Headers],0)),"")</f>
        <v/>
      </c>
      <c r="D345" s="23" t="str">
        <f ca="1">IF($B$10=TRUE,IF(C345&lt;&gt;"",COUNTIF(INDIRECT("$C$"&amp;ROW($C$13)&amp;":$C$"&amp;491-COUNTBLANK($C$13:$C$491)),"&lt;"&amp;C345)+COUNTIF(C$13:C345,C345),""),IF(C345&lt;&gt;"",COUNTIF(INDIRECT("$C$"&amp;ROW($C$13)&amp;":$C$"&amp;491-COUNTBLANK($C$13:$C$491)),"&gt;"&amp;C345)+COUNTIF(C$13:C345,C345),""))</f>
        <v/>
      </c>
      <c r="E345" s="23" t="str">
        <f t="shared" ca="1" si="5"/>
        <v/>
      </c>
      <c r="F345" s="133" t="str" cm="1">
        <f t="array" ref="F345">IF(A345&lt;&gt;"",INDEX(BDD_ISOLANTS_BIOSOURCES!A:CJ,E345,MATCH($F$12,REFERENCEMENT_ISOLANT[#Headers],0)),"")</f>
        <v/>
      </c>
    </row>
    <row r="346" spans="1:6" x14ac:dyDescent="0.25">
      <c r="A346" s="23" t="str">
        <f>IF(AND(A345&lt;COUNTIF(REFERENCEMENT_ISOLANT[DATE REFERENCEMENT],"&lt;&gt;"&amp;""),A345&gt;0),'PR-tampon'!A345+1,"")</f>
        <v/>
      </c>
      <c r="B346" s="23" t="str">
        <f>IFERROR(IF(A346="","",VLOOKUP($A346,REFERENCEMENT_ISOLANT[[Ordre]:[Eligibilité procédé]],2,FALSE)),"")</f>
        <v/>
      </c>
      <c r="C346" s="23" t="str" cm="1">
        <f t="array" ref="C346">IF(B346&lt;&gt;"",INDEX(BDD_ISOLANTS_BIOSOURCES!A:CF,B346,MATCH($C$12,REFERENCEMENT_ISOLANT[#Headers],0)),"")</f>
        <v/>
      </c>
      <c r="D346" s="23" t="str">
        <f ca="1">IF($B$10=TRUE,IF(C346&lt;&gt;"",COUNTIF(INDIRECT("$C$"&amp;ROW($C$13)&amp;":$C$"&amp;491-COUNTBLANK($C$13:$C$491)),"&lt;"&amp;C346)+COUNTIF(C$13:C346,C346),""),IF(C346&lt;&gt;"",COUNTIF(INDIRECT("$C$"&amp;ROW($C$13)&amp;":$C$"&amp;491-COUNTBLANK($C$13:$C$491)),"&gt;"&amp;C346)+COUNTIF(C$13:C346,C346),""))</f>
        <v/>
      </c>
      <c r="E346" s="23" t="str">
        <f t="shared" ca="1" si="5"/>
        <v/>
      </c>
      <c r="F346" s="133" t="str" cm="1">
        <f t="array" ref="F346">IF(A346&lt;&gt;"",INDEX(BDD_ISOLANTS_BIOSOURCES!A:CJ,E346,MATCH($F$12,REFERENCEMENT_ISOLANT[#Headers],0)),"")</f>
        <v/>
      </c>
    </row>
    <row r="347" spans="1:6" x14ac:dyDescent="0.25">
      <c r="A347" s="23" t="str">
        <f>IF(AND(A346&lt;COUNTIF(REFERENCEMENT_ISOLANT[DATE REFERENCEMENT],"&lt;&gt;"&amp;""),A346&gt;0),'PR-tampon'!A346+1,"")</f>
        <v/>
      </c>
      <c r="B347" s="23" t="str">
        <f>IFERROR(IF(A347="","",VLOOKUP($A347,REFERENCEMENT_ISOLANT[[Ordre]:[Eligibilité procédé]],2,FALSE)),"")</f>
        <v/>
      </c>
      <c r="C347" s="23" t="str" cm="1">
        <f t="array" ref="C347">IF(B347&lt;&gt;"",INDEX(BDD_ISOLANTS_BIOSOURCES!A:CF,B347,MATCH($C$12,REFERENCEMENT_ISOLANT[#Headers],0)),"")</f>
        <v/>
      </c>
      <c r="D347" s="23" t="str">
        <f ca="1">IF($B$10=TRUE,IF(C347&lt;&gt;"",COUNTIF(INDIRECT("$C$"&amp;ROW($C$13)&amp;":$C$"&amp;491-COUNTBLANK($C$13:$C$491)),"&lt;"&amp;C347)+COUNTIF(C$13:C347,C347),""),IF(C347&lt;&gt;"",COUNTIF(INDIRECT("$C$"&amp;ROW($C$13)&amp;":$C$"&amp;491-COUNTBLANK($C$13:$C$491)),"&gt;"&amp;C347)+COUNTIF(C$13:C347,C347),""))</f>
        <v/>
      </c>
      <c r="E347" s="23" t="str">
        <f t="shared" ca="1" si="5"/>
        <v/>
      </c>
      <c r="F347" s="133" t="str" cm="1">
        <f t="array" ref="F347">IF(A347&lt;&gt;"",INDEX(BDD_ISOLANTS_BIOSOURCES!A:CJ,E347,MATCH($F$12,REFERENCEMENT_ISOLANT[#Headers],0)),"")</f>
        <v/>
      </c>
    </row>
    <row r="348" spans="1:6" x14ac:dyDescent="0.25">
      <c r="A348" s="23" t="str">
        <f>IF(AND(A347&lt;COUNTIF(REFERENCEMENT_ISOLANT[DATE REFERENCEMENT],"&lt;&gt;"&amp;""),A347&gt;0),'PR-tampon'!A347+1,"")</f>
        <v/>
      </c>
      <c r="B348" s="23" t="str">
        <f>IFERROR(IF(A348="","",VLOOKUP($A348,REFERENCEMENT_ISOLANT[[Ordre]:[Eligibilité procédé]],2,FALSE)),"")</f>
        <v/>
      </c>
      <c r="C348" s="23" t="str" cm="1">
        <f t="array" ref="C348">IF(B348&lt;&gt;"",INDEX(BDD_ISOLANTS_BIOSOURCES!A:CF,B348,MATCH($C$12,REFERENCEMENT_ISOLANT[#Headers],0)),"")</f>
        <v/>
      </c>
      <c r="D348" s="23" t="str">
        <f ca="1">IF($B$10=TRUE,IF(C348&lt;&gt;"",COUNTIF(INDIRECT("$C$"&amp;ROW($C$13)&amp;":$C$"&amp;491-COUNTBLANK($C$13:$C$491)),"&lt;"&amp;C348)+COUNTIF(C$13:C348,C348),""),IF(C348&lt;&gt;"",COUNTIF(INDIRECT("$C$"&amp;ROW($C$13)&amp;":$C$"&amp;491-COUNTBLANK($C$13:$C$491)),"&gt;"&amp;C348)+COUNTIF(C$13:C348,C348),""))</f>
        <v/>
      </c>
      <c r="E348" s="23" t="str">
        <f t="shared" ca="1" si="5"/>
        <v/>
      </c>
      <c r="F348" s="133" t="str" cm="1">
        <f t="array" ref="F348">IF(A348&lt;&gt;"",INDEX(BDD_ISOLANTS_BIOSOURCES!A:CJ,E348,MATCH($F$12,REFERENCEMENT_ISOLANT[#Headers],0)),"")</f>
        <v/>
      </c>
    </row>
    <row r="349" spans="1:6" x14ac:dyDescent="0.25">
      <c r="A349" s="23" t="str">
        <f>IF(AND(A348&lt;COUNTIF(REFERENCEMENT_ISOLANT[DATE REFERENCEMENT],"&lt;&gt;"&amp;""),A348&gt;0),'PR-tampon'!A348+1,"")</f>
        <v/>
      </c>
      <c r="B349" s="23" t="str">
        <f>IFERROR(IF(A349="","",VLOOKUP($A349,REFERENCEMENT_ISOLANT[[Ordre]:[Eligibilité procédé]],2,FALSE)),"")</f>
        <v/>
      </c>
      <c r="C349" s="23" t="str" cm="1">
        <f t="array" ref="C349">IF(B349&lt;&gt;"",INDEX(BDD_ISOLANTS_BIOSOURCES!A:CF,B349,MATCH($C$12,REFERENCEMENT_ISOLANT[#Headers],0)),"")</f>
        <v/>
      </c>
      <c r="D349" s="23" t="str">
        <f ca="1">IF($B$10=TRUE,IF(C349&lt;&gt;"",COUNTIF(INDIRECT("$C$"&amp;ROW($C$13)&amp;":$C$"&amp;491-COUNTBLANK($C$13:$C$491)),"&lt;"&amp;C349)+COUNTIF(C$13:C349,C349),""),IF(C349&lt;&gt;"",COUNTIF(INDIRECT("$C$"&amp;ROW($C$13)&amp;":$C$"&amp;491-COUNTBLANK($C$13:$C$491)),"&gt;"&amp;C349)+COUNTIF(C$13:C349,C349),""))</f>
        <v/>
      </c>
      <c r="E349" s="23" t="str">
        <f t="shared" ca="1" si="5"/>
        <v/>
      </c>
      <c r="F349" s="133" t="str" cm="1">
        <f t="array" ref="F349">IF(A349&lt;&gt;"",INDEX(BDD_ISOLANTS_BIOSOURCES!A:CJ,E349,MATCH($F$12,REFERENCEMENT_ISOLANT[#Headers],0)),"")</f>
        <v/>
      </c>
    </row>
    <row r="350" spans="1:6" x14ac:dyDescent="0.25">
      <c r="A350" s="23" t="str">
        <f>IF(AND(A349&lt;COUNTIF(REFERENCEMENT_ISOLANT[DATE REFERENCEMENT],"&lt;&gt;"&amp;""),A349&gt;0),'PR-tampon'!A349+1,"")</f>
        <v/>
      </c>
      <c r="B350" s="23" t="str">
        <f>IFERROR(IF(A350="","",VLOOKUP($A350,REFERENCEMENT_ISOLANT[[Ordre]:[Eligibilité procédé]],2,FALSE)),"")</f>
        <v/>
      </c>
      <c r="C350" s="23" t="str" cm="1">
        <f t="array" ref="C350">IF(B350&lt;&gt;"",INDEX(BDD_ISOLANTS_BIOSOURCES!A:CF,B350,MATCH($C$12,REFERENCEMENT_ISOLANT[#Headers],0)),"")</f>
        <v/>
      </c>
      <c r="D350" s="23" t="str">
        <f ca="1">IF($B$10=TRUE,IF(C350&lt;&gt;"",COUNTIF(INDIRECT("$C$"&amp;ROW($C$13)&amp;":$C$"&amp;491-COUNTBLANK($C$13:$C$491)),"&lt;"&amp;C350)+COUNTIF(C$13:C350,C350),""),IF(C350&lt;&gt;"",COUNTIF(INDIRECT("$C$"&amp;ROW($C$13)&amp;":$C$"&amp;491-COUNTBLANK($C$13:$C$491)),"&gt;"&amp;C350)+COUNTIF(C$13:C350,C350),""))</f>
        <v/>
      </c>
      <c r="E350" s="23" t="str">
        <f t="shared" ca="1" si="5"/>
        <v/>
      </c>
      <c r="F350" s="133" t="str" cm="1">
        <f t="array" ref="F350">IF(A350&lt;&gt;"",INDEX(BDD_ISOLANTS_BIOSOURCES!A:CJ,E350,MATCH($F$12,REFERENCEMENT_ISOLANT[#Headers],0)),"")</f>
        <v/>
      </c>
    </row>
    <row r="351" spans="1:6" x14ac:dyDescent="0.25">
      <c r="A351" s="23" t="str">
        <f>IF(AND(A350&lt;COUNTIF(REFERENCEMENT_ISOLANT[DATE REFERENCEMENT],"&lt;&gt;"&amp;""),A350&gt;0),'PR-tampon'!A350+1,"")</f>
        <v/>
      </c>
      <c r="B351" s="23" t="str">
        <f>IFERROR(IF(A351="","",VLOOKUP($A351,REFERENCEMENT_ISOLANT[[Ordre]:[Eligibilité procédé]],2,FALSE)),"")</f>
        <v/>
      </c>
      <c r="C351" s="23" t="str" cm="1">
        <f t="array" ref="C351">IF(B351&lt;&gt;"",INDEX(BDD_ISOLANTS_BIOSOURCES!A:CF,B351,MATCH($C$12,REFERENCEMENT_ISOLANT[#Headers],0)),"")</f>
        <v/>
      </c>
      <c r="D351" s="23" t="str">
        <f ca="1">IF($B$10=TRUE,IF(C351&lt;&gt;"",COUNTIF(INDIRECT("$C$"&amp;ROW($C$13)&amp;":$C$"&amp;491-COUNTBLANK($C$13:$C$491)),"&lt;"&amp;C351)+COUNTIF(C$13:C351,C351),""),IF(C351&lt;&gt;"",COUNTIF(INDIRECT("$C$"&amp;ROW($C$13)&amp;":$C$"&amp;491-COUNTBLANK($C$13:$C$491)),"&gt;"&amp;C351)+COUNTIF(C$13:C351,C351),""))</f>
        <v/>
      </c>
      <c r="E351" s="23" t="str">
        <f t="shared" ca="1" si="5"/>
        <v/>
      </c>
      <c r="F351" s="133" t="str" cm="1">
        <f t="array" ref="F351">IF(A351&lt;&gt;"",INDEX(BDD_ISOLANTS_BIOSOURCES!A:CJ,E351,MATCH($F$12,REFERENCEMENT_ISOLANT[#Headers],0)),"")</f>
        <v/>
      </c>
    </row>
    <row r="352" spans="1:6" x14ac:dyDescent="0.25">
      <c r="A352" s="23" t="str">
        <f>IF(AND(A351&lt;COUNTIF(REFERENCEMENT_ISOLANT[DATE REFERENCEMENT],"&lt;&gt;"&amp;""),A351&gt;0),'PR-tampon'!A351+1,"")</f>
        <v/>
      </c>
      <c r="B352" s="23" t="str">
        <f>IFERROR(IF(A352="","",VLOOKUP($A352,REFERENCEMENT_ISOLANT[[Ordre]:[Eligibilité procédé]],2,FALSE)),"")</f>
        <v/>
      </c>
      <c r="C352" s="23" t="str" cm="1">
        <f t="array" ref="C352">IF(B352&lt;&gt;"",INDEX(BDD_ISOLANTS_BIOSOURCES!A:CF,B352,MATCH($C$12,REFERENCEMENT_ISOLANT[#Headers],0)),"")</f>
        <v/>
      </c>
      <c r="D352" s="23" t="str">
        <f ca="1">IF($B$10=TRUE,IF(C352&lt;&gt;"",COUNTIF(INDIRECT("$C$"&amp;ROW($C$13)&amp;":$C$"&amp;491-COUNTBLANK($C$13:$C$491)),"&lt;"&amp;C352)+COUNTIF(C$13:C352,C352),""),IF(C352&lt;&gt;"",COUNTIF(INDIRECT("$C$"&amp;ROW($C$13)&amp;":$C$"&amp;491-COUNTBLANK($C$13:$C$491)),"&gt;"&amp;C352)+COUNTIF(C$13:C352,C352),""))</f>
        <v/>
      </c>
      <c r="E352" s="23" t="str">
        <f t="shared" ca="1" si="5"/>
        <v/>
      </c>
      <c r="F352" s="133" t="str" cm="1">
        <f t="array" ref="F352">IF(A352&lt;&gt;"",INDEX(BDD_ISOLANTS_BIOSOURCES!A:CJ,E352,MATCH($F$12,REFERENCEMENT_ISOLANT[#Headers],0)),"")</f>
        <v/>
      </c>
    </row>
    <row r="353" spans="1:6" x14ac:dyDescent="0.25">
      <c r="A353" s="23" t="str">
        <f>IF(AND(A352&lt;COUNTIF(REFERENCEMENT_ISOLANT[DATE REFERENCEMENT],"&lt;&gt;"&amp;""),A352&gt;0),'PR-tampon'!A352+1,"")</f>
        <v/>
      </c>
      <c r="B353" s="23" t="str">
        <f>IFERROR(IF(A353="","",VLOOKUP($A353,REFERENCEMENT_ISOLANT[[Ordre]:[Eligibilité procédé]],2,FALSE)),"")</f>
        <v/>
      </c>
      <c r="C353" s="23" t="str" cm="1">
        <f t="array" ref="C353">IF(B353&lt;&gt;"",INDEX(BDD_ISOLANTS_BIOSOURCES!A:CF,B353,MATCH($C$12,REFERENCEMENT_ISOLANT[#Headers],0)),"")</f>
        <v/>
      </c>
      <c r="D353" s="23" t="str">
        <f ca="1">IF($B$10=TRUE,IF(C353&lt;&gt;"",COUNTIF(INDIRECT("$C$"&amp;ROW($C$13)&amp;":$C$"&amp;491-COUNTBLANK($C$13:$C$491)),"&lt;"&amp;C353)+COUNTIF(C$13:C353,C353),""),IF(C353&lt;&gt;"",COUNTIF(INDIRECT("$C$"&amp;ROW($C$13)&amp;":$C$"&amp;491-COUNTBLANK($C$13:$C$491)),"&gt;"&amp;C353)+COUNTIF(C$13:C353,C353),""))</f>
        <v/>
      </c>
      <c r="E353" s="23" t="str">
        <f t="shared" ca="1" si="5"/>
        <v/>
      </c>
      <c r="F353" s="133" t="str" cm="1">
        <f t="array" ref="F353">IF(A353&lt;&gt;"",INDEX(BDD_ISOLANTS_BIOSOURCES!A:CJ,E353,MATCH($F$12,REFERENCEMENT_ISOLANT[#Headers],0)),"")</f>
        <v/>
      </c>
    </row>
    <row r="354" spans="1:6" x14ac:dyDescent="0.25">
      <c r="A354" s="23" t="str">
        <f>IF(AND(A353&lt;COUNTIF(REFERENCEMENT_ISOLANT[DATE REFERENCEMENT],"&lt;&gt;"&amp;""),A353&gt;0),'PR-tampon'!A353+1,"")</f>
        <v/>
      </c>
      <c r="B354" s="23" t="str">
        <f>IFERROR(IF(A354="","",VLOOKUP($A354,REFERENCEMENT_ISOLANT[[Ordre]:[Eligibilité procédé]],2,FALSE)),"")</f>
        <v/>
      </c>
      <c r="C354" s="23" t="str" cm="1">
        <f t="array" ref="C354">IF(B354&lt;&gt;"",INDEX(BDD_ISOLANTS_BIOSOURCES!A:CF,B354,MATCH($C$12,REFERENCEMENT_ISOLANT[#Headers],0)),"")</f>
        <v/>
      </c>
      <c r="D354" s="23" t="str">
        <f ca="1">IF($B$10=TRUE,IF(C354&lt;&gt;"",COUNTIF(INDIRECT("$C$"&amp;ROW($C$13)&amp;":$C$"&amp;491-COUNTBLANK($C$13:$C$491)),"&lt;"&amp;C354)+COUNTIF(C$13:C354,C354),""),IF(C354&lt;&gt;"",COUNTIF(INDIRECT("$C$"&amp;ROW($C$13)&amp;":$C$"&amp;491-COUNTBLANK($C$13:$C$491)),"&gt;"&amp;C354)+COUNTIF(C$13:C354,C354),""))</f>
        <v/>
      </c>
      <c r="E354" s="23" t="str">
        <f t="shared" ca="1" si="5"/>
        <v/>
      </c>
      <c r="F354" s="133" t="str" cm="1">
        <f t="array" ref="F354">IF(A354&lt;&gt;"",INDEX(BDD_ISOLANTS_BIOSOURCES!A:CJ,E354,MATCH($F$12,REFERENCEMENT_ISOLANT[#Headers],0)),"")</f>
        <v/>
      </c>
    </row>
    <row r="355" spans="1:6" x14ac:dyDescent="0.25">
      <c r="A355" s="23" t="str">
        <f>IF(AND(A354&lt;COUNTIF(REFERENCEMENT_ISOLANT[DATE REFERENCEMENT],"&lt;&gt;"&amp;""),A354&gt;0),'PR-tampon'!A354+1,"")</f>
        <v/>
      </c>
      <c r="B355" s="23" t="str">
        <f>IFERROR(IF(A355="","",VLOOKUP($A355,REFERENCEMENT_ISOLANT[[Ordre]:[Eligibilité procédé]],2,FALSE)),"")</f>
        <v/>
      </c>
      <c r="C355" s="23" t="str" cm="1">
        <f t="array" ref="C355">IF(B355&lt;&gt;"",INDEX(BDD_ISOLANTS_BIOSOURCES!A:CF,B355,MATCH($C$12,REFERENCEMENT_ISOLANT[#Headers],0)),"")</f>
        <v/>
      </c>
      <c r="D355" s="23" t="str">
        <f ca="1">IF($B$10=TRUE,IF(C355&lt;&gt;"",COUNTIF(INDIRECT("$C$"&amp;ROW($C$13)&amp;":$C$"&amp;491-COUNTBLANK($C$13:$C$491)),"&lt;"&amp;C355)+COUNTIF(C$13:C355,C355),""),IF(C355&lt;&gt;"",COUNTIF(INDIRECT("$C$"&amp;ROW($C$13)&amp;":$C$"&amp;491-COUNTBLANK($C$13:$C$491)),"&gt;"&amp;C355)+COUNTIF(C$13:C355,C355),""))</f>
        <v/>
      </c>
      <c r="E355" s="23" t="str">
        <f t="shared" ca="1" si="5"/>
        <v/>
      </c>
      <c r="F355" s="133" t="str" cm="1">
        <f t="array" ref="F355">IF(A355&lt;&gt;"",INDEX(BDD_ISOLANTS_BIOSOURCES!A:CJ,E355,MATCH($F$12,REFERENCEMENT_ISOLANT[#Headers],0)),"")</f>
        <v/>
      </c>
    </row>
    <row r="356" spans="1:6" x14ac:dyDescent="0.25">
      <c r="A356" s="23" t="str">
        <f>IF(AND(A355&lt;COUNTIF(REFERENCEMENT_ISOLANT[DATE REFERENCEMENT],"&lt;&gt;"&amp;""),A355&gt;0),'PR-tampon'!A355+1,"")</f>
        <v/>
      </c>
      <c r="B356" s="23" t="str">
        <f>IFERROR(IF(A356="","",VLOOKUP($A356,REFERENCEMENT_ISOLANT[[Ordre]:[Eligibilité procédé]],2,FALSE)),"")</f>
        <v/>
      </c>
      <c r="C356" s="23" t="str" cm="1">
        <f t="array" ref="C356">IF(B356&lt;&gt;"",INDEX(BDD_ISOLANTS_BIOSOURCES!A:CF,B356,MATCH($C$12,REFERENCEMENT_ISOLANT[#Headers],0)),"")</f>
        <v/>
      </c>
      <c r="D356" s="23" t="str">
        <f ca="1">IF($B$10=TRUE,IF(C356&lt;&gt;"",COUNTIF(INDIRECT("$C$"&amp;ROW($C$13)&amp;":$C$"&amp;491-COUNTBLANK($C$13:$C$491)),"&lt;"&amp;C356)+COUNTIF(C$13:C356,C356),""),IF(C356&lt;&gt;"",COUNTIF(INDIRECT("$C$"&amp;ROW($C$13)&amp;":$C$"&amp;491-COUNTBLANK($C$13:$C$491)),"&gt;"&amp;C356)+COUNTIF(C$13:C356,C356),""))</f>
        <v/>
      </c>
      <c r="E356" s="23" t="str">
        <f t="shared" ca="1" si="5"/>
        <v/>
      </c>
      <c r="F356" s="133" t="str" cm="1">
        <f t="array" ref="F356">IF(A356&lt;&gt;"",INDEX(BDD_ISOLANTS_BIOSOURCES!A:CJ,E356,MATCH($F$12,REFERENCEMENT_ISOLANT[#Headers],0)),"")</f>
        <v/>
      </c>
    </row>
    <row r="357" spans="1:6" x14ac:dyDescent="0.25">
      <c r="A357" s="23" t="str">
        <f>IF(AND(A356&lt;COUNTIF(REFERENCEMENT_ISOLANT[DATE REFERENCEMENT],"&lt;&gt;"&amp;""),A356&gt;0),'PR-tampon'!A356+1,"")</f>
        <v/>
      </c>
      <c r="B357" s="23" t="str">
        <f>IFERROR(IF(A357="","",VLOOKUP($A357,REFERENCEMENT_ISOLANT[[Ordre]:[Eligibilité procédé]],2,FALSE)),"")</f>
        <v/>
      </c>
      <c r="C357" s="23" t="str" cm="1">
        <f t="array" ref="C357">IF(B357&lt;&gt;"",INDEX(BDD_ISOLANTS_BIOSOURCES!A:CF,B357,MATCH($C$12,REFERENCEMENT_ISOLANT[#Headers],0)),"")</f>
        <v/>
      </c>
      <c r="D357" s="23" t="str">
        <f ca="1">IF($B$10=TRUE,IF(C357&lt;&gt;"",COUNTIF(INDIRECT("$C$"&amp;ROW($C$13)&amp;":$C$"&amp;491-COUNTBLANK($C$13:$C$491)),"&lt;"&amp;C357)+COUNTIF(C$13:C357,C357),""),IF(C357&lt;&gt;"",COUNTIF(INDIRECT("$C$"&amp;ROW($C$13)&amp;":$C$"&amp;491-COUNTBLANK($C$13:$C$491)),"&gt;"&amp;C357)+COUNTIF(C$13:C357,C357),""))</f>
        <v/>
      </c>
      <c r="E357" s="23" t="str">
        <f t="shared" ca="1" si="5"/>
        <v/>
      </c>
      <c r="F357" s="133" t="str" cm="1">
        <f t="array" ref="F357">IF(A357&lt;&gt;"",INDEX(BDD_ISOLANTS_BIOSOURCES!A:CJ,E357,MATCH($F$12,REFERENCEMENT_ISOLANT[#Headers],0)),"")</f>
        <v/>
      </c>
    </row>
    <row r="358" spans="1:6" x14ac:dyDescent="0.25">
      <c r="A358" s="23" t="str">
        <f>IF(AND(A357&lt;COUNTIF(REFERENCEMENT_ISOLANT[DATE REFERENCEMENT],"&lt;&gt;"&amp;""),A357&gt;0),'PR-tampon'!A357+1,"")</f>
        <v/>
      </c>
      <c r="B358" s="23" t="str">
        <f>IFERROR(IF(A358="","",VLOOKUP($A358,REFERENCEMENT_ISOLANT[[Ordre]:[Eligibilité procédé]],2,FALSE)),"")</f>
        <v/>
      </c>
      <c r="C358" s="23" t="str" cm="1">
        <f t="array" ref="C358">IF(B358&lt;&gt;"",INDEX(BDD_ISOLANTS_BIOSOURCES!A:CF,B358,MATCH($C$12,REFERENCEMENT_ISOLANT[#Headers],0)),"")</f>
        <v/>
      </c>
      <c r="D358" s="23" t="str">
        <f ca="1">IF($B$10=TRUE,IF(C358&lt;&gt;"",COUNTIF(INDIRECT("$C$"&amp;ROW($C$13)&amp;":$C$"&amp;491-COUNTBLANK($C$13:$C$491)),"&lt;"&amp;C358)+COUNTIF(C$13:C358,C358),""),IF(C358&lt;&gt;"",COUNTIF(INDIRECT("$C$"&amp;ROW($C$13)&amp;":$C$"&amp;491-COUNTBLANK($C$13:$C$491)),"&gt;"&amp;C358)+COUNTIF(C$13:C358,C358),""))</f>
        <v/>
      </c>
      <c r="E358" s="23" t="str">
        <f t="shared" ca="1" si="5"/>
        <v/>
      </c>
      <c r="F358" s="133" t="str" cm="1">
        <f t="array" ref="F358">IF(A358&lt;&gt;"",INDEX(BDD_ISOLANTS_BIOSOURCES!A:CJ,E358,MATCH($F$12,REFERENCEMENT_ISOLANT[#Headers],0)),"")</f>
        <v/>
      </c>
    </row>
    <row r="359" spans="1:6" x14ac:dyDescent="0.25">
      <c r="A359" s="23" t="str">
        <f>IF(AND(A358&lt;COUNTIF(REFERENCEMENT_ISOLANT[DATE REFERENCEMENT],"&lt;&gt;"&amp;""),A358&gt;0),'PR-tampon'!A358+1,"")</f>
        <v/>
      </c>
      <c r="B359" s="23" t="str">
        <f>IFERROR(IF(A359="","",VLOOKUP($A359,REFERENCEMENT_ISOLANT[[Ordre]:[Eligibilité procédé]],2,FALSE)),"")</f>
        <v/>
      </c>
      <c r="C359" s="23" t="str" cm="1">
        <f t="array" ref="C359">IF(B359&lt;&gt;"",INDEX(BDD_ISOLANTS_BIOSOURCES!A:CF,B359,MATCH($C$12,REFERENCEMENT_ISOLANT[#Headers],0)),"")</f>
        <v/>
      </c>
      <c r="D359" s="23" t="str">
        <f ca="1">IF($B$10=TRUE,IF(C359&lt;&gt;"",COUNTIF(INDIRECT("$C$"&amp;ROW($C$13)&amp;":$C$"&amp;491-COUNTBLANK($C$13:$C$491)),"&lt;"&amp;C359)+COUNTIF(C$13:C359,C359),""),IF(C359&lt;&gt;"",COUNTIF(INDIRECT("$C$"&amp;ROW($C$13)&amp;":$C$"&amp;491-COUNTBLANK($C$13:$C$491)),"&gt;"&amp;C359)+COUNTIF(C$13:C359,C359),""))</f>
        <v/>
      </c>
      <c r="E359" s="23" t="str">
        <f t="shared" ca="1" si="5"/>
        <v/>
      </c>
      <c r="F359" s="133" t="str" cm="1">
        <f t="array" ref="F359">IF(A359&lt;&gt;"",INDEX(BDD_ISOLANTS_BIOSOURCES!A:CJ,E359,MATCH($F$12,REFERENCEMENT_ISOLANT[#Headers],0)),"")</f>
        <v/>
      </c>
    </row>
    <row r="360" spans="1:6" x14ac:dyDescent="0.25">
      <c r="A360" s="23" t="str">
        <f>IF(AND(A359&lt;COUNTIF(REFERENCEMENT_ISOLANT[DATE REFERENCEMENT],"&lt;&gt;"&amp;""),A359&gt;0),'PR-tampon'!A359+1,"")</f>
        <v/>
      </c>
      <c r="B360" s="23" t="str">
        <f>IFERROR(IF(A360="","",VLOOKUP($A360,REFERENCEMENT_ISOLANT[[Ordre]:[Eligibilité procédé]],2,FALSE)),"")</f>
        <v/>
      </c>
      <c r="C360" s="23" t="str" cm="1">
        <f t="array" ref="C360">IF(B360&lt;&gt;"",INDEX(BDD_ISOLANTS_BIOSOURCES!A:CF,B360,MATCH($C$12,REFERENCEMENT_ISOLANT[#Headers],0)),"")</f>
        <v/>
      </c>
      <c r="D360" s="23" t="str">
        <f ca="1">IF($B$10=TRUE,IF(C360&lt;&gt;"",COUNTIF(INDIRECT("$C$"&amp;ROW($C$13)&amp;":$C$"&amp;491-COUNTBLANK($C$13:$C$491)),"&lt;"&amp;C360)+COUNTIF(C$13:C360,C360),""),IF(C360&lt;&gt;"",COUNTIF(INDIRECT("$C$"&amp;ROW($C$13)&amp;":$C$"&amp;491-COUNTBLANK($C$13:$C$491)),"&gt;"&amp;C360)+COUNTIF(C$13:C360,C360),""))</f>
        <v/>
      </c>
      <c r="E360" s="23" t="str">
        <f t="shared" ca="1" si="5"/>
        <v/>
      </c>
      <c r="F360" s="133" t="str" cm="1">
        <f t="array" ref="F360">IF(A360&lt;&gt;"",INDEX(BDD_ISOLANTS_BIOSOURCES!A:CJ,E360,MATCH($F$12,REFERENCEMENT_ISOLANT[#Headers],0)),"")</f>
        <v/>
      </c>
    </row>
    <row r="361" spans="1:6" x14ac:dyDescent="0.25">
      <c r="A361" s="23" t="str">
        <f>IF(AND(A360&lt;COUNTIF(REFERENCEMENT_ISOLANT[DATE REFERENCEMENT],"&lt;&gt;"&amp;""),A360&gt;0),'PR-tampon'!A360+1,"")</f>
        <v/>
      </c>
      <c r="B361" s="23" t="str">
        <f>IFERROR(IF(A361="","",VLOOKUP($A361,REFERENCEMENT_ISOLANT[[Ordre]:[Eligibilité procédé]],2,FALSE)),"")</f>
        <v/>
      </c>
      <c r="C361" s="23" t="str" cm="1">
        <f t="array" ref="C361">IF(B361&lt;&gt;"",INDEX(BDD_ISOLANTS_BIOSOURCES!A:CF,B361,MATCH($C$12,REFERENCEMENT_ISOLANT[#Headers],0)),"")</f>
        <v/>
      </c>
      <c r="D361" s="23" t="str">
        <f ca="1">IF($B$10=TRUE,IF(C361&lt;&gt;"",COUNTIF(INDIRECT("$C$"&amp;ROW($C$13)&amp;":$C$"&amp;491-COUNTBLANK($C$13:$C$491)),"&lt;"&amp;C361)+COUNTIF(C$13:C361,C361),""),IF(C361&lt;&gt;"",COUNTIF(INDIRECT("$C$"&amp;ROW($C$13)&amp;":$C$"&amp;491-COUNTBLANK($C$13:$C$491)),"&gt;"&amp;C361)+COUNTIF(C$13:C361,C361),""))</f>
        <v/>
      </c>
      <c r="E361" s="23" t="str">
        <f t="shared" ca="1" si="5"/>
        <v/>
      </c>
      <c r="F361" s="133" t="str" cm="1">
        <f t="array" ref="F361">IF(A361&lt;&gt;"",INDEX(BDD_ISOLANTS_BIOSOURCES!A:CJ,E361,MATCH($F$12,REFERENCEMENT_ISOLANT[#Headers],0)),"")</f>
        <v/>
      </c>
    </row>
    <row r="362" spans="1:6" x14ac:dyDescent="0.25">
      <c r="A362" s="23" t="str">
        <f>IF(AND(A361&lt;COUNTIF(REFERENCEMENT_ISOLANT[DATE REFERENCEMENT],"&lt;&gt;"&amp;""),A361&gt;0),'PR-tampon'!A361+1,"")</f>
        <v/>
      </c>
      <c r="B362" s="23" t="str">
        <f>IFERROR(IF(A362="","",VLOOKUP($A362,REFERENCEMENT_ISOLANT[[Ordre]:[Eligibilité procédé]],2,FALSE)),"")</f>
        <v/>
      </c>
      <c r="C362" s="23" t="str" cm="1">
        <f t="array" ref="C362">IF(B362&lt;&gt;"",INDEX(BDD_ISOLANTS_BIOSOURCES!A:CF,B362,MATCH($C$12,REFERENCEMENT_ISOLANT[#Headers],0)),"")</f>
        <v/>
      </c>
      <c r="D362" s="23" t="str">
        <f ca="1">IF($B$10=TRUE,IF(C362&lt;&gt;"",COUNTIF(INDIRECT("$C$"&amp;ROW($C$13)&amp;":$C$"&amp;491-COUNTBLANK($C$13:$C$491)),"&lt;"&amp;C362)+COUNTIF(C$13:C362,C362),""),IF(C362&lt;&gt;"",COUNTIF(INDIRECT("$C$"&amp;ROW($C$13)&amp;":$C$"&amp;491-COUNTBLANK($C$13:$C$491)),"&gt;"&amp;C362)+COUNTIF(C$13:C362,C362),""))</f>
        <v/>
      </c>
      <c r="E362" s="23" t="str">
        <f t="shared" ca="1" si="5"/>
        <v/>
      </c>
      <c r="F362" s="133" t="str" cm="1">
        <f t="array" ref="F362">IF(A362&lt;&gt;"",INDEX(BDD_ISOLANTS_BIOSOURCES!A:CJ,E362,MATCH($F$12,REFERENCEMENT_ISOLANT[#Headers],0)),"")</f>
        <v/>
      </c>
    </row>
    <row r="363" spans="1:6" x14ac:dyDescent="0.25">
      <c r="A363" s="23" t="str">
        <f>IF(AND(A362&lt;COUNTIF(REFERENCEMENT_ISOLANT[DATE REFERENCEMENT],"&lt;&gt;"&amp;""),A362&gt;0),'PR-tampon'!A362+1,"")</f>
        <v/>
      </c>
      <c r="B363" s="23" t="str">
        <f>IFERROR(IF(A363="","",VLOOKUP($A363,REFERENCEMENT_ISOLANT[[Ordre]:[Eligibilité procédé]],2,FALSE)),"")</f>
        <v/>
      </c>
      <c r="C363" s="23" t="str" cm="1">
        <f t="array" ref="C363">IF(B363&lt;&gt;"",INDEX(BDD_ISOLANTS_BIOSOURCES!A:CF,B363,MATCH($C$12,REFERENCEMENT_ISOLANT[#Headers],0)),"")</f>
        <v/>
      </c>
      <c r="D363" s="23" t="str">
        <f ca="1">IF($B$10=TRUE,IF(C363&lt;&gt;"",COUNTIF(INDIRECT("$C$"&amp;ROW($C$13)&amp;":$C$"&amp;491-COUNTBLANK($C$13:$C$491)),"&lt;"&amp;C363)+COUNTIF(C$13:C363,C363),""),IF(C363&lt;&gt;"",COUNTIF(INDIRECT("$C$"&amp;ROW($C$13)&amp;":$C$"&amp;491-COUNTBLANK($C$13:$C$491)),"&gt;"&amp;C363)+COUNTIF(C$13:C363,C363),""))</f>
        <v/>
      </c>
      <c r="E363" s="23" t="str">
        <f t="shared" ca="1" si="5"/>
        <v/>
      </c>
      <c r="F363" s="133" t="str" cm="1">
        <f t="array" ref="F363">IF(A363&lt;&gt;"",INDEX(BDD_ISOLANTS_BIOSOURCES!A:CJ,E363,MATCH($F$12,REFERENCEMENT_ISOLANT[#Headers],0)),"")</f>
        <v/>
      </c>
    </row>
    <row r="364" spans="1:6" x14ac:dyDescent="0.25">
      <c r="A364" s="23" t="str">
        <f>IF(AND(A363&lt;COUNTIF(REFERENCEMENT_ISOLANT[DATE REFERENCEMENT],"&lt;&gt;"&amp;""),A363&gt;0),'PR-tampon'!A363+1,"")</f>
        <v/>
      </c>
      <c r="B364" s="23" t="str">
        <f>IFERROR(IF(A364="","",VLOOKUP($A364,REFERENCEMENT_ISOLANT[[Ordre]:[Eligibilité procédé]],2,FALSE)),"")</f>
        <v/>
      </c>
      <c r="C364" s="23" t="str" cm="1">
        <f t="array" ref="C364">IF(B364&lt;&gt;"",INDEX(BDD_ISOLANTS_BIOSOURCES!A:CF,B364,MATCH($C$12,REFERENCEMENT_ISOLANT[#Headers],0)),"")</f>
        <v/>
      </c>
      <c r="D364" s="23" t="str">
        <f ca="1">IF($B$10=TRUE,IF(C364&lt;&gt;"",COUNTIF(INDIRECT("$C$"&amp;ROW($C$13)&amp;":$C$"&amp;491-COUNTBLANK($C$13:$C$491)),"&lt;"&amp;C364)+COUNTIF(C$13:C364,C364),""),IF(C364&lt;&gt;"",COUNTIF(INDIRECT("$C$"&amp;ROW($C$13)&amp;":$C$"&amp;491-COUNTBLANK($C$13:$C$491)),"&gt;"&amp;C364)+COUNTIF(C$13:C364,C364),""))</f>
        <v/>
      </c>
      <c r="E364" s="23" t="str">
        <f t="shared" ca="1" si="5"/>
        <v/>
      </c>
      <c r="F364" s="133" t="str" cm="1">
        <f t="array" ref="F364">IF(A364&lt;&gt;"",INDEX(BDD_ISOLANTS_BIOSOURCES!A:CJ,E364,MATCH($F$12,REFERENCEMENT_ISOLANT[#Headers],0)),"")</f>
        <v/>
      </c>
    </row>
    <row r="365" spans="1:6" x14ac:dyDescent="0.25">
      <c r="A365" s="23" t="str">
        <f>IF(AND(A364&lt;COUNTIF(REFERENCEMENT_ISOLANT[DATE REFERENCEMENT],"&lt;&gt;"&amp;""),A364&gt;0),'PR-tampon'!A364+1,"")</f>
        <v/>
      </c>
      <c r="B365" s="23" t="str">
        <f>IFERROR(IF(A365="","",VLOOKUP($A365,REFERENCEMENT_ISOLANT[[Ordre]:[Eligibilité procédé]],2,FALSE)),"")</f>
        <v/>
      </c>
      <c r="C365" s="23" t="str" cm="1">
        <f t="array" ref="C365">IF(B365&lt;&gt;"",INDEX(BDD_ISOLANTS_BIOSOURCES!A:CF,B365,MATCH($C$12,REFERENCEMENT_ISOLANT[#Headers],0)),"")</f>
        <v/>
      </c>
      <c r="D365" s="23" t="str">
        <f ca="1">IF($B$10=TRUE,IF(C365&lt;&gt;"",COUNTIF(INDIRECT("$C$"&amp;ROW($C$13)&amp;":$C$"&amp;491-COUNTBLANK($C$13:$C$491)),"&lt;"&amp;C365)+COUNTIF(C$13:C365,C365),""),IF(C365&lt;&gt;"",COUNTIF(INDIRECT("$C$"&amp;ROW($C$13)&amp;":$C$"&amp;491-COUNTBLANK($C$13:$C$491)),"&gt;"&amp;C365)+COUNTIF(C$13:C365,C365),""))</f>
        <v/>
      </c>
      <c r="E365" s="23" t="str">
        <f t="shared" ca="1" si="5"/>
        <v/>
      </c>
      <c r="F365" s="133" t="str" cm="1">
        <f t="array" ref="F365">IF(A365&lt;&gt;"",INDEX(BDD_ISOLANTS_BIOSOURCES!A:CJ,E365,MATCH($F$12,REFERENCEMENT_ISOLANT[#Headers],0)),"")</f>
        <v/>
      </c>
    </row>
    <row r="366" spans="1:6" x14ac:dyDescent="0.25">
      <c r="A366" s="23" t="str">
        <f>IF(AND(A365&lt;COUNTIF(REFERENCEMENT_ISOLANT[DATE REFERENCEMENT],"&lt;&gt;"&amp;""),A365&gt;0),'PR-tampon'!A365+1,"")</f>
        <v/>
      </c>
      <c r="B366" s="23" t="str">
        <f>IFERROR(IF(A366="","",VLOOKUP($A366,REFERENCEMENT_ISOLANT[[Ordre]:[Eligibilité procédé]],2,FALSE)),"")</f>
        <v/>
      </c>
      <c r="C366" s="23" t="str" cm="1">
        <f t="array" ref="C366">IF(B366&lt;&gt;"",INDEX(BDD_ISOLANTS_BIOSOURCES!A:CF,B366,MATCH($C$12,REFERENCEMENT_ISOLANT[#Headers],0)),"")</f>
        <v/>
      </c>
      <c r="D366" s="23" t="str">
        <f ca="1">IF($B$10=TRUE,IF(C366&lt;&gt;"",COUNTIF(INDIRECT("$C$"&amp;ROW($C$13)&amp;":$C$"&amp;491-COUNTBLANK($C$13:$C$491)),"&lt;"&amp;C366)+COUNTIF(C$13:C366,C366),""),IF(C366&lt;&gt;"",COUNTIF(INDIRECT("$C$"&amp;ROW($C$13)&amp;":$C$"&amp;491-COUNTBLANK($C$13:$C$491)),"&gt;"&amp;C366)+COUNTIF(C$13:C366,C366),""))</f>
        <v/>
      </c>
      <c r="E366" s="23" t="str">
        <f t="shared" ca="1" si="5"/>
        <v/>
      </c>
      <c r="F366" s="133" t="str" cm="1">
        <f t="array" ref="F366">IF(A366&lt;&gt;"",INDEX(BDD_ISOLANTS_BIOSOURCES!A:CJ,E366,MATCH($F$12,REFERENCEMENT_ISOLANT[#Headers],0)),"")</f>
        <v/>
      </c>
    </row>
    <row r="367" spans="1:6" x14ac:dyDescent="0.25">
      <c r="A367" s="23" t="str">
        <f>IF(AND(A366&lt;COUNTIF(REFERENCEMENT_ISOLANT[DATE REFERENCEMENT],"&lt;&gt;"&amp;""),A366&gt;0),'PR-tampon'!A366+1,"")</f>
        <v/>
      </c>
      <c r="B367" s="23" t="str">
        <f>IFERROR(IF(A367="","",VLOOKUP($A367,REFERENCEMENT_ISOLANT[[Ordre]:[Eligibilité procédé]],2,FALSE)),"")</f>
        <v/>
      </c>
      <c r="C367" s="23" t="str" cm="1">
        <f t="array" ref="C367">IF(B367&lt;&gt;"",INDEX(BDD_ISOLANTS_BIOSOURCES!A:CF,B367,MATCH($C$12,REFERENCEMENT_ISOLANT[#Headers],0)),"")</f>
        <v/>
      </c>
      <c r="D367" s="23" t="str">
        <f ca="1">IF($B$10=TRUE,IF(C367&lt;&gt;"",COUNTIF(INDIRECT("$C$"&amp;ROW($C$13)&amp;":$C$"&amp;491-COUNTBLANK($C$13:$C$491)),"&lt;"&amp;C367)+COUNTIF(C$13:C367,C367),""),IF(C367&lt;&gt;"",COUNTIF(INDIRECT("$C$"&amp;ROW($C$13)&amp;":$C$"&amp;491-COUNTBLANK($C$13:$C$491)),"&gt;"&amp;C367)+COUNTIF(C$13:C367,C367),""))</f>
        <v/>
      </c>
      <c r="E367" s="23" t="str">
        <f t="shared" ca="1" si="5"/>
        <v/>
      </c>
      <c r="F367" s="133" t="str" cm="1">
        <f t="array" ref="F367">IF(A367&lt;&gt;"",INDEX(BDD_ISOLANTS_BIOSOURCES!A:CJ,E367,MATCH($F$12,REFERENCEMENT_ISOLANT[#Headers],0)),"")</f>
        <v/>
      </c>
    </row>
    <row r="368" spans="1:6" x14ac:dyDescent="0.25">
      <c r="A368" s="23" t="str">
        <f>IF(AND(A367&lt;COUNTIF(REFERENCEMENT_ISOLANT[DATE REFERENCEMENT],"&lt;&gt;"&amp;""),A367&gt;0),'PR-tampon'!A367+1,"")</f>
        <v/>
      </c>
      <c r="B368" s="23" t="str">
        <f>IFERROR(IF(A368="","",VLOOKUP($A368,REFERENCEMENT_ISOLANT[[Ordre]:[Eligibilité procédé]],2,FALSE)),"")</f>
        <v/>
      </c>
      <c r="C368" s="23" t="str" cm="1">
        <f t="array" ref="C368">IF(B368&lt;&gt;"",INDEX(BDD_ISOLANTS_BIOSOURCES!A:CF,B368,MATCH($C$12,REFERENCEMENT_ISOLANT[#Headers],0)),"")</f>
        <v/>
      </c>
      <c r="D368" s="23" t="str">
        <f ca="1">IF($B$10=TRUE,IF(C368&lt;&gt;"",COUNTIF(INDIRECT("$C$"&amp;ROW($C$13)&amp;":$C$"&amp;491-COUNTBLANK($C$13:$C$491)),"&lt;"&amp;C368)+COUNTIF(C$13:C368,C368),""),IF(C368&lt;&gt;"",COUNTIF(INDIRECT("$C$"&amp;ROW($C$13)&amp;":$C$"&amp;491-COUNTBLANK($C$13:$C$491)),"&gt;"&amp;C368)+COUNTIF(C$13:C368,C368),""))</f>
        <v/>
      </c>
      <c r="E368" s="23" t="str">
        <f t="shared" ca="1" si="5"/>
        <v/>
      </c>
      <c r="F368" s="133" t="str" cm="1">
        <f t="array" ref="F368">IF(A368&lt;&gt;"",INDEX(BDD_ISOLANTS_BIOSOURCES!A:CJ,E368,MATCH($F$12,REFERENCEMENT_ISOLANT[#Headers],0)),"")</f>
        <v/>
      </c>
    </row>
    <row r="369" spans="1:6" x14ac:dyDescent="0.25">
      <c r="A369" s="23" t="str">
        <f>IF(AND(A368&lt;COUNTIF(REFERENCEMENT_ISOLANT[DATE REFERENCEMENT],"&lt;&gt;"&amp;""),A368&gt;0),'PR-tampon'!A368+1,"")</f>
        <v/>
      </c>
      <c r="B369" s="23" t="str">
        <f>IFERROR(IF(A369="","",VLOOKUP($A369,REFERENCEMENT_ISOLANT[[Ordre]:[Eligibilité procédé]],2,FALSE)),"")</f>
        <v/>
      </c>
      <c r="C369" s="23" t="str" cm="1">
        <f t="array" ref="C369">IF(B369&lt;&gt;"",INDEX(BDD_ISOLANTS_BIOSOURCES!A:CF,B369,MATCH($C$12,REFERENCEMENT_ISOLANT[#Headers],0)),"")</f>
        <v/>
      </c>
      <c r="D369" s="23" t="str">
        <f ca="1">IF($B$10=TRUE,IF(C369&lt;&gt;"",COUNTIF(INDIRECT("$C$"&amp;ROW($C$13)&amp;":$C$"&amp;491-COUNTBLANK($C$13:$C$491)),"&lt;"&amp;C369)+COUNTIF(C$13:C369,C369),""),IF(C369&lt;&gt;"",COUNTIF(INDIRECT("$C$"&amp;ROW($C$13)&amp;":$C$"&amp;491-COUNTBLANK($C$13:$C$491)),"&gt;"&amp;C369)+COUNTIF(C$13:C369,C369),""))</f>
        <v/>
      </c>
      <c r="E369" s="23" t="str">
        <f t="shared" ca="1" si="5"/>
        <v/>
      </c>
      <c r="F369" s="133" t="str" cm="1">
        <f t="array" ref="F369">IF(A369&lt;&gt;"",INDEX(BDD_ISOLANTS_BIOSOURCES!A:CJ,E369,MATCH($F$12,REFERENCEMENT_ISOLANT[#Headers],0)),"")</f>
        <v/>
      </c>
    </row>
    <row r="370" spans="1:6" x14ac:dyDescent="0.25">
      <c r="A370" s="23" t="str">
        <f>IF(AND(A369&lt;COUNTIF(REFERENCEMENT_ISOLANT[DATE REFERENCEMENT],"&lt;&gt;"&amp;""),A369&gt;0),'PR-tampon'!A369+1,"")</f>
        <v/>
      </c>
      <c r="B370" s="23" t="str">
        <f>IFERROR(IF(A370="","",VLOOKUP($A370,REFERENCEMENT_ISOLANT[[Ordre]:[Eligibilité procédé]],2,FALSE)),"")</f>
        <v/>
      </c>
      <c r="C370" s="23" t="str" cm="1">
        <f t="array" ref="C370">IF(B370&lt;&gt;"",INDEX(BDD_ISOLANTS_BIOSOURCES!A:CF,B370,MATCH($C$12,REFERENCEMENT_ISOLANT[#Headers],0)),"")</f>
        <v/>
      </c>
      <c r="D370" s="23" t="str">
        <f ca="1">IF($B$10=TRUE,IF(C370&lt;&gt;"",COUNTIF(INDIRECT("$C$"&amp;ROW($C$13)&amp;":$C$"&amp;491-COUNTBLANK($C$13:$C$491)),"&lt;"&amp;C370)+COUNTIF(C$13:C370,C370),""),IF(C370&lt;&gt;"",COUNTIF(INDIRECT("$C$"&amp;ROW($C$13)&amp;":$C$"&amp;491-COUNTBLANK($C$13:$C$491)),"&gt;"&amp;C370)+COUNTIF(C$13:C370,C370),""))</f>
        <v/>
      </c>
      <c r="E370" s="23" t="str">
        <f t="shared" ca="1" si="5"/>
        <v/>
      </c>
      <c r="F370" s="133" t="str" cm="1">
        <f t="array" ref="F370">IF(A370&lt;&gt;"",INDEX(BDD_ISOLANTS_BIOSOURCES!A:CJ,E370,MATCH($F$12,REFERENCEMENT_ISOLANT[#Headers],0)),"")</f>
        <v/>
      </c>
    </row>
    <row r="371" spans="1:6" x14ac:dyDescent="0.25">
      <c r="A371" s="23" t="str">
        <f>IF(AND(A370&lt;COUNTIF(REFERENCEMENT_ISOLANT[DATE REFERENCEMENT],"&lt;&gt;"&amp;""),A370&gt;0),'PR-tampon'!A370+1,"")</f>
        <v/>
      </c>
      <c r="B371" s="23" t="str">
        <f>IFERROR(IF(A371="","",VLOOKUP($A371,REFERENCEMENT_ISOLANT[[Ordre]:[Eligibilité procédé]],2,FALSE)),"")</f>
        <v/>
      </c>
      <c r="C371" s="23" t="str" cm="1">
        <f t="array" ref="C371">IF(B371&lt;&gt;"",INDEX(BDD_ISOLANTS_BIOSOURCES!A:CF,B371,MATCH($C$12,REFERENCEMENT_ISOLANT[#Headers],0)),"")</f>
        <v/>
      </c>
      <c r="D371" s="23" t="str">
        <f ca="1">IF($B$10=TRUE,IF(C371&lt;&gt;"",COUNTIF(INDIRECT("$C$"&amp;ROW($C$13)&amp;":$C$"&amp;491-COUNTBLANK($C$13:$C$491)),"&lt;"&amp;C371)+COUNTIF(C$13:C371,C371),""),IF(C371&lt;&gt;"",COUNTIF(INDIRECT("$C$"&amp;ROW($C$13)&amp;":$C$"&amp;491-COUNTBLANK($C$13:$C$491)),"&gt;"&amp;C371)+COUNTIF(C$13:C371,C371),""))</f>
        <v/>
      </c>
      <c r="E371" s="23" t="str">
        <f t="shared" ca="1" si="5"/>
        <v/>
      </c>
      <c r="F371" s="133" t="str" cm="1">
        <f t="array" ref="F371">IF(A371&lt;&gt;"",INDEX(BDD_ISOLANTS_BIOSOURCES!A:CJ,E371,MATCH($F$12,REFERENCEMENT_ISOLANT[#Headers],0)),"")</f>
        <v/>
      </c>
    </row>
    <row r="372" spans="1:6" x14ac:dyDescent="0.25">
      <c r="A372" s="23" t="str">
        <f>IF(AND(A371&lt;COUNTIF(REFERENCEMENT_ISOLANT[DATE REFERENCEMENT],"&lt;&gt;"&amp;""),A371&gt;0),'PR-tampon'!A371+1,"")</f>
        <v/>
      </c>
      <c r="B372" s="23" t="str">
        <f>IFERROR(IF(A372="","",VLOOKUP($A372,REFERENCEMENT_ISOLANT[[Ordre]:[Eligibilité procédé]],2,FALSE)),"")</f>
        <v/>
      </c>
      <c r="C372" s="23" t="str" cm="1">
        <f t="array" ref="C372">IF(B372&lt;&gt;"",INDEX(BDD_ISOLANTS_BIOSOURCES!A:CF,B372,MATCH($C$12,REFERENCEMENT_ISOLANT[#Headers],0)),"")</f>
        <v/>
      </c>
      <c r="D372" s="23" t="str">
        <f ca="1">IF($B$10=TRUE,IF(C372&lt;&gt;"",COUNTIF(INDIRECT("$C$"&amp;ROW($C$13)&amp;":$C$"&amp;491-COUNTBLANK($C$13:$C$491)),"&lt;"&amp;C372)+COUNTIF(C$13:C372,C372),""),IF(C372&lt;&gt;"",COUNTIF(INDIRECT("$C$"&amp;ROW($C$13)&amp;":$C$"&amp;491-COUNTBLANK($C$13:$C$491)),"&gt;"&amp;C372)+COUNTIF(C$13:C372,C372),""))</f>
        <v/>
      </c>
      <c r="E372" s="23" t="str">
        <f t="shared" ca="1" si="5"/>
        <v/>
      </c>
      <c r="F372" s="133" t="str" cm="1">
        <f t="array" ref="F372">IF(A372&lt;&gt;"",INDEX(BDD_ISOLANTS_BIOSOURCES!A:CJ,E372,MATCH($F$12,REFERENCEMENT_ISOLANT[#Headers],0)),"")</f>
        <v/>
      </c>
    </row>
    <row r="373" spans="1:6" x14ac:dyDescent="0.25">
      <c r="A373" s="23" t="str">
        <f>IF(AND(A372&lt;COUNTIF(REFERENCEMENT_ISOLANT[DATE REFERENCEMENT],"&lt;&gt;"&amp;""),A372&gt;0),'PR-tampon'!A372+1,"")</f>
        <v/>
      </c>
      <c r="B373" s="23" t="str">
        <f>IFERROR(IF(A373="","",VLOOKUP($A373,REFERENCEMENT_ISOLANT[[Ordre]:[Eligibilité procédé]],2,FALSE)),"")</f>
        <v/>
      </c>
      <c r="C373" s="23" t="str" cm="1">
        <f t="array" ref="C373">IF(B373&lt;&gt;"",INDEX(BDD_ISOLANTS_BIOSOURCES!A:CF,B373,MATCH($C$12,REFERENCEMENT_ISOLANT[#Headers],0)),"")</f>
        <v/>
      </c>
      <c r="D373" s="23" t="str">
        <f ca="1">IF($B$10=TRUE,IF(C373&lt;&gt;"",COUNTIF(INDIRECT("$C$"&amp;ROW($C$13)&amp;":$C$"&amp;491-COUNTBLANK($C$13:$C$491)),"&lt;"&amp;C373)+COUNTIF(C$13:C373,C373),""),IF(C373&lt;&gt;"",COUNTIF(INDIRECT("$C$"&amp;ROW($C$13)&amp;":$C$"&amp;491-COUNTBLANK($C$13:$C$491)),"&gt;"&amp;C373)+COUNTIF(C$13:C373,C373),""))</f>
        <v/>
      </c>
      <c r="E373" s="23" t="str">
        <f t="shared" ca="1" si="5"/>
        <v/>
      </c>
      <c r="F373" s="133" t="str" cm="1">
        <f t="array" ref="F373">IF(A373&lt;&gt;"",INDEX(BDD_ISOLANTS_BIOSOURCES!A:CJ,E373,MATCH($F$12,REFERENCEMENT_ISOLANT[#Headers],0)),"")</f>
        <v/>
      </c>
    </row>
    <row r="374" spans="1:6" x14ac:dyDescent="0.25">
      <c r="A374" s="23" t="str">
        <f>IF(AND(A373&lt;COUNTIF(REFERENCEMENT_ISOLANT[DATE REFERENCEMENT],"&lt;&gt;"&amp;""),A373&gt;0),'PR-tampon'!A373+1,"")</f>
        <v/>
      </c>
      <c r="B374" s="23" t="str">
        <f>IFERROR(IF(A374="","",VLOOKUP($A374,REFERENCEMENT_ISOLANT[[Ordre]:[Eligibilité procédé]],2,FALSE)),"")</f>
        <v/>
      </c>
      <c r="C374" s="23" t="str" cm="1">
        <f t="array" ref="C374">IF(B374&lt;&gt;"",INDEX(BDD_ISOLANTS_BIOSOURCES!A:CF,B374,MATCH($C$12,REFERENCEMENT_ISOLANT[#Headers],0)),"")</f>
        <v/>
      </c>
      <c r="D374" s="23" t="str">
        <f ca="1">IF($B$10=TRUE,IF(C374&lt;&gt;"",COUNTIF(INDIRECT("$C$"&amp;ROW($C$13)&amp;":$C$"&amp;491-COUNTBLANK($C$13:$C$491)),"&lt;"&amp;C374)+COUNTIF(C$13:C374,C374),""),IF(C374&lt;&gt;"",COUNTIF(INDIRECT("$C$"&amp;ROW($C$13)&amp;":$C$"&amp;491-COUNTBLANK($C$13:$C$491)),"&gt;"&amp;C374)+COUNTIF(C$13:C374,C374),""))</f>
        <v/>
      </c>
      <c r="E374" s="23" t="str">
        <f t="shared" ca="1" si="5"/>
        <v/>
      </c>
      <c r="F374" s="133" t="str" cm="1">
        <f t="array" ref="F374">IF(A374&lt;&gt;"",INDEX(BDD_ISOLANTS_BIOSOURCES!A:CJ,E374,MATCH($F$12,REFERENCEMENT_ISOLANT[#Headers],0)),"")</f>
        <v/>
      </c>
    </row>
    <row r="375" spans="1:6" x14ac:dyDescent="0.25">
      <c r="A375" s="23" t="str">
        <f>IF(AND(A374&lt;COUNTIF(REFERENCEMENT_ISOLANT[DATE REFERENCEMENT],"&lt;&gt;"&amp;""),A374&gt;0),'PR-tampon'!A374+1,"")</f>
        <v/>
      </c>
      <c r="B375" s="23" t="str">
        <f>IFERROR(IF(A375="","",VLOOKUP($A375,REFERENCEMENT_ISOLANT[[Ordre]:[Eligibilité procédé]],2,FALSE)),"")</f>
        <v/>
      </c>
      <c r="C375" s="23" t="str" cm="1">
        <f t="array" ref="C375">IF(B375&lt;&gt;"",INDEX(BDD_ISOLANTS_BIOSOURCES!A:CF,B375,MATCH($C$12,REFERENCEMENT_ISOLANT[#Headers],0)),"")</f>
        <v/>
      </c>
      <c r="D375" s="23" t="str">
        <f ca="1">IF($B$10=TRUE,IF(C375&lt;&gt;"",COUNTIF(INDIRECT("$C$"&amp;ROW($C$13)&amp;":$C$"&amp;491-COUNTBLANK($C$13:$C$491)),"&lt;"&amp;C375)+COUNTIF(C$13:C375,C375),""),IF(C375&lt;&gt;"",COUNTIF(INDIRECT("$C$"&amp;ROW($C$13)&amp;":$C$"&amp;491-COUNTBLANK($C$13:$C$491)),"&gt;"&amp;C375)+COUNTIF(C$13:C375,C375),""))</f>
        <v/>
      </c>
      <c r="E375" s="23" t="str">
        <f t="shared" ca="1" si="5"/>
        <v/>
      </c>
      <c r="F375" s="133" t="str" cm="1">
        <f t="array" ref="F375">IF(A375&lt;&gt;"",INDEX(BDD_ISOLANTS_BIOSOURCES!A:CJ,E375,MATCH($F$12,REFERENCEMENT_ISOLANT[#Headers],0)),"")</f>
        <v/>
      </c>
    </row>
    <row r="376" spans="1:6" x14ac:dyDescent="0.25">
      <c r="A376" s="23" t="str">
        <f>IF(AND(A375&lt;COUNTIF(REFERENCEMENT_ISOLANT[DATE REFERENCEMENT],"&lt;&gt;"&amp;""),A375&gt;0),'PR-tampon'!A375+1,"")</f>
        <v/>
      </c>
      <c r="B376" s="23" t="str">
        <f>IFERROR(IF(A376="","",VLOOKUP($A376,REFERENCEMENT_ISOLANT[[Ordre]:[Eligibilité procédé]],2,FALSE)),"")</f>
        <v/>
      </c>
      <c r="C376" s="23" t="str" cm="1">
        <f t="array" ref="C376">IF(B376&lt;&gt;"",INDEX(BDD_ISOLANTS_BIOSOURCES!A:CF,B376,MATCH($C$12,REFERENCEMENT_ISOLANT[#Headers],0)),"")</f>
        <v/>
      </c>
      <c r="D376" s="23" t="str">
        <f ca="1">IF($B$10=TRUE,IF(C376&lt;&gt;"",COUNTIF(INDIRECT("$C$"&amp;ROW($C$13)&amp;":$C$"&amp;491-COUNTBLANK($C$13:$C$491)),"&lt;"&amp;C376)+COUNTIF(C$13:C376,C376),""),IF(C376&lt;&gt;"",COUNTIF(INDIRECT("$C$"&amp;ROW($C$13)&amp;":$C$"&amp;491-COUNTBLANK($C$13:$C$491)),"&gt;"&amp;C376)+COUNTIF(C$13:C376,C376),""))</f>
        <v/>
      </c>
      <c r="E376" s="23" t="str">
        <f t="shared" ca="1" si="5"/>
        <v/>
      </c>
      <c r="F376" s="133" t="str" cm="1">
        <f t="array" ref="F376">IF(A376&lt;&gt;"",INDEX(BDD_ISOLANTS_BIOSOURCES!A:CJ,E376,MATCH($F$12,REFERENCEMENT_ISOLANT[#Headers],0)),"")</f>
        <v/>
      </c>
    </row>
    <row r="377" spans="1:6" x14ac:dyDescent="0.25">
      <c r="A377" s="23" t="str">
        <f>IF(AND(A376&lt;COUNTIF(REFERENCEMENT_ISOLANT[DATE REFERENCEMENT],"&lt;&gt;"&amp;""),A376&gt;0),'PR-tampon'!A376+1,"")</f>
        <v/>
      </c>
      <c r="B377" s="23" t="str">
        <f>IFERROR(IF(A377="","",VLOOKUP($A377,REFERENCEMENT_ISOLANT[[Ordre]:[Eligibilité procédé]],2,FALSE)),"")</f>
        <v/>
      </c>
      <c r="C377" s="23" t="str" cm="1">
        <f t="array" ref="C377">IF(B377&lt;&gt;"",INDEX(BDD_ISOLANTS_BIOSOURCES!A:CF,B377,MATCH($C$12,REFERENCEMENT_ISOLANT[#Headers],0)),"")</f>
        <v/>
      </c>
      <c r="D377" s="23" t="str">
        <f ca="1">IF($B$10=TRUE,IF(C377&lt;&gt;"",COUNTIF(INDIRECT("$C$"&amp;ROW($C$13)&amp;":$C$"&amp;491-COUNTBLANK($C$13:$C$491)),"&lt;"&amp;C377)+COUNTIF(C$13:C377,C377),""),IF(C377&lt;&gt;"",COUNTIF(INDIRECT("$C$"&amp;ROW($C$13)&amp;":$C$"&amp;491-COUNTBLANK($C$13:$C$491)),"&gt;"&amp;C377)+COUNTIF(C$13:C377,C377),""))</f>
        <v/>
      </c>
      <c r="E377" s="23" t="str">
        <f t="shared" ca="1" si="5"/>
        <v/>
      </c>
      <c r="F377" s="133" t="str" cm="1">
        <f t="array" ref="F377">IF(A377&lt;&gt;"",INDEX(BDD_ISOLANTS_BIOSOURCES!A:CJ,E377,MATCH($F$12,REFERENCEMENT_ISOLANT[#Headers],0)),"")</f>
        <v/>
      </c>
    </row>
    <row r="378" spans="1:6" x14ac:dyDescent="0.25">
      <c r="A378" s="23" t="str">
        <f>IF(AND(A377&lt;COUNTIF(REFERENCEMENT_ISOLANT[DATE REFERENCEMENT],"&lt;&gt;"&amp;""),A377&gt;0),'PR-tampon'!A377+1,"")</f>
        <v/>
      </c>
      <c r="B378" s="23" t="str">
        <f>IFERROR(IF(A378="","",VLOOKUP($A378,REFERENCEMENT_ISOLANT[[Ordre]:[Eligibilité procédé]],2,FALSE)),"")</f>
        <v/>
      </c>
      <c r="C378" s="23" t="str" cm="1">
        <f t="array" ref="C378">IF(B378&lt;&gt;"",INDEX(BDD_ISOLANTS_BIOSOURCES!A:CF,B378,MATCH($C$12,REFERENCEMENT_ISOLANT[#Headers],0)),"")</f>
        <v/>
      </c>
      <c r="D378" s="23" t="str">
        <f ca="1">IF($B$10=TRUE,IF(C378&lt;&gt;"",COUNTIF(INDIRECT("$C$"&amp;ROW($C$13)&amp;":$C$"&amp;491-COUNTBLANK($C$13:$C$491)),"&lt;"&amp;C378)+COUNTIF(C$13:C378,C378),""),IF(C378&lt;&gt;"",COUNTIF(INDIRECT("$C$"&amp;ROW($C$13)&amp;":$C$"&amp;491-COUNTBLANK($C$13:$C$491)),"&gt;"&amp;C378)+COUNTIF(C$13:C378,C378),""))</f>
        <v/>
      </c>
      <c r="E378" s="23" t="str">
        <f t="shared" ca="1" si="5"/>
        <v/>
      </c>
      <c r="F378" s="133" t="str" cm="1">
        <f t="array" ref="F378">IF(A378&lt;&gt;"",INDEX(BDD_ISOLANTS_BIOSOURCES!A:CJ,E378,MATCH($F$12,REFERENCEMENT_ISOLANT[#Headers],0)),"")</f>
        <v/>
      </c>
    </row>
    <row r="379" spans="1:6" x14ac:dyDescent="0.25">
      <c r="A379" s="23" t="str">
        <f>IF(AND(A378&lt;COUNTIF(REFERENCEMENT_ISOLANT[DATE REFERENCEMENT],"&lt;&gt;"&amp;""),A378&gt;0),'PR-tampon'!A378+1,"")</f>
        <v/>
      </c>
      <c r="B379" s="23" t="str">
        <f>IFERROR(IF(A379="","",VLOOKUP($A379,REFERENCEMENT_ISOLANT[[Ordre]:[Eligibilité procédé]],2,FALSE)),"")</f>
        <v/>
      </c>
      <c r="C379" s="23" t="str" cm="1">
        <f t="array" ref="C379">IF(B379&lt;&gt;"",INDEX(BDD_ISOLANTS_BIOSOURCES!A:CF,B379,MATCH($C$12,REFERENCEMENT_ISOLANT[#Headers],0)),"")</f>
        <v/>
      </c>
      <c r="D379" s="23" t="str">
        <f ca="1">IF($B$10=TRUE,IF(C379&lt;&gt;"",COUNTIF(INDIRECT("$C$"&amp;ROW($C$13)&amp;":$C$"&amp;491-COUNTBLANK($C$13:$C$491)),"&lt;"&amp;C379)+COUNTIF(C$13:C379,C379),""),IF(C379&lt;&gt;"",COUNTIF(INDIRECT("$C$"&amp;ROW($C$13)&amp;":$C$"&amp;491-COUNTBLANK($C$13:$C$491)),"&gt;"&amp;C379)+COUNTIF(C$13:C379,C379),""))</f>
        <v/>
      </c>
      <c r="E379" s="23" t="str">
        <f t="shared" ca="1" si="5"/>
        <v/>
      </c>
      <c r="F379" s="133" t="str" cm="1">
        <f t="array" ref="F379">IF(A379&lt;&gt;"",INDEX(BDD_ISOLANTS_BIOSOURCES!A:CJ,E379,MATCH($F$12,REFERENCEMENT_ISOLANT[#Headers],0)),"")</f>
        <v/>
      </c>
    </row>
    <row r="380" spans="1:6" x14ac:dyDescent="0.25">
      <c r="A380" s="23" t="str">
        <f>IF(AND(A379&lt;COUNTIF(REFERENCEMENT_ISOLANT[DATE REFERENCEMENT],"&lt;&gt;"&amp;""),A379&gt;0),'PR-tampon'!A379+1,"")</f>
        <v/>
      </c>
      <c r="B380" s="23" t="str">
        <f>IFERROR(IF(A380="","",VLOOKUP($A380,REFERENCEMENT_ISOLANT[[Ordre]:[Eligibilité procédé]],2,FALSE)),"")</f>
        <v/>
      </c>
      <c r="C380" s="23" t="str" cm="1">
        <f t="array" ref="C380">IF(B380&lt;&gt;"",INDEX(BDD_ISOLANTS_BIOSOURCES!A:CF,B380,MATCH($C$12,REFERENCEMENT_ISOLANT[#Headers],0)),"")</f>
        <v/>
      </c>
      <c r="D380" s="23" t="str">
        <f ca="1">IF($B$10=TRUE,IF(C380&lt;&gt;"",COUNTIF(INDIRECT("$C$"&amp;ROW($C$13)&amp;":$C$"&amp;491-COUNTBLANK($C$13:$C$491)),"&lt;"&amp;C380)+COUNTIF(C$13:C380,C380),""),IF(C380&lt;&gt;"",COUNTIF(INDIRECT("$C$"&amp;ROW($C$13)&amp;":$C$"&amp;491-COUNTBLANK($C$13:$C$491)),"&gt;"&amp;C380)+COUNTIF(C$13:C380,C380),""))</f>
        <v/>
      </c>
      <c r="E380" s="23" t="str">
        <f t="shared" ca="1" si="5"/>
        <v/>
      </c>
      <c r="F380" s="133" t="str" cm="1">
        <f t="array" ref="F380">IF(A380&lt;&gt;"",INDEX(BDD_ISOLANTS_BIOSOURCES!A:CJ,E380,MATCH($F$12,REFERENCEMENT_ISOLANT[#Headers],0)),"")</f>
        <v/>
      </c>
    </row>
    <row r="381" spans="1:6" x14ac:dyDescent="0.25">
      <c r="A381" s="23" t="str">
        <f>IF(AND(A380&lt;COUNTIF(REFERENCEMENT_ISOLANT[DATE REFERENCEMENT],"&lt;&gt;"&amp;""),A380&gt;0),'PR-tampon'!A380+1,"")</f>
        <v/>
      </c>
      <c r="B381" s="23" t="str">
        <f>IFERROR(IF(A381="","",VLOOKUP($A381,REFERENCEMENT_ISOLANT[[Ordre]:[Eligibilité procédé]],2,FALSE)),"")</f>
        <v/>
      </c>
      <c r="C381" s="23" t="str" cm="1">
        <f t="array" ref="C381">IF(B381&lt;&gt;"",INDEX(BDD_ISOLANTS_BIOSOURCES!A:CF,B381,MATCH($C$12,REFERENCEMENT_ISOLANT[#Headers],0)),"")</f>
        <v/>
      </c>
      <c r="D381" s="23" t="str">
        <f ca="1">IF($B$10=TRUE,IF(C381&lt;&gt;"",COUNTIF(INDIRECT("$C$"&amp;ROW($C$13)&amp;":$C$"&amp;491-COUNTBLANK($C$13:$C$491)),"&lt;"&amp;C381)+COUNTIF(C$13:C381,C381),""),IF(C381&lt;&gt;"",COUNTIF(INDIRECT("$C$"&amp;ROW($C$13)&amp;":$C$"&amp;491-COUNTBLANK($C$13:$C$491)),"&gt;"&amp;C381)+COUNTIF(C$13:C381,C381),""))</f>
        <v/>
      </c>
      <c r="E381" s="23" t="str">
        <f t="shared" ca="1" si="5"/>
        <v/>
      </c>
      <c r="F381" s="133" t="str" cm="1">
        <f t="array" ref="F381">IF(A381&lt;&gt;"",INDEX(BDD_ISOLANTS_BIOSOURCES!A:CJ,E381,MATCH($F$12,REFERENCEMENT_ISOLANT[#Headers],0)),"")</f>
        <v/>
      </c>
    </row>
    <row r="382" spans="1:6" x14ac:dyDescent="0.25">
      <c r="A382" s="23" t="str">
        <f>IF(AND(A381&lt;COUNTIF(REFERENCEMENT_ISOLANT[DATE REFERENCEMENT],"&lt;&gt;"&amp;""),A381&gt;0),'PR-tampon'!A381+1,"")</f>
        <v/>
      </c>
      <c r="B382" s="23" t="str">
        <f>IFERROR(IF(A382="","",VLOOKUP($A382,REFERENCEMENT_ISOLANT[[Ordre]:[Eligibilité procédé]],2,FALSE)),"")</f>
        <v/>
      </c>
      <c r="C382" s="23" t="str" cm="1">
        <f t="array" ref="C382">IF(B382&lt;&gt;"",INDEX(BDD_ISOLANTS_BIOSOURCES!A:CF,B382,MATCH($C$12,REFERENCEMENT_ISOLANT[#Headers],0)),"")</f>
        <v/>
      </c>
      <c r="D382" s="23" t="str">
        <f ca="1">IF($B$10=TRUE,IF(C382&lt;&gt;"",COUNTIF(INDIRECT("$C$"&amp;ROW($C$13)&amp;":$C$"&amp;491-COUNTBLANK($C$13:$C$491)),"&lt;"&amp;C382)+COUNTIF(C$13:C382,C382),""),IF(C382&lt;&gt;"",COUNTIF(INDIRECT("$C$"&amp;ROW($C$13)&amp;":$C$"&amp;491-COUNTBLANK($C$13:$C$491)),"&gt;"&amp;C382)+COUNTIF(C$13:C382,C382),""))</f>
        <v/>
      </c>
      <c r="E382" s="23" t="str">
        <f t="shared" ca="1" si="5"/>
        <v/>
      </c>
      <c r="F382" s="133" t="str" cm="1">
        <f t="array" ref="F382">IF(A382&lt;&gt;"",INDEX(BDD_ISOLANTS_BIOSOURCES!A:CJ,E382,MATCH($F$12,REFERENCEMENT_ISOLANT[#Headers],0)),"")</f>
        <v/>
      </c>
    </row>
    <row r="383" spans="1:6" x14ac:dyDescent="0.25">
      <c r="A383" s="23" t="str">
        <f>IF(AND(A382&lt;COUNTIF(REFERENCEMENT_ISOLANT[DATE REFERENCEMENT],"&lt;&gt;"&amp;""),A382&gt;0),'PR-tampon'!A382+1,"")</f>
        <v/>
      </c>
      <c r="B383" s="23" t="str">
        <f>IFERROR(IF(A383="","",VLOOKUP($A383,REFERENCEMENT_ISOLANT[[Ordre]:[Eligibilité procédé]],2,FALSE)),"")</f>
        <v/>
      </c>
      <c r="C383" s="23" t="str" cm="1">
        <f t="array" ref="C383">IF(B383&lt;&gt;"",INDEX(BDD_ISOLANTS_BIOSOURCES!A:CF,B383,MATCH($C$12,REFERENCEMENT_ISOLANT[#Headers],0)),"")</f>
        <v/>
      </c>
      <c r="D383" s="23" t="str">
        <f ca="1">IF($B$10=TRUE,IF(C383&lt;&gt;"",COUNTIF(INDIRECT("$C$"&amp;ROW($C$13)&amp;":$C$"&amp;491-COUNTBLANK($C$13:$C$491)),"&lt;"&amp;C383)+COUNTIF(C$13:C383,C383),""),IF(C383&lt;&gt;"",COUNTIF(INDIRECT("$C$"&amp;ROW($C$13)&amp;":$C$"&amp;491-COUNTBLANK($C$13:$C$491)),"&gt;"&amp;C383)+COUNTIF(C$13:C383,C383),""))</f>
        <v/>
      </c>
      <c r="E383" s="23" t="str">
        <f t="shared" ca="1" si="5"/>
        <v/>
      </c>
      <c r="F383" s="133" t="str" cm="1">
        <f t="array" ref="F383">IF(A383&lt;&gt;"",INDEX(BDD_ISOLANTS_BIOSOURCES!A:CJ,E383,MATCH($F$12,REFERENCEMENT_ISOLANT[#Headers],0)),"")</f>
        <v/>
      </c>
    </row>
    <row r="384" spans="1:6" x14ac:dyDescent="0.25">
      <c r="A384" s="23" t="str">
        <f>IF(AND(A383&lt;COUNTIF(REFERENCEMENT_ISOLANT[DATE REFERENCEMENT],"&lt;&gt;"&amp;""),A383&gt;0),'PR-tampon'!A383+1,"")</f>
        <v/>
      </c>
      <c r="B384" s="23" t="str">
        <f>IFERROR(IF(A384="","",VLOOKUP($A384,REFERENCEMENT_ISOLANT[[Ordre]:[Eligibilité procédé]],2,FALSE)),"")</f>
        <v/>
      </c>
      <c r="C384" s="23" t="str" cm="1">
        <f t="array" ref="C384">IF(B384&lt;&gt;"",INDEX(BDD_ISOLANTS_BIOSOURCES!A:CF,B384,MATCH($C$12,REFERENCEMENT_ISOLANT[#Headers],0)),"")</f>
        <v/>
      </c>
      <c r="D384" s="23" t="str">
        <f ca="1">IF($B$10=TRUE,IF(C384&lt;&gt;"",COUNTIF(INDIRECT("$C$"&amp;ROW($C$13)&amp;":$C$"&amp;491-COUNTBLANK($C$13:$C$491)),"&lt;"&amp;C384)+COUNTIF(C$13:C384,C384),""),IF(C384&lt;&gt;"",COUNTIF(INDIRECT("$C$"&amp;ROW($C$13)&amp;":$C$"&amp;491-COUNTBLANK($C$13:$C$491)),"&gt;"&amp;C384)+COUNTIF(C$13:C384,C384),""))</f>
        <v/>
      </c>
      <c r="E384" s="23" t="str">
        <f t="shared" ca="1" si="5"/>
        <v/>
      </c>
      <c r="F384" s="133" t="str" cm="1">
        <f t="array" ref="F384">IF(A384&lt;&gt;"",INDEX(BDD_ISOLANTS_BIOSOURCES!A:CJ,E384,MATCH($F$12,REFERENCEMENT_ISOLANT[#Headers],0)),"")</f>
        <v/>
      </c>
    </row>
    <row r="385" spans="1:6" x14ac:dyDescent="0.25">
      <c r="A385" s="23" t="str">
        <f>IF(AND(A384&lt;COUNTIF(REFERENCEMENT_ISOLANT[DATE REFERENCEMENT],"&lt;&gt;"&amp;""),A384&gt;0),'PR-tampon'!A384+1,"")</f>
        <v/>
      </c>
      <c r="B385" s="23" t="str">
        <f>IFERROR(IF(A385="","",VLOOKUP($A385,REFERENCEMENT_ISOLANT[[Ordre]:[Eligibilité procédé]],2,FALSE)),"")</f>
        <v/>
      </c>
      <c r="C385" s="23" t="str" cm="1">
        <f t="array" ref="C385">IF(B385&lt;&gt;"",INDEX(BDD_ISOLANTS_BIOSOURCES!A:CF,B385,MATCH($C$12,REFERENCEMENT_ISOLANT[#Headers],0)),"")</f>
        <v/>
      </c>
      <c r="D385" s="23" t="str">
        <f ca="1">IF($B$10=TRUE,IF(C385&lt;&gt;"",COUNTIF(INDIRECT("$C$"&amp;ROW($C$13)&amp;":$C$"&amp;491-COUNTBLANK($C$13:$C$491)),"&lt;"&amp;C385)+COUNTIF(C$13:C385,C385),""),IF(C385&lt;&gt;"",COUNTIF(INDIRECT("$C$"&amp;ROW($C$13)&amp;":$C$"&amp;491-COUNTBLANK($C$13:$C$491)),"&gt;"&amp;C385)+COUNTIF(C$13:C385,C385),""))</f>
        <v/>
      </c>
      <c r="E385" s="23" t="str">
        <f t="shared" ca="1" si="5"/>
        <v/>
      </c>
      <c r="F385" s="133" t="str" cm="1">
        <f t="array" ref="F385">IF(A385&lt;&gt;"",INDEX(BDD_ISOLANTS_BIOSOURCES!A:CJ,E385,MATCH($F$12,REFERENCEMENT_ISOLANT[#Headers],0)),"")</f>
        <v/>
      </c>
    </row>
    <row r="386" spans="1:6" x14ac:dyDescent="0.25">
      <c r="A386" s="23" t="str">
        <f>IF(AND(A385&lt;COUNTIF(REFERENCEMENT_ISOLANT[DATE REFERENCEMENT],"&lt;&gt;"&amp;""),A385&gt;0),'PR-tampon'!A385+1,"")</f>
        <v/>
      </c>
      <c r="B386" s="23" t="str">
        <f>IFERROR(IF(A386="","",VLOOKUP($A386,REFERENCEMENT_ISOLANT[[Ordre]:[Eligibilité procédé]],2,FALSE)),"")</f>
        <v/>
      </c>
      <c r="C386" s="23" t="str" cm="1">
        <f t="array" ref="C386">IF(B386&lt;&gt;"",INDEX(BDD_ISOLANTS_BIOSOURCES!A:CF,B386,MATCH($C$12,REFERENCEMENT_ISOLANT[#Headers],0)),"")</f>
        <v/>
      </c>
      <c r="D386" s="23" t="str">
        <f ca="1">IF($B$10=TRUE,IF(C386&lt;&gt;"",COUNTIF(INDIRECT("$C$"&amp;ROW($C$13)&amp;":$C$"&amp;491-COUNTBLANK($C$13:$C$491)),"&lt;"&amp;C386)+COUNTIF(C$13:C386,C386),""),IF(C386&lt;&gt;"",COUNTIF(INDIRECT("$C$"&amp;ROW($C$13)&amp;":$C$"&amp;491-COUNTBLANK($C$13:$C$491)),"&gt;"&amp;C386)+COUNTIF(C$13:C386,C386),""))</f>
        <v/>
      </c>
      <c r="E386" s="23" t="str">
        <f t="shared" ca="1" si="5"/>
        <v/>
      </c>
      <c r="F386" s="133" t="str" cm="1">
        <f t="array" ref="F386">IF(A386&lt;&gt;"",INDEX(BDD_ISOLANTS_BIOSOURCES!A:CJ,E386,MATCH($F$12,REFERENCEMENT_ISOLANT[#Headers],0)),"")</f>
        <v/>
      </c>
    </row>
    <row r="387" spans="1:6" x14ac:dyDescent="0.25">
      <c r="A387" s="23" t="str">
        <f>IF(AND(A386&lt;COUNTIF(REFERENCEMENT_ISOLANT[DATE REFERENCEMENT],"&lt;&gt;"&amp;""),A386&gt;0),'PR-tampon'!A386+1,"")</f>
        <v/>
      </c>
      <c r="B387" s="23" t="str">
        <f>IFERROR(IF(A387="","",VLOOKUP($A387,REFERENCEMENT_ISOLANT[[Ordre]:[Eligibilité procédé]],2,FALSE)),"")</f>
        <v/>
      </c>
      <c r="C387" s="23" t="str" cm="1">
        <f t="array" ref="C387">IF(B387&lt;&gt;"",INDEX(BDD_ISOLANTS_BIOSOURCES!A:CF,B387,MATCH($C$12,REFERENCEMENT_ISOLANT[#Headers],0)),"")</f>
        <v/>
      </c>
      <c r="D387" s="23" t="str">
        <f ca="1">IF($B$10=TRUE,IF(C387&lt;&gt;"",COUNTIF(INDIRECT("$C$"&amp;ROW($C$13)&amp;":$C$"&amp;491-COUNTBLANK($C$13:$C$491)),"&lt;"&amp;C387)+COUNTIF(C$13:C387,C387),""),IF(C387&lt;&gt;"",COUNTIF(INDIRECT("$C$"&amp;ROW($C$13)&amp;":$C$"&amp;491-COUNTBLANK($C$13:$C$491)),"&gt;"&amp;C387)+COUNTIF(C$13:C387,C387),""))</f>
        <v/>
      </c>
      <c r="E387" s="23" t="str">
        <f t="shared" ca="1" si="5"/>
        <v/>
      </c>
      <c r="F387" s="133" t="str" cm="1">
        <f t="array" ref="F387">IF(A387&lt;&gt;"",INDEX(BDD_ISOLANTS_BIOSOURCES!A:CJ,E387,MATCH($F$12,REFERENCEMENT_ISOLANT[#Headers],0)),"")</f>
        <v/>
      </c>
    </row>
    <row r="388" spans="1:6" x14ac:dyDescent="0.25">
      <c r="A388" s="23" t="str">
        <f>IF(AND(A387&lt;COUNTIF(REFERENCEMENT_ISOLANT[DATE REFERENCEMENT],"&lt;&gt;"&amp;""),A387&gt;0),'PR-tampon'!A387+1,"")</f>
        <v/>
      </c>
      <c r="B388" s="23" t="str">
        <f>IFERROR(IF(A388="","",VLOOKUP($A388,REFERENCEMENT_ISOLANT[[Ordre]:[Eligibilité procédé]],2,FALSE)),"")</f>
        <v/>
      </c>
      <c r="C388" s="23" t="str" cm="1">
        <f t="array" ref="C388">IF(B388&lt;&gt;"",INDEX(BDD_ISOLANTS_BIOSOURCES!A:CF,B388,MATCH($C$12,REFERENCEMENT_ISOLANT[#Headers],0)),"")</f>
        <v/>
      </c>
      <c r="D388" s="23" t="str">
        <f ca="1">IF($B$10=TRUE,IF(C388&lt;&gt;"",COUNTIF(INDIRECT("$C$"&amp;ROW($C$13)&amp;":$C$"&amp;491-COUNTBLANK($C$13:$C$491)),"&lt;"&amp;C388)+COUNTIF(C$13:C388,C388),""),IF(C388&lt;&gt;"",COUNTIF(INDIRECT("$C$"&amp;ROW($C$13)&amp;":$C$"&amp;491-COUNTBLANK($C$13:$C$491)),"&gt;"&amp;C388)+COUNTIF(C$13:C388,C388),""))</f>
        <v/>
      </c>
      <c r="E388" s="23" t="str">
        <f t="shared" ca="1" si="5"/>
        <v/>
      </c>
      <c r="F388" s="133" t="str" cm="1">
        <f t="array" ref="F388">IF(A388&lt;&gt;"",INDEX(BDD_ISOLANTS_BIOSOURCES!A:CJ,E388,MATCH($F$12,REFERENCEMENT_ISOLANT[#Headers],0)),"")</f>
        <v/>
      </c>
    </row>
    <row r="389" spans="1:6" x14ac:dyDescent="0.25">
      <c r="A389" s="23" t="str">
        <f>IF(AND(A388&lt;COUNTIF(REFERENCEMENT_ISOLANT[DATE REFERENCEMENT],"&lt;&gt;"&amp;""),A388&gt;0),'PR-tampon'!A388+1,"")</f>
        <v/>
      </c>
      <c r="B389" s="23" t="str">
        <f>IFERROR(IF(A389="","",VLOOKUP($A389,REFERENCEMENT_ISOLANT[[Ordre]:[Eligibilité procédé]],2,FALSE)),"")</f>
        <v/>
      </c>
      <c r="C389" s="23" t="str" cm="1">
        <f t="array" ref="C389">IF(B389&lt;&gt;"",INDEX(BDD_ISOLANTS_BIOSOURCES!A:CF,B389,MATCH($C$12,REFERENCEMENT_ISOLANT[#Headers],0)),"")</f>
        <v/>
      </c>
      <c r="D389" s="23" t="str">
        <f ca="1">IF($B$10=TRUE,IF(C389&lt;&gt;"",COUNTIF(INDIRECT("$C$"&amp;ROW($C$13)&amp;":$C$"&amp;491-COUNTBLANK($C$13:$C$491)),"&lt;"&amp;C389)+COUNTIF(C$13:C389,C389),""),IF(C389&lt;&gt;"",COUNTIF(INDIRECT("$C$"&amp;ROW($C$13)&amp;":$C$"&amp;491-COUNTBLANK($C$13:$C$491)),"&gt;"&amp;C389)+COUNTIF(C$13:C389,C389),""))</f>
        <v/>
      </c>
      <c r="E389" s="23" t="str">
        <f t="shared" ca="1" si="5"/>
        <v/>
      </c>
      <c r="F389" s="133" t="str" cm="1">
        <f t="array" ref="F389">IF(A389&lt;&gt;"",INDEX(BDD_ISOLANTS_BIOSOURCES!A:CJ,E389,MATCH($F$12,REFERENCEMENT_ISOLANT[#Headers],0)),"")</f>
        <v/>
      </c>
    </row>
    <row r="390" spans="1:6" x14ac:dyDescent="0.25">
      <c r="A390" s="23" t="str">
        <f>IF(AND(A389&lt;COUNTIF(REFERENCEMENT_ISOLANT[DATE REFERENCEMENT],"&lt;&gt;"&amp;""),A389&gt;0),'PR-tampon'!A389+1,"")</f>
        <v/>
      </c>
      <c r="B390" s="23" t="str">
        <f>IFERROR(IF(A390="","",VLOOKUP($A390,REFERENCEMENT_ISOLANT[[Ordre]:[Eligibilité procédé]],2,FALSE)),"")</f>
        <v/>
      </c>
      <c r="C390" s="23" t="str" cm="1">
        <f t="array" ref="C390">IF(B390&lt;&gt;"",INDEX(BDD_ISOLANTS_BIOSOURCES!A:CF,B390,MATCH($C$12,REFERENCEMENT_ISOLANT[#Headers],0)),"")</f>
        <v/>
      </c>
      <c r="D390" s="23" t="str">
        <f ca="1">IF($B$10=TRUE,IF(C390&lt;&gt;"",COUNTIF(INDIRECT("$C$"&amp;ROW($C$13)&amp;":$C$"&amp;491-COUNTBLANK($C$13:$C$491)),"&lt;"&amp;C390)+COUNTIF(C$13:C390,C390),""),IF(C390&lt;&gt;"",COUNTIF(INDIRECT("$C$"&amp;ROW($C$13)&amp;":$C$"&amp;491-COUNTBLANK($C$13:$C$491)),"&gt;"&amp;C390)+COUNTIF(C$13:C390,C390),""))</f>
        <v/>
      </c>
      <c r="E390" s="23" t="str">
        <f t="shared" ca="1" si="5"/>
        <v/>
      </c>
      <c r="F390" s="133" t="str" cm="1">
        <f t="array" ref="F390">IF(A390&lt;&gt;"",INDEX(BDD_ISOLANTS_BIOSOURCES!A:CJ,E390,MATCH($F$12,REFERENCEMENT_ISOLANT[#Headers],0)),"")</f>
        <v/>
      </c>
    </row>
    <row r="391" spans="1:6" x14ac:dyDescent="0.25">
      <c r="A391" s="23" t="str">
        <f>IF(AND(A390&lt;COUNTIF(REFERENCEMENT_ISOLANT[DATE REFERENCEMENT],"&lt;&gt;"&amp;""),A390&gt;0),'PR-tampon'!A390+1,"")</f>
        <v/>
      </c>
      <c r="B391" s="23" t="str">
        <f>IFERROR(IF(A391="","",VLOOKUP($A391,REFERENCEMENT_ISOLANT[[Ordre]:[Eligibilité procédé]],2,FALSE)),"")</f>
        <v/>
      </c>
      <c r="C391" s="23" t="str" cm="1">
        <f t="array" ref="C391">IF(B391&lt;&gt;"",INDEX(BDD_ISOLANTS_BIOSOURCES!A:CF,B391,MATCH($C$12,REFERENCEMENT_ISOLANT[#Headers],0)),"")</f>
        <v/>
      </c>
      <c r="D391" s="23" t="str">
        <f ca="1">IF($B$10=TRUE,IF(C391&lt;&gt;"",COUNTIF(INDIRECT("$C$"&amp;ROW($C$13)&amp;":$C$"&amp;491-COUNTBLANK($C$13:$C$491)),"&lt;"&amp;C391)+COUNTIF(C$13:C391,C391),""),IF(C391&lt;&gt;"",COUNTIF(INDIRECT("$C$"&amp;ROW($C$13)&amp;":$C$"&amp;491-COUNTBLANK($C$13:$C$491)),"&gt;"&amp;C391)+COUNTIF(C$13:C391,C391),""))</f>
        <v/>
      </c>
      <c r="E391" s="23" t="str">
        <f t="shared" ca="1" si="5"/>
        <v/>
      </c>
      <c r="F391" s="133" t="str" cm="1">
        <f t="array" ref="F391">IF(A391&lt;&gt;"",INDEX(BDD_ISOLANTS_BIOSOURCES!A:CJ,E391,MATCH($F$12,REFERENCEMENT_ISOLANT[#Headers],0)),"")</f>
        <v/>
      </c>
    </row>
    <row r="392" spans="1:6" x14ac:dyDescent="0.25">
      <c r="A392" s="23" t="str">
        <f>IF(AND(A391&lt;COUNTIF(REFERENCEMENT_ISOLANT[DATE REFERENCEMENT],"&lt;&gt;"&amp;""),A391&gt;0),'PR-tampon'!A391+1,"")</f>
        <v/>
      </c>
      <c r="B392" s="23" t="str">
        <f>IFERROR(IF(A392="","",VLOOKUP($A392,REFERENCEMENT_ISOLANT[[Ordre]:[Eligibilité procédé]],2,FALSE)),"")</f>
        <v/>
      </c>
      <c r="C392" s="23" t="str" cm="1">
        <f t="array" ref="C392">IF(B392&lt;&gt;"",INDEX(BDD_ISOLANTS_BIOSOURCES!A:CF,B392,MATCH($C$12,REFERENCEMENT_ISOLANT[#Headers],0)),"")</f>
        <v/>
      </c>
      <c r="D392" s="23" t="str">
        <f ca="1">IF($B$10=TRUE,IF(C392&lt;&gt;"",COUNTIF(INDIRECT("$C$"&amp;ROW($C$13)&amp;":$C$"&amp;491-COUNTBLANK($C$13:$C$491)),"&lt;"&amp;C392)+COUNTIF(C$13:C392,C392),""),IF(C392&lt;&gt;"",COUNTIF(INDIRECT("$C$"&amp;ROW($C$13)&amp;":$C$"&amp;491-COUNTBLANK($C$13:$C$491)),"&gt;"&amp;C392)+COUNTIF(C$13:C392,C392),""))</f>
        <v/>
      </c>
      <c r="E392" s="23" t="str">
        <f t="shared" ca="1" si="5"/>
        <v/>
      </c>
      <c r="F392" s="133" t="str" cm="1">
        <f t="array" ref="F392">IF(A392&lt;&gt;"",INDEX(BDD_ISOLANTS_BIOSOURCES!A:CJ,E392,MATCH($F$12,REFERENCEMENT_ISOLANT[#Headers],0)),"")</f>
        <v/>
      </c>
    </row>
    <row r="393" spans="1:6" x14ac:dyDescent="0.25">
      <c r="A393" s="23" t="str">
        <f>IF(AND(A392&lt;COUNTIF(REFERENCEMENT_ISOLANT[DATE REFERENCEMENT],"&lt;&gt;"&amp;""),A392&gt;0),'PR-tampon'!A392+1,"")</f>
        <v/>
      </c>
      <c r="B393" s="23" t="str">
        <f>IFERROR(IF(A393="","",VLOOKUP($A393,REFERENCEMENT_ISOLANT[[Ordre]:[Eligibilité procédé]],2,FALSE)),"")</f>
        <v/>
      </c>
      <c r="C393" s="23" t="str" cm="1">
        <f t="array" ref="C393">IF(B393&lt;&gt;"",INDEX(BDD_ISOLANTS_BIOSOURCES!A:CF,B393,MATCH($C$12,REFERENCEMENT_ISOLANT[#Headers],0)),"")</f>
        <v/>
      </c>
      <c r="D393" s="23" t="str">
        <f ca="1">IF($B$10=TRUE,IF(C393&lt;&gt;"",COUNTIF(INDIRECT("$C$"&amp;ROW($C$13)&amp;":$C$"&amp;491-COUNTBLANK($C$13:$C$491)),"&lt;"&amp;C393)+COUNTIF(C$13:C393,C393),""),IF(C393&lt;&gt;"",COUNTIF(INDIRECT("$C$"&amp;ROW($C$13)&amp;":$C$"&amp;491-COUNTBLANK($C$13:$C$491)),"&gt;"&amp;C393)+COUNTIF(C$13:C393,C393),""))</f>
        <v/>
      </c>
      <c r="E393" s="23" t="str">
        <f t="shared" ca="1" si="5"/>
        <v/>
      </c>
      <c r="F393" s="133" t="str" cm="1">
        <f t="array" ref="F393">IF(A393&lt;&gt;"",INDEX(BDD_ISOLANTS_BIOSOURCES!A:CJ,E393,MATCH($F$12,REFERENCEMENT_ISOLANT[#Headers],0)),"")</f>
        <v/>
      </c>
    </row>
    <row r="394" spans="1:6" x14ac:dyDescent="0.25">
      <c r="A394" s="23" t="str">
        <f>IF(AND(A393&lt;COUNTIF(REFERENCEMENT_ISOLANT[DATE REFERENCEMENT],"&lt;&gt;"&amp;""),A393&gt;0),'PR-tampon'!A393+1,"")</f>
        <v/>
      </c>
      <c r="B394" s="23" t="str">
        <f>IFERROR(IF(A394="","",VLOOKUP($A394,REFERENCEMENT_ISOLANT[[Ordre]:[Eligibilité procédé]],2,FALSE)),"")</f>
        <v/>
      </c>
      <c r="C394" s="23" t="str" cm="1">
        <f t="array" ref="C394">IF(B394&lt;&gt;"",INDEX(BDD_ISOLANTS_BIOSOURCES!A:CF,B394,MATCH($C$12,REFERENCEMENT_ISOLANT[#Headers],0)),"")</f>
        <v/>
      </c>
      <c r="D394" s="23" t="str">
        <f ca="1">IF($B$10=TRUE,IF(C394&lt;&gt;"",COUNTIF(INDIRECT("$C$"&amp;ROW($C$13)&amp;":$C$"&amp;491-COUNTBLANK($C$13:$C$491)),"&lt;"&amp;C394)+COUNTIF(C$13:C394,C394),""),IF(C394&lt;&gt;"",COUNTIF(INDIRECT("$C$"&amp;ROW($C$13)&amp;":$C$"&amp;491-COUNTBLANK($C$13:$C$491)),"&gt;"&amp;C394)+COUNTIF(C$13:C394,C394),""))</f>
        <v/>
      </c>
      <c r="E394" s="23" t="str">
        <f t="shared" ca="1" si="5"/>
        <v/>
      </c>
      <c r="F394" s="133" t="str" cm="1">
        <f t="array" ref="F394">IF(A394&lt;&gt;"",INDEX(BDD_ISOLANTS_BIOSOURCES!A:CJ,E394,MATCH($F$12,REFERENCEMENT_ISOLANT[#Headers],0)),"")</f>
        <v/>
      </c>
    </row>
    <row r="395" spans="1:6" x14ac:dyDescent="0.25">
      <c r="A395" s="23" t="str">
        <f>IF(AND(A394&lt;COUNTIF(REFERENCEMENT_ISOLANT[DATE REFERENCEMENT],"&lt;&gt;"&amp;""),A394&gt;0),'PR-tampon'!A394+1,"")</f>
        <v/>
      </c>
      <c r="B395" s="23" t="str">
        <f>IFERROR(IF(A395="","",VLOOKUP($A395,REFERENCEMENT_ISOLANT[[Ordre]:[Eligibilité procédé]],2,FALSE)),"")</f>
        <v/>
      </c>
      <c r="C395" s="23" t="str" cm="1">
        <f t="array" ref="C395">IF(B395&lt;&gt;"",INDEX(BDD_ISOLANTS_BIOSOURCES!A:CF,B395,MATCH($C$12,REFERENCEMENT_ISOLANT[#Headers],0)),"")</f>
        <v/>
      </c>
      <c r="D395" s="23" t="str">
        <f ca="1">IF($B$10=TRUE,IF(C395&lt;&gt;"",COUNTIF(INDIRECT("$C$"&amp;ROW($C$13)&amp;":$C$"&amp;491-COUNTBLANK($C$13:$C$491)),"&lt;"&amp;C395)+COUNTIF(C$13:C395,C395),""),IF(C395&lt;&gt;"",COUNTIF(INDIRECT("$C$"&amp;ROW($C$13)&amp;":$C$"&amp;491-COUNTBLANK($C$13:$C$491)),"&gt;"&amp;C395)+COUNTIF(C$13:C395,C395),""))</f>
        <v/>
      </c>
      <c r="E395" s="23" t="str">
        <f t="shared" ca="1" si="5"/>
        <v/>
      </c>
      <c r="F395" s="133" t="str" cm="1">
        <f t="array" ref="F395">IF(A395&lt;&gt;"",INDEX(BDD_ISOLANTS_BIOSOURCES!A:CJ,E395,MATCH($F$12,REFERENCEMENT_ISOLANT[#Headers],0)),"")</f>
        <v/>
      </c>
    </row>
    <row r="396" spans="1:6" x14ac:dyDescent="0.25">
      <c r="A396" s="23" t="str">
        <f>IF(AND(A395&lt;COUNTIF(REFERENCEMENT_ISOLANT[DATE REFERENCEMENT],"&lt;&gt;"&amp;""),A395&gt;0),'PR-tampon'!A395+1,"")</f>
        <v/>
      </c>
      <c r="B396" s="23" t="str">
        <f>IFERROR(IF(A396="","",VLOOKUP($A396,REFERENCEMENT_ISOLANT[[Ordre]:[Eligibilité procédé]],2,FALSE)),"")</f>
        <v/>
      </c>
      <c r="C396" s="23" t="str" cm="1">
        <f t="array" ref="C396">IF(B396&lt;&gt;"",INDEX(BDD_ISOLANTS_BIOSOURCES!A:CF,B396,MATCH($C$12,REFERENCEMENT_ISOLANT[#Headers],0)),"")</f>
        <v/>
      </c>
      <c r="D396" s="23" t="str">
        <f ca="1">IF($B$10=TRUE,IF(C396&lt;&gt;"",COUNTIF(INDIRECT("$C$"&amp;ROW($C$13)&amp;":$C$"&amp;491-COUNTBLANK($C$13:$C$491)),"&lt;"&amp;C396)+COUNTIF(C$13:C396,C396),""),IF(C396&lt;&gt;"",COUNTIF(INDIRECT("$C$"&amp;ROW($C$13)&amp;":$C$"&amp;491-COUNTBLANK($C$13:$C$491)),"&gt;"&amp;C396)+COUNTIF(C$13:C396,C396),""))</f>
        <v/>
      </c>
      <c r="E396" s="23" t="str">
        <f t="shared" ca="1" si="5"/>
        <v/>
      </c>
      <c r="F396" s="133" t="str" cm="1">
        <f t="array" ref="F396">IF(A396&lt;&gt;"",INDEX(BDD_ISOLANTS_BIOSOURCES!A:CJ,E396,MATCH($F$12,REFERENCEMENT_ISOLANT[#Headers],0)),"")</f>
        <v/>
      </c>
    </row>
    <row r="397" spans="1:6" x14ac:dyDescent="0.25">
      <c r="A397" s="23" t="str">
        <f>IF(AND(A396&lt;COUNTIF(REFERENCEMENT_ISOLANT[DATE REFERENCEMENT],"&lt;&gt;"&amp;""),A396&gt;0),'PR-tampon'!A396+1,"")</f>
        <v/>
      </c>
      <c r="B397" s="23" t="str">
        <f>IFERROR(IF(A397="","",VLOOKUP($A397,REFERENCEMENT_ISOLANT[[Ordre]:[Eligibilité procédé]],2,FALSE)),"")</f>
        <v/>
      </c>
      <c r="C397" s="23" t="str" cm="1">
        <f t="array" ref="C397">IF(B397&lt;&gt;"",INDEX(BDD_ISOLANTS_BIOSOURCES!A:CF,B397,MATCH($C$12,REFERENCEMENT_ISOLANT[#Headers],0)),"")</f>
        <v/>
      </c>
      <c r="D397" s="23" t="str">
        <f ca="1">IF($B$10=TRUE,IF(C397&lt;&gt;"",COUNTIF(INDIRECT("$C$"&amp;ROW($C$13)&amp;":$C$"&amp;491-COUNTBLANK($C$13:$C$491)),"&lt;"&amp;C397)+COUNTIF(C$13:C397,C397),""),IF(C397&lt;&gt;"",COUNTIF(INDIRECT("$C$"&amp;ROW($C$13)&amp;":$C$"&amp;491-COUNTBLANK($C$13:$C$491)),"&gt;"&amp;C397)+COUNTIF(C$13:C397,C397),""))</f>
        <v/>
      </c>
      <c r="E397" s="23" t="str">
        <f t="shared" ca="1" si="5"/>
        <v/>
      </c>
      <c r="F397" s="133" t="str" cm="1">
        <f t="array" ref="F397">IF(A397&lt;&gt;"",INDEX(BDD_ISOLANTS_BIOSOURCES!A:CJ,E397,MATCH($F$12,REFERENCEMENT_ISOLANT[#Headers],0)),"")</f>
        <v/>
      </c>
    </row>
    <row r="398" spans="1:6" x14ac:dyDescent="0.25">
      <c r="A398" s="23" t="str">
        <f>IF(AND(A397&lt;COUNTIF(REFERENCEMENT_ISOLANT[DATE REFERENCEMENT],"&lt;&gt;"&amp;""),A397&gt;0),'PR-tampon'!A397+1,"")</f>
        <v/>
      </c>
      <c r="B398" s="23" t="str">
        <f>IFERROR(IF(A398="","",VLOOKUP($A398,REFERENCEMENT_ISOLANT[[Ordre]:[Eligibilité procédé]],2,FALSE)),"")</f>
        <v/>
      </c>
      <c r="C398" s="23" t="str" cm="1">
        <f t="array" ref="C398">IF(B398&lt;&gt;"",INDEX(BDD_ISOLANTS_BIOSOURCES!A:CF,B398,MATCH($C$12,REFERENCEMENT_ISOLANT[#Headers],0)),"")</f>
        <v/>
      </c>
      <c r="D398" s="23" t="str">
        <f ca="1">IF($B$10=TRUE,IF(C398&lt;&gt;"",COUNTIF(INDIRECT("$C$"&amp;ROW($C$13)&amp;":$C$"&amp;491-COUNTBLANK($C$13:$C$491)),"&lt;"&amp;C398)+COUNTIF(C$13:C398,C398),""),IF(C398&lt;&gt;"",COUNTIF(INDIRECT("$C$"&amp;ROW($C$13)&amp;":$C$"&amp;491-COUNTBLANK($C$13:$C$491)),"&gt;"&amp;C398)+COUNTIF(C$13:C398,C398),""))</f>
        <v/>
      </c>
      <c r="E398" s="23" t="str">
        <f t="shared" ref="E398:E461" ca="1" si="6">IFERROR(INDEX($A$13:$D$490,MATCH(ROW(D398)-ROW($B$12),$D$13:$D$490,0),2),"")</f>
        <v/>
      </c>
      <c r="F398" s="133" t="str" cm="1">
        <f t="array" ref="F398">IF(A398&lt;&gt;"",INDEX(BDD_ISOLANTS_BIOSOURCES!A:CJ,E398,MATCH($F$12,REFERENCEMENT_ISOLANT[#Headers],0)),"")</f>
        <v/>
      </c>
    </row>
    <row r="399" spans="1:6" x14ac:dyDescent="0.25">
      <c r="A399" s="23" t="str">
        <f>IF(AND(A398&lt;COUNTIF(REFERENCEMENT_ISOLANT[DATE REFERENCEMENT],"&lt;&gt;"&amp;""),A398&gt;0),'PR-tampon'!A398+1,"")</f>
        <v/>
      </c>
      <c r="B399" s="23" t="str">
        <f>IFERROR(IF(A399="","",VLOOKUP($A399,REFERENCEMENT_ISOLANT[[Ordre]:[Eligibilité procédé]],2,FALSE)),"")</f>
        <v/>
      </c>
      <c r="C399" s="23" t="str" cm="1">
        <f t="array" ref="C399">IF(B399&lt;&gt;"",INDEX(BDD_ISOLANTS_BIOSOURCES!A:CF,B399,MATCH($C$12,REFERENCEMENT_ISOLANT[#Headers],0)),"")</f>
        <v/>
      </c>
      <c r="D399" s="23" t="str">
        <f ca="1">IF($B$10=TRUE,IF(C399&lt;&gt;"",COUNTIF(INDIRECT("$C$"&amp;ROW($C$13)&amp;":$C$"&amp;491-COUNTBLANK($C$13:$C$491)),"&lt;"&amp;C399)+COUNTIF(C$13:C399,C399),""),IF(C399&lt;&gt;"",COUNTIF(INDIRECT("$C$"&amp;ROW($C$13)&amp;":$C$"&amp;491-COUNTBLANK($C$13:$C$491)),"&gt;"&amp;C399)+COUNTIF(C$13:C399,C399),""))</f>
        <v/>
      </c>
      <c r="E399" s="23" t="str">
        <f t="shared" ca="1" si="6"/>
        <v/>
      </c>
      <c r="F399" s="133" t="str" cm="1">
        <f t="array" ref="F399">IF(A399&lt;&gt;"",INDEX(BDD_ISOLANTS_BIOSOURCES!A:CJ,E399,MATCH($F$12,REFERENCEMENT_ISOLANT[#Headers],0)),"")</f>
        <v/>
      </c>
    </row>
    <row r="400" spans="1:6" x14ac:dyDescent="0.25">
      <c r="A400" s="23" t="str">
        <f>IF(AND(A399&lt;COUNTIF(REFERENCEMENT_ISOLANT[DATE REFERENCEMENT],"&lt;&gt;"&amp;""),A399&gt;0),'PR-tampon'!A399+1,"")</f>
        <v/>
      </c>
      <c r="B400" s="23" t="str">
        <f>IFERROR(IF(A400="","",VLOOKUP($A400,REFERENCEMENT_ISOLANT[[Ordre]:[Eligibilité procédé]],2,FALSE)),"")</f>
        <v/>
      </c>
      <c r="C400" s="23" t="str" cm="1">
        <f t="array" ref="C400">IF(B400&lt;&gt;"",INDEX(BDD_ISOLANTS_BIOSOURCES!A:CF,B400,MATCH($C$12,REFERENCEMENT_ISOLANT[#Headers],0)),"")</f>
        <v/>
      </c>
      <c r="D400" s="23" t="str">
        <f ca="1">IF($B$10=TRUE,IF(C400&lt;&gt;"",COUNTIF(INDIRECT("$C$"&amp;ROW($C$13)&amp;":$C$"&amp;491-COUNTBLANK($C$13:$C$491)),"&lt;"&amp;C400)+COUNTIF(C$13:C400,C400),""),IF(C400&lt;&gt;"",COUNTIF(INDIRECT("$C$"&amp;ROW($C$13)&amp;":$C$"&amp;491-COUNTBLANK($C$13:$C$491)),"&gt;"&amp;C400)+COUNTIF(C$13:C400,C400),""))</f>
        <v/>
      </c>
      <c r="E400" s="23" t="str">
        <f t="shared" ca="1" si="6"/>
        <v/>
      </c>
      <c r="F400" s="133" t="str" cm="1">
        <f t="array" ref="F400">IF(A400&lt;&gt;"",INDEX(BDD_ISOLANTS_BIOSOURCES!A:CJ,E400,MATCH($F$12,REFERENCEMENT_ISOLANT[#Headers],0)),"")</f>
        <v/>
      </c>
    </row>
    <row r="401" spans="1:6" x14ac:dyDescent="0.25">
      <c r="A401" s="23" t="str">
        <f>IF(AND(A400&lt;COUNTIF(REFERENCEMENT_ISOLANT[DATE REFERENCEMENT],"&lt;&gt;"&amp;""),A400&gt;0),'PR-tampon'!A400+1,"")</f>
        <v/>
      </c>
      <c r="B401" s="23" t="str">
        <f>IFERROR(IF(A401="","",VLOOKUP($A401,REFERENCEMENT_ISOLANT[[Ordre]:[Eligibilité procédé]],2,FALSE)),"")</f>
        <v/>
      </c>
      <c r="C401" s="23" t="str" cm="1">
        <f t="array" ref="C401">IF(B401&lt;&gt;"",INDEX(BDD_ISOLANTS_BIOSOURCES!A:CF,B401,MATCH($C$12,REFERENCEMENT_ISOLANT[#Headers],0)),"")</f>
        <v/>
      </c>
      <c r="D401" s="23" t="str">
        <f ca="1">IF($B$10=TRUE,IF(C401&lt;&gt;"",COUNTIF(INDIRECT("$C$"&amp;ROW($C$13)&amp;":$C$"&amp;491-COUNTBLANK($C$13:$C$491)),"&lt;"&amp;C401)+COUNTIF(C$13:C401,C401),""),IF(C401&lt;&gt;"",COUNTIF(INDIRECT("$C$"&amp;ROW($C$13)&amp;":$C$"&amp;491-COUNTBLANK($C$13:$C$491)),"&gt;"&amp;C401)+COUNTIF(C$13:C401,C401),""))</f>
        <v/>
      </c>
      <c r="E401" s="23" t="str">
        <f t="shared" ca="1" si="6"/>
        <v/>
      </c>
      <c r="F401" s="133" t="str" cm="1">
        <f t="array" ref="F401">IF(A401&lt;&gt;"",INDEX(BDD_ISOLANTS_BIOSOURCES!A:CJ,E401,MATCH($F$12,REFERENCEMENT_ISOLANT[#Headers],0)),"")</f>
        <v/>
      </c>
    </row>
    <row r="402" spans="1:6" x14ac:dyDescent="0.25">
      <c r="A402" s="23" t="str">
        <f>IF(AND(A401&lt;COUNTIF(REFERENCEMENT_ISOLANT[DATE REFERENCEMENT],"&lt;&gt;"&amp;""),A401&gt;0),'PR-tampon'!A401+1,"")</f>
        <v/>
      </c>
      <c r="B402" s="23" t="str">
        <f>IFERROR(IF(A402="","",VLOOKUP($A402,REFERENCEMENT_ISOLANT[[Ordre]:[Eligibilité procédé]],2,FALSE)),"")</f>
        <v/>
      </c>
      <c r="C402" s="23" t="str" cm="1">
        <f t="array" ref="C402">IF(B402&lt;&gt;"",INDEX(BDD_ISOLANTS_BIOSOURCES!A:CF,B402,MATCH($C$12,REFERENCEMENT_ISOLANT[#Headers],0)),"")</f>
        <v/>
      </c>
      <c r="D402" s="23" t="str">
        <f ca="1">IF($B$10=TRUE,IF(C402&lt;&gt;"",COUNTIF(INDIRECT("$C$"&amp;ROW($C$13)&amp;":$C$"&amp;491-COUNTBLANK($C$13:$C$491)),"&lt;"&amp;C402)+COUNTIF(C$13:C402,C402),""),IF(C402&lt;&gt;"",COUNTIF(INDIRECT("$C$"&amp;ROW($C$13)&amp;":$C$"&amp;491-COUNTBLANK($C$13:$C$491)),"&gt;"&amp;C402)+COUNTIF(C$13:C402,C402),""))</f>
        <v/>
      </c>
      <c r="E402" s="23" t="str">
        <f t="shared" ca="1" si="6"/>
        <v/>
      </c>
      <c r="F402" s="133" t="str" cm="1">
        <f t="array" ref="F402">IF(A402&lt;&gt;"",INDEX(BDD_ISOLANTS_BIOSOURCES!A:CJ,E402,MATCH($F$12,REFERENCEMENT_ISOLANT[#Headers],0)),"")</f>
        <v/>
      </c>
    </row>
    <row r="403" spans="1:6" x14ac:dyDescent="0.25">
      <c r="A403" s="23" t="str">
        <f>IF(AND(A402&lt;COUNTIF(REFERENCEMENT_ISOLANT[DATE REFERENCEMENT],"&lt;&gt;"&amp;""),A402&gt;0),'PR-tampon'!A402+1,"")</f>
        <v/>
      </c>
      <c r="B403" s="23" t="str">
        <f>IFERROR(IF(A403="","",VLOOKUP($A403,REFERENCEMENT_ISOLANT[[Ordre]:[Eligibilité procédé]],2,FALSE)),"")</f>
        <v/>
      </c>
      <c r="C403" s="23" t="str" cm="1">
        <f t="array" ref="C403">IF(B403&lt;&gt;"",INDEX(BDD_ISOLANTS_BIOSOURCES!A:CF,B403,MATCH($C$12,REFERENCEMENT_ISOLANT[#Headers],0)),"")</f>
        <v/>
      </c>
      <c r="D403" s="23" t="str">
        <f ca="1">IF($B$10=TRUE,IF(C403&lt;&gt;"",COUNTIF(INDIRECT("$C$"&amp;ROW($C$13)&amp;":$C$"&amp;491-COUNTBLANK($C$13:$C$491)),"&lt;"&amp;C403)+COUNTIF(C$13:C403,C403),""),IF(C403&lt;&gt;"",COUNTIF(INDIRECT("$C$"&amp;ROW($C$13)&amp;":$C$"&amp;491-COUNTBLANK($C$13:$C$491)),"&gt;"&amp;C403)+COUNTIF(C$13:C403,C403),""))</f>
        <v/>
      </c>
      <c r="E403" s="23" t="str">
        <f t="shared" ca="1" si="6"/>
        <v/>
      </c>
      <c r="F403" s="133" t="str" cm="1">
        <f t="array" ref="F403">IF(A403&lt;&gt;"",INDEX(BDD_ISOLANTS_BIOSOURCES!A:CJ,E403,MATCH($F$12,REFERENCEMENT_ISOLANT[#Headers],0)),"")</f>
        <v/>
      </c>
    </row>
    <row r="404" spans="1:6" x14ac:dyDescent="0.25">
      <c r="A404" s="23" t="str">
        <f>IF(AND(A403&lt;COUNTIF(REFERENCEMENT_ISOLANT[DATE REFERENCEMENT],"&lt;&gt;"&amp;""),A403&gt;0),'PR-tampon'!A403+1,"")</f>
        <v/>
      </c>
      <c r="B404" s="23" t="str">
        <f>IFERROR(IF(A404="","",VLOOKUP($A404,REFERENCEMENT_ISOLANT[[Ordre]:[Eligibilité procédé]],2,FALSE)),"")</f>
        <v/>
      </c>
      <c r="C404" s="23" t="str" cm="1">
        <f t="array" ref="C404">IF(B404&lt;&gt;"",INDEX(BDD_ISOLANTS_BIOSOURCES!A:CF,B404,MATCH($C$12,REFERENCEMENT_ISOLANT[#Headers],0)),"")</f>
        <v/>
      </c>
      <c r="D404" s="23" t="str">
        <f ca="1">IF($B$10=TRUE,IF(C404&lt;&gt;"",COUNTIF(INDIRECT("$C$"&amp;ROW($C$13)&amp;":$C$"&amp;491-COUNTBLANK($C$13:$C$491)),"&lt;"&amp;C404)+COUNTIF(C$13:C404,C404),""),IF(C404&lt;&gt;"",COUNTIF(INDIRECT("$C$"&amp;ROW($C$13)&amp;":$C$"&amp;491-COUNTBLANK($C$13:$C$491)),"&gt;"&amp;C404)+COUNTIF(C$13:C404,C404),""))</f>
        <v/>
      </c>
      <c r="E404" s="23" t="str">
        <f t="shared" ca="1" si="6"/>
        <v/>
      </c>
      <c r="F404" s="133" t="str" cm="1">
        <f t="array" ref="F404">IF(A404&lt;&gt;"",INDEX(BDD_ISOLANTS_BIOSOURCES!A:CJ,E404,MATCH($F$12,REFERENCEMENT_ISOLANT[#Headers],0)),"")</f>
        <v/>
      </c>
    </row>
    <row r="405" spans="1:6" x14ac:dyDescent="0.25">
      <c r="A405" s="23" t="str">
        <f>IF(AND(A404&lt;COUNTIF(REFERENCEMENT_ISOLANT[DATE REFERENCEMENT],"&lt;&gt;"&amp;""),A404&gt;0),'PR-tampon'!A404+1,"")</f>
        <v/>
      </c>
      <c r="B405" s="23" t="str">
        <f>IFERROR(IF(A405="","",VLOOKUP($A405,REFERENCEMENT_ISOLANT[[Ordre]:[Eligibilité procédé]],2,FALSE)),"")</f>
        <v/>
      </c>
      <c r="C405" s="23" t="str" cm="1">
        <f t="array" ref="C405">IF(B405&lt;&gt;"",INDEX(BDD_ISOLANTS_BIOSOURCES!A:CF,B405,MATCH($C$12,REFERENCEMENT_ISOLANT[#Headers],0)),"")</f>
        <v/>
      </c>
      <c r="D405" s="23" t="str">
        <f ca="1">IF($B$10=TRUE,IF(C405&lt;&gt;"",COUNTIF(INDIRECT("$C$"&amp;ROW($C$13)&amp;":$C$"&amp;491-COUNTBLANK($C$13:$C$491)),"&lt;"&amp;C405)+COUNTIF(C$13:C405,C405),""),IF(C405&lt;&gt;"",COUNTIF(INDIRECT("$C$"&amp;ROW($C$13)&amp;":$C$"&amp;491-COUNTBLANK($C$13:$C$491)),"&gt;"&amp;C405)+COUNTIF(C$13:C405,C405),""))</f>
        <v/>
      </c>
      <c r="E405" s="23" t="str">
        <f t="shared" ca="1" si="6"/>
        <v/>
      </c>
      <c r="F405" s="133" t="str" cm="1">
        <f t="array" ref="F405">IF(A405&lt;&gt;"",INDEX(BDD_ISOLANTS_BIOSOURCES!A:CJ,E405,MATCH($F$12,REFERENCEMENT_ISOLANT[#Headers],0)),"")</f>
        <v/>
      </c>
    </row>
    <row r="406" spans="1:6" x14ac:dyDescent="0.25">
      <c r="A406" s="23" t="str">
        <f>IF(AND(A405&lt;COUNTIF(REFERENCEMENT_ISOLANT[DATE REFERENCEMENT],"&lt;&gt;"&amp;""),A405&gt;0),'PR-tampon'!A405+1,"")</f>
        <v/>
      </c>
      <c r="B406" s="23" t="str">
        <f>IFERROR(IF(A406="","",VLOOKUP($A406,REFERENCEMENT_ISOLANT[[Ordre]:[Eligibilité procédé]],2,FALSE)),"")</f>
        <v/>
      </c>
      <c r="C406" s="23" t="str" cm="1">
        <f t="array" ref="C406">IF(B406&lt;&gt;"",INDEX(BDD_ISOLANTS_BIOSOURCES!A:CF,B406,MATCH($C$12,REFERENCEMENT_ISOLANT[#Headers],0)),"")</f>
        <v/>
      </c>
      <c r="D406" s="23" t="str">
        <f ca="1">IF($B$10=TRUE,IF(C406&lt;&gt;"",COUNTIF(INDIRECT("$C$"&amp;ROW($C$13)&amp;":$C$"&amp;491-COUNTBLANK($C$13:$C$491)),"&lt;"&amp;C406)+COUNTIF(C$13:C406,C406),""),IF(C406&lt;&gt;"",COUNTIF(INDIRECT("$C$"&amp;ROW($C$13)&amp;":$C$"&amp;491-COUNTBLANK($C$13:$C$491)),"&gt;"&amp;C406)+COUNTIF(C$13:C406,C406),""))</f>
        <v/>
      </c>
      <c r="E406" s="23" t="str">
        <f t="shared" ca="1" si="6"/>
        <v/>
      </c>
      <c r="F406" s="133" t="str" cm="1">
        <f t="array" ref="F406">IF(A406&lt;&gt;"",INDEX(BDD_ISOLANTS_BIOSOURCES!A:CJ,E406,MATCH($F$12,REFERENCEMENT_ISOLANT[#Headers],0)),"")</f>
        <v/>
      </c>
    </row>
    <row r="407" spans="1:6" x14ac:dyDescent="0.25">
      <c r="A407" s="23" t="str">
        <f>IF(AND(A406&lt;COUNTIF(REFERENCEMENT_ISOLANT[DATE REFERENCEMENT],"&lt;&gt;"&amp;""),A406&gt;0),'PR-tampon'!A406+1,"")</f>
        <v/>
      </c>
      <c r="B407" s="23" t="str">
        <f>IFERROR(IF(A407="","",VLOOKUP($A407,REFERENCEMENT_ISOLANT[[Ordre]:[Eligibilité procédé]],2,FALSE)),"")</f>
        <v/>
      </c>
      <c r="C407" s="23" t="str" cm="1">
        <f t="array" ref="C407">IF(B407&lt;&gt;"",INDEX(BDD_ISOLANTS_BIOSOURCES!A:CF,B407,MATCH($C$12,REFERENCEMENT_ISOLANT[#Headers],0)),"")</f>
        <v/>
      </c>
      <c r="D407" s="23" t="str">
        <f ca="1">IF($B$10=TRUE,IF(C407&lt;&gt;"",COUNTIF(INDIRECT("$C$"&amp;ROW($C$13)&amp;":$C$"&amp;491-COUNTBLANK($C$13:$C$491)),"&lt;"&amp;C407)+COUNTIF(C$13:C407,C407),""),IF(C407&lt;&gt;"",COUNTIF(INDIRECT("$C$"&amp;ROW($C$13)&amp;":$C$"&amp;491-COUNTBLANK($C$13:$C$491)),"&gt;"&amp;C407)+COUNTIF(C$13:C407,C407),""))</f>
        <v/>
      </c>
      <c r="E407" s="23" t="str">
        <f t="shared" ca="1" si="6"/>
        <v/>
      </c>
      <c r="F407" s="133" t="str" cm="1">
        <f t="array" ref="F407">IF(A407&lt;&gt;"",INDEX(BDD_ISOLANTS_BIOSOURCES!A:CJ,E407,MATCH($F$12,REFERENCEMENT_ISOLANT[#Headers],0)),"")</f>
        <v/>
      </c>
    </row>
    <row r="408" spans="1:6" x14ac:dyDescent="0.25">
      <c r="A408" s="23" t="str">
        <f>IF(AND(A407&lt;COUNTIF(REFERENCEMENT_ISOLANT[DATE REFERENCEMENT],"&lt;&gt;"&amp;""),A407&gt;0),'PR-tampon'!A407+1,"")</f>
        <v/>
      </c>
      <c r="B408" s="23" t="str">
        <f>IFERROR(IF(A408="","",VLOOKUP($A408,REFERENCEMENT_ISOLANT[[Ordre]:[Eligibilité procédé]],2,FALSE)),"")</f>
        <v/>
      </c>
      <c r="C408" s="23" t="str" cm="1">
        <f t="array" ref="C408">IF(B408&lt;&gt;"",INDEX(BDD_ISOLANTS_BIOSOURCES!A:CF,B408,MATCH($C$12,REFERENCEMENT_ISOLANT[#Headers],0)),"")</f>
        <v/>
      </c>
      <c r="D408" s="23" t="str">
        <f ca="1">IF($B$10=TRUE,IF(C408&lt;&gt;"",COUNTIF(INDIRECT("$C$"&amp;ROW($C$13)&amp;":$C$"&amp;491-COUNTBLANK($C$13:$C$491)),"&lt;"&amp;C408)+COUNTIF(C$13:C408,C408),""),IF(C408&lt;&gt;"",COUNTIF(INDIRECT("$C$"&amp;ROW($C$13)&amp;":$C$"&amp;491-COUNTBLANK($C$13:$C$491)),"&gt;"&amp;C408)+COUNTIF(C$13:C408,C408),""))</f>
        <v/>
      </c>
      <c r="E408" s="23" t="str">
        <f t="shared" ca="1" si="6"/>
        <v/>
      </c>
      <c r="F408" s="133" t="str" cm="1">
        <f t="array" ref="F408">IF(A408&lt;&gt;"",INDEX(BDD_ISOLANTS_BIOSOURCES!A:CJ,E408,MATCH($F$12,REFERENCEMENT_ISOLANT[#Headers],0)),"")</f>
        <v/>
      </c>
    </row>
    <row r="409" spans="1:6" x14ac:dyDescent="0.25">
      <c r="A409" s="23" t="str">
        <f>IF(AND(A408&lt;COUNTIF(REFERENCEMENT_ISOLANT[DATE REFERENCEMENT],"&lt;&gt;"&amp;""),A408&gt;0),'PR-tampon'!A408+1,"")</f>
        <v/>
      </c>
      <c r="B409" s="23" t="str">
        <f>IFERROR(IF(A409="","",VLOOKUP($A409,REFERENCEMENT_ISOLANT[[Ordre]:[Eligibilité procédé]],2,FALSE)),"")</f>
        <v/>
      </c>
      <c r="C409" s="23" t="str" cm="1">
        <f t="array" ref="C409">IF(B409&lt;&gt;"",INDEX(BDD_ISOLANTS_BIOSOURCES!A:CF,B409,MATCH($C$12,REFERENCEMENT_ISOLANT[#Headers],0)),"")</f>
        <v/>
      </c>
      <c r="D409" s="23" t="str">
        <f ca="1">IF($B$10=TRUE,IF(C409&lt;&gt;"",COUNTIF(INDIRECT("$C$"&amp;ROW($C$13)&amp;":$C$"&amp;491-COUNTBLANK($C$13:$C$491)),"&lt;"&amp;C409)+COUNTIF(C$13:C409,C409),""),IF(C409&lt;&gt;"",COUNTIF(INDIRECT("$C$"&amp;ROW($C$13)&amp;":$C$"&amp;491-COUNTBLANK($C$13:$C$491)),"&gt;"&amp;C409)+COUNTIF(C$13:C409,C409),""))</f>
        <v/>
      </c>
      <c r="E409" s="23" t="str">
        <f t="shared" ca="1" si="6"/>
        <v/>
      </c>
      <c r="F409" s="133" t="str" cm="1">
        <f t="array" ref="F409">IF(A409&lt;&gt;"",INDEX(BDD_ISOLANTS_BIOSOURCES!A:CJ,E409,MATCH($F$12,REFERENCEMENT_ISOLANT[#Headers],0)),"")</f>
        <v/>
      </c>
    </row>
    <row r="410" spans="1:6" x14ac:dyDescent="0.25">
      <c r="A410" s="23" t="str">
        <f>IF(AND(A409&lt;COUNTIF(REFERENCEMENT_ISOLANT[DATE REFERENCEMENT],"&lt;&gt;"&amp;""),A409&gt;0),'PR-tampon'!A409+1,"")</f>
        <v/>
      </c>
      <c r="B410" s="23" t="str">
        <f>IFERROR(IF(A410="","",VLOOKUP($A410,REFERENCEMENT_ISOLANT[[Ordre]:[Eligibilité procédé]],2,FALSE)),"")</f>
        <v/>
      </c>
      <c r="C410" s="23" t="str" cm="1">
        <f t="array" ref="C410">IF(B410&lt;&gt;"",INDEX(BDD_ISOLANTS_BIOSOURCES!A:CF,B410,MATCH($C$12,REFERENCEMENT_ISOLANT[#Headers],0)),"")</f>
        <v/>
      </c>
      <c r="D410" s="23" t="str">
        <f ca="1">IF($B$10=TRUE,IF(C410&lt;&gt;"",COUNTIF(INDIRECT("$C$"&amp;ROW($C$13)&amp;":$C$"&amp;491-COUNTBLANK($C$13:$C$491)),"&lt;"&amp;C410)+COUNTIF(C$13:C410,C410),""),IF(C410&lt;&gt;"",COUNTIF(INDIRECT("$C$"&amp;ROW($C$13)&amp;":$C$"&amp;491-COUNTBLANK($C$13:$C$491)),"&gt;"&amp;C410)+COUNTIF(C$13:C410,C410),""))</f>
        <v/>
      </c>
      <c r="E410" s="23" t="str">
        <f t="shared" ca="1" si="6"/>
        <v/>
      </c>
      <c r="F410" s="133" t="str" cm="1">
        <f t="array" ref="F410">IF(A410&lt;&gt;"",INDEX(BDD_ISOLANTS_BIOSOURCES!A:CJ,E410,MATCH($F$12,REFERENCEMENT_ISOLANT[#Headers],0)),"")</f>
        <v/>
      </c>
    </row>
    <row r="411" spans="1:6" x14ac:dyDescent="0.25">
      <c r="A411" s="23" t="str">
        <f>IF(AND(A410&lt;COUNTIF(REFERENCEMENT_ISOLANT[DATE REFERENCEMENT],"&lt;&gt;"&amp;""),A410&gt;0),'PR-tampon'!A410+1,"")</f>
        <v/>
      </c>
      <c r="B411" s="23" t="str">
        <f>IFERROR(IF(A411="","",VLOOKUP($A411,REFERENCEMENT_ISOLANT[[Ordre]:[Eligibilité procédé]],2,FALSE)),"")</f>
        <v/>
      </c>
      <c r="C411" s="23" t="str" cm="1">
        <f t="array" ref="C411">IF(B411&lt;&gt;"",INDEX(BDD_ISOLANTS_BIOSOURCES!A:CF,B411,MATCH($C$12,REFERENCEMENT_ISOLANT[#Headers],0)),"")</f>
        <v/>
      </c>
      <c r="D411" s="23" t="str">
        <f ca="1">IF($B$10=TRUE,IF(C411&lt;&gt;"",COUNTIF(INDIRECT("$C$"&amp;ROW($C$13)&amp;":$C$"&amp;491-COUNTBLANK($C$13:$C$491)),"&lt;"&amp;C411)+COUNTIF(C$13:C411,C411),""),IF(C411&lt;&gt;"",COUNTIF(INDIRECT("$C$"&amp;ROW($C$13)&amp;":$C$"&amp;491-COUNTBLANK($C$13:$C$491)),"&gt;"&amp;C411)+COUNTIF(C$13:C411,C411),""))</f>
        <v/>
      </c>
      <c r="E411" s="23" t="str">
        <f t="shared" ca="1" si="6"/>
        <v/>
      </c>
      <c r="F411" s="133" t="str" cm="1">
        <f t="array" ref="F411">IF(A411&lt;&gt;"",INDEX(BDD_ISOLANTS_BIOSOURCES!A:CJ,E411,MATCH($F$12,REFERENCEMENT_ISOLANT[#Headers],0)),"")</f>
        <v/>
      </c>
    </row>
    <row r="412" spans="1:6" x14ac:dyDescent="0.25">
      <c r="A412" s="23" t="str">
        <f>IF(AND(A411&lt;COUNTIF(REFERENCEMENT_ISOLANT[DATE REFERENCEMENT],"&lt;&gt;"&amp;""),A411&gt;0),'PR-tampon'!A411+1,"")</f>
        <v/>
      </c>
      <c r="B412" s="23" t="str">
        <f>IFERROR(IF(A412="","",VLOOKUP($A412,REFERENCEMENT_ISOLANT[[Ordre]:[Eligibilité procédé]],2,FALSE)),"")</f>
        <v/>
      </c>
      <c r="C412" s="23" t="str" cm="1">
        <f t="array" ref="C412">IF(B412&lt;&gt;"",INDEX(BDD_ISOLANTS_BIOSOURCES!A:CF,B412,MATCH($C$12,REFERENCEMENT_ISOLANT[#Headers],0)),"")</f>
        <v/>
      </c>
      <c r="D412" s="23" t="str">
        <f ca="1">IF($B$10=TRUE,IF(C412&lt;&gt;"",COUNTIF(INDIRECT("$C$"&amp;ROW($C$13)&amp;":$C$"&amp;491-COUNTBLANK($C$13:$C$491)),"&lt;"&amp;C412)+COUNTIF(C$13:C412,C412),""),IF(C412&lt;&gt;"",COUNTIF(INDIRECT("$C$"&amp;ROW($C$13)&amp;":$C$"&amp;491-COUNTBLANK($C$13:$C$491)),"&gt;"&amp;C412)+COUNTIF(C$13:C412,C412),""))</f>
        <v/>
      </c>
      <c r="E412" s="23" t="str">
        <f t="shared" ca="1" si="6"/>
        <v/>
      </c>
      <c r="F412" s="133" t="str" cm="1">
        <f t="array" ref="F412">IF(A412&lt;&gt;"",INDEX(BDD_ISOLANTS_BIOSOURCES!A:CJ,E412,MATCH($F$12,REFERENCEMENT_ISOLANT[#Headers],0)),"")</f>
        <v/>
      </c>
    </row>
    <row r="413" spans="1:6" x14ac:dyDescent="0.25">
      <c r="A413" s="23" t="str">
        <f>IF(AND(A412&lt;COUNTIF(REFERENCEMENT_ISOLANT[DATE REFERENCEMENT],"&lt;&gt;"&amp;""),A412&gt;0),'PR-tampon'!A412+1,"")</f>
        <v/>
      </c>
      <c r="B413" s="23" t="str">
        <f>IFERROR(IF(A413="","",VLOOKUP($A413,REFERENCEMENT_ISOLANT[[Ordre]:[Eligibilité procédé]],2,FALSE)),"")</f>
        <v/>
      </c>
      <c r="C413" s="23" t="str" cm="1">
        <f t="array" ref="C413">IF(B413&lt;&gt;"",INDEX(BDD_ISOLANTS_BIOSOURCES!A:CF,B413,MATCH($C$12,REFERENCEMENT_ISOLANT[#Headers],0)),"")</f>
        <v/>
      </c>
      <c r="D413" s="23" t="str">
        <f ca="1">IF($B$10=TRUE,IF(C413&lt;&gt;"",COUNTIF(INDIRECT("$C$"&amp;ROW($C$13)&amp;":$C$"&amp;491-COUNTBLANK($C$13:$C$491)),"&lt;"&amp;C413)+COUNTIF(C$13:C413,C413),""),IF(C413&lt;&gt;"",COUNTIF(INDIRECT("$C$"&amp;ROW($C$13)&amp;":$C$"&amp;491-COUNTBLANK($C$13:$C$491)),"&gt;"&amp;C413)+COUNTIF(C$13:C413,C413),""))</f>
        <v/>
      </c>
      <c r="E413" s="23" t="str">
        <f t="shared" ca="1" si="6"/>
        <v/>
      </c>
      <c r="F413" s="133" t="str" cm="1">
        <f t="array" ref="F413">IF(A413&lt;&gt;"",INDEX(BDD_ISOLANTS_BIOSOURCES!A:CJ,E413,MATCH($F$12,REFERENCEMENT_ISOLANT[#Headers],0)),"")</f>
        <v/>
      </c>
    </row>
    <row r="414" spans="1:6" x14ac:dyDescent="0.25">
      <c r="A414" s="23" t="str">
        <f>IF(AND(A413&lt;COUNTIF(REFERENCEMENT_ISOLANT[DATE REFERENCEMENT],"&lt;&gt;"&amp;""),A413&gt;0),'PR-tampon'!A413+1,"")</f>
        <v/>
      </c>
      <c r="B414" s="23" t="str">
        <f>IFERROR(IF(A414="","",VLOOKUP($A414,REFERENCEMENT_ISOLANT[[Ordre]:[Eligibilité procédé]],2,FALSE)),"")</f>
        <v/>
      </c>
      <c r="C414" s="23" t="str" cm="1">
        <f t="array" ref="C414">IF(B414&lt;&gt;"",INDEX(BDD_ISOLANTS_BIOSOURCES!A:CF,B414,MATCH($C$12,REFERENCEMENT_ISOLANT[#Headers],0)),"")</f>
        <v/>
      </c>
      <c r="D414" s="23" t="str">
        <f ca="1">IF($B$10=TRUE,IF(C414&lt;&gt;"",COUNTIF(INDIRECT("$C$"&amp;ROW($C$13)&amp;":$C$"&amp;491-COUNTBLANK($C$13:$C$491)),"&lt;"&amp;C414)+COUNTIF(C$13:C414,C414),""),IF(C414&lt;&gt;"",COUNTIF(INDIRECT("$C$"&amp;ROW($C$13)&amp;":$C$"&amp;491-COUNTBLANK($C$13:$C$491)),"&gt;"&amp;C414)+COUNTIF(C$13:C414,C414),""))</f>
        <v/>
      </c>
      <c r="E414" s="23" t="str">
        <f t="shared" ca="1" si="6"/>
        <v/>
      </c>
      <c r="F414" s="133" t="str" cm="1">
        <f t="array" ref="F414">IF(A414&lt;&gt;"",INDEX(BDD_ISOLANTS_BIOSOURCES!A:CJ,E414,MATCH($F$12,REFERENCEMENT_ISOLANT[#Headers],0)),"")</f>
        <v/>
      </c>
    </row>
    <row r="415" spans="1:6" x14ac:dyDescent="0.25">
      <c r="A415" s="23" t="str">
        <f>IF(AND(A414&lt;COUNTIF(REFERENCEMENT_ISOLANT[DATE REFERENCEMENT],"&lt;&gt;"&amp;""),A414&gt;0),'PR-tampon'!A414+1,"")</f>
        <v/>
      </c>
      <c r="B415" s="23" t="str">
        <f>IFERROR(IF(A415="","",VLOOKUP($A415,REFERENCEMENT_ISOLANT[[Ordre]:[Eligibilité procédé]],2,FALSE)),"")</f>
        <v/>
      </c>
      <c r="C415" s="23" t="str" cm="1">
        <f t="array" ref="C415">IF(B415&lt;&gt;"",INDEX(BDD_ISOLANTS_BIOSOURCES!A:CF,B415,MATCH($C$12,REFERENCEMENT_ISOLANT[#Headers],0)),"")</f>
        <v/>
      </c>
      <c r="D415" s="23" t="str">
        <f ca="1">IF($B$10=TRUE,IF(C415&lt;&gt;"",COUNTIF(INDIRECT("$C$"&amp;ROW($C$13)&amp;":$C$"&amp;491-COUNTBLANK($C$13:$C$491)),"&lt;"&amp;C415)+COUNTIF(C$13:C415,C415),""),IF(C415&lt;&gt;"",COUNTIF(INDIRECT("$C$"&amp;ROW($C$13)&amp;":$C$"&amp;491-COUNTBLANK($C$13:$C$491)),"&gt;"&amp;C415)+COUNTIF(C$13:C415,C415),""))</f>
        <v/>
      </c>
      <c r="E415" s="23" t="str">
        <f t="shared" ca="1" si="6"/>
        <v/>
      </c>
      <c r="F415" s="133" t="str" cm="1">
        <f t="array" ref="F415">IF(A415&lt;&gt;"",INDEX(BDD_ISOLANTS_BIOSOURCES!A:CJ,E415,MATCH($F$12,REFERENCEMENT_ISOLANT[#Headers],0)),"")</f>
        <v/>
      </c>
    </row>
    <row r="416" spans="1:6" x14ac:dyDescent="0.25">
      <c r="A416" s="23" t="str">
        <f>IF(AND(A415&lt;COUNTIF(REFERENCEMENT_ISOLANT[DATE REFERENCEMENT],"&lt;&gt;"&amp;""),A415&gt;0),'PR-tampon'!A415+1,"")</f>
        <v/>
      </c>
      <c r="B416" s="23" t="str">
        <f>IFERROR(IF(A416="","",VLOOKUP($A416,REFERENCEMENT_ISOLANT[[Ordre]:[Eligibilité procédé]],2,FALSE)),"")</f>
        <v/>
      </c>
      <c r="C416" s="23" t="str" cm="1">
        <f t="array" ref="C416">IF(B416&lt;&gt;"",INDEX(BDD_ISOLANTS_BIOSOURCES!A:CF,B416,MATCH($C$12,REFERENCEMENT_ISOLANT[#Headers],0)),"")</f>
        <v/>
      </c>
      <c r="D416" s="23" t="str">
        <f ca="1">IF($B$10=TRUE,IF(C416&lt;&gt;"",COUNTIF(INDIRECT("$C$"&amp;ROW($C$13)&amp;":$C$"&amp;491-COUNTBLANK($C$13:$C$491)),"&lt;"&amp;C416)+COUNTIF(C$13:C416,C416),""),IF(C416&lt;&gt;"",COUNTIF(INDIRECT("$C$"&amp;ROW($C$13)&amp;":$C$"&amp;491-COUNTBLANK($C$13:$C$491)),"&gt;"&amp;C416)+COUNTIF(C$13:C416,C416),""))</f>
        <v/>
      </c>
      <c r="E416" s="23" t="str">
        <f t="shared" ca="1" si="6"/>
        <v/>
      </c>
      <c r="F416" s="133" t="str" cm="1">
        <f t="array" ref="F416">IF(A416&lt;&gt;"",INDEX(BDD_ISOLANTS_BIOSOURCES!A:CJ,E416,MATCH($F$12,REFERENCEMENT_ISOLANT[#Headers],0)),"")</f>
        <v/>
      </c>
    </row>
    <row r="417" spans="1:6" x14ac:dyDescent="0.25">
      <c r="A417" s="23" t="str">
        <f>IF(AND(A416&lt;COUNTIF(REFERENCEMENT_ISOLANT[DATE REFERENCEMENT],"&lt;&gt;"&amp;""),A416&gt;0),'PR-tampon'!A416+1,"")</f>
        <v/>
      </c>
      <c r="B417" s="23" t="str">
        <f>IFERROR(IF(A417="","",VLOOKUP($A417,REFERENCEMENT_ISOLANT[[Ordre]:[Eligibilité procédé]],2,FALSE)),"")</f>
        <v/>
      </c>
      <c r="C417" s="23" t="str" cm="1">
        <f t="array" ref="C417">IF(B417&lt;&gt;"",INDEX(BDD_ISOLANTS_BIOSOURCES!A:CF,B417,MATCH($C$12,REFERENCEMENT_ISOLANT[#Headers],0)),"")</f>
        <v/>
      </c>
      <c r="D417" s="23" t="str">
        <f ca="1">IF($B$10=TRUE,IF(C417&lt;&gt;"",COUNTIF(INDIRECT("$C$"&amp;ROW($C$13)&amp;":$C$"&amp;491-COUNTBLANK($C$13:$C$491)),"&lt;"&amp;C417)+COUNTIF(C$13:C417,C417),""),IF(C417&lt;&gt;"",COUNTIF(INDIRECT("$C$"&amp;ROW($C$13)&amp;":$C$"&amp;491-COUNTBLANK($C$13:$C$491)),"&gt;"&amp;C417)+COUNTIF(C$13:C417,C417),""))</f>
        <v/>
      </c>
      <c r="E417" s="23" t="str">
        <f t="shared" ca="1" si="6"/>
        <v/>
      </c>
      <c r="F417" s="133" t="str" cm="1">
        <f t="array" ref="F417">IF(A417&lt;&gt;"",INDEX(BDD_ISOLANTS_BIOSOURCES!A:CJ,E417,MATCH($F$12,REFERENCEMENT_ISOLANT[#Headers],0)),"")</f>
        <v/>
      </c>
    </row>
    <row r="418" spans="1:6" x14ac:dyDescent="0.25">
      <c r="A418" s="23" t="str">
        <f>IF(AND(A417&lt;COUNTIF(REFERENCEMENT_ISOLANT[DATE REFERENCEMENT],"&lt;&gt;"&amp;""),A417&gt;0),'PR-tampon'!A417+1,"")</f>
        <v/>
      </c>
      <c r="B418" s="23" t="str">
        <f>IFERROR(IF(A418="","",VLOOKUP($A418,REFERENCEMENT_ISOLANT[[Ordre]:[Eligibilité procédé]],2,FALSE)),"")</f>
        <v/>
      </c>
      <c r="C418" s="23" t="str" cm="1">
        <f t="array" ref="C418">IF(B418&lt;&gt;"",INDEX(BDD_ISOLANTS_BIOSOURCES!A:CF,B418,MATCH($C$12,REFERENCEMENT_ISOLANT[#Headers],0)),"")</f>
        <v/>
      </c>
      <c r="D418" s="23" t="str">
        <f ca="1">IF($B$10=TRUE,IF(C418&lt;&gt;"",COUNTIF(INDIRECT("$C$"&amp;ROW($C$13)&amp;":$C$"&amp;491-COUNTBLANK($C$13:$C$491)),"&lt;"&amp;C418)+COUNTIF(C$13:C418,C418),""),IF(C418&lt;&gt;"",COUNTIF(INDIRECT("$C$"&amp;ROW($C$13)&amp;":$C$"&amp;491-COUNTBLANK($C$13:$C$491)),"&gt;"&amp;C418)+COUNTIF(C$13:C418,C418),""))</f>
        <v/>
      </c>
      <c r="E418" s="23" t="str">
        <f t="shared" ca="1" si="6"/>
        <v/>
      </c>
      <c r="F418" s="133" t="str" cm="1">
        <f t="array" ref="F418">IF(A418&lt;&gt;"",INDEX(BDD_ISOLANTS_BIOSOURCES!A:CJ,E418,MATCH($F$12,REFERENCEMENT_ISOLANT[#Headers],0)),"")</f>
        <v/>
      </c>
    </row>
    <row r="419" spans="1:6" x14ac:dyDescent="0.25">
      <c r="A419" s="23" t="str">
        <f>IF(AND(A418&lt;COUNTIF(REFERENCEMENT_ISOLANT[DATE REFERENCEMENT],"&lt;&gt;"&amp;""),A418&gt;0),'PR-tampon'!A418+1,"")</f>
        <v/>
      </c>
      <c r="B419" s="23" t="str">
        <f>IFERROR(IF(A419="","",VLOOKUP($A419,REFERENCEMENT_ISOLANT[[Ordre]:[Eligibilité procédé]],2,FALSE)),"")</f>
        <v/>
      </c>
      <c r="C419" s="23" t="str" cm="1">
        <f t="array" ref="C419">IF(B419&lt;&gt;"",INDEX(BDD_ISOLANTS_BIOSOURCES!A:CF,B419,MATCH($C$12,REFERENCEMENT_ISOLANT[#Headers],0)),"")</f>
        <v/>
      </c>
      <c r="D419" s="23" t="str">
        <f ca="1">IF($B$10=TRUE,IF(C419&lt;&gt;"",COUNTIF(INDIRECT("$C$"&amp;ROW($C$13)&amp;":$C$"&amp;491-COUNTBLANK($C$13:$C$491)),"&lt;"&amp;C419)+COUNTIF(C$13:C419,C419),""),IF(C419&lt;&gt;"",COUNTIF(INDIRECT("$C$"&amp;ROW($C$13)&amp;":$C$"&amp;491-COUNTBLANK($C$13:$C$491)),"&gt;"&amp;C419)+COUNTIF(C$13:C419,C419),""))</f>
        <v/>
      </c>
      <c r="E419" s="23" t="str">
        <f t="shared" ca="1" si="6"/>
        <v/>
      </c>
      <c r="F419" s="133" t="str" cm="1">
        <f t="array" ref="F419">IF(A419&lt;&gt;"",INDEX(BDD_ISOLANTS_BIOSOURCES!A:CJ,E419,MATCH($F$12,REFERENCEMENT_ISOLANT[#Headers],0)),"")</f>
        <v/>
      </c>
    </row>
    <row r="420" spans="1:6" x14ac:dyDescent="0.25">
      <c r="A420" s="23" t="str">
        <f>IF(AND(A419&lt;COUNTIF(REFERENCEMENT_ISOLANT[DATE REFERENCEMENT],"&lt;&gt;"&amp;""),A419&gt;0),'PR-tampon'!A419+1,"")</f>
        <v/>
      </c>
      <c r="B420" s="23" t="str">
        <f>IFERROR(IF(A420="","",VLOOKUP($A420,REFERENCEMENT_ISOLANT[[Ordre]:[Eligibilité procédé]],2,FALSE)),"")</f>
        <v/>
      </c>
      <c r="C420" s="23" t="str" cm="1">
        <f t="array" ref="C420">IF(B420&lt;&gt;"",INDEX(BDD_ISOLANTS_BIOSOURCES!A:CF,B420,MATCH($C$12,REFERENCEMENT_ISOLANT[#Headers],0)),"")</f>
        <v/>
      </c>
      <c r="D420" s="23" t="str">
        <f ca="1">IF($B$10=TRUE,IF(C420&lt;&gt;"",COUNTIF(INDIRECT("$C$"&amp;ROW($C$13)&amp;":$C$"&amp;491-COUNTBLANK($C$13:$C$491)),"&lt;"&amp;C420)+COUNTIF(C$13:C420,C420),""),IF(C420&lt;&gt;"",COUNTIF(INDIRECT("$C$"&amp;ROW($C$13)&amp;":$C$"&amp;491-COUNTBLANK($C$13:$C$491)),"&gt;"&amp;C420)+COUNTIF(C$13:C420,C420),""))</f>
        <v/>
      </c>
      <c r="E420" s="23" t="str">
        <f t="shared" ca="1" si="6"/>
        <v/>
      </c>
      <c r="F420" s="133" t="str" cm="1">
        <f t="array" ref="F420">IF(A420&lt;&gt;"",INDEX(BDD_ISOLANTS_BIOSOURCES!A:CJ,E420,MATCH($F$12,REFERENCEMENT_ISOLANT[#Headers],0)),"")</f>
        <v/>
      </c>
    </row>
    <row r="421" spans="1:6" x14ac:dyDescent="0.25">
      <c r="A421" s="23" t="str">
        <f>IF(AND(A420&lt;COUNTIF(REFERENCEMENT_ISOLANT[DATE REFERENCEMENT],"&lt;&gt;"&amp;""),A420&gt;0),'PR-tampon'!A420+1,"")</f>
        <v/>
      </c>
      <c r="B421" s="23" t="str">
        <f>IFERROR(IF(A421="","",VLOOKUP($A421,REFERENCEMENT_ISOLANT[[Ordre]:[Eligibilité procédé]],2,FALSE)),"")</f>
        <v/>
      </c>
      <c r="C421" s="23" t="str" cm="1">
        <f t="array" ref="C421">IF(B421&lt;&gt;"",INDEX(BDD_ISOLANTS_BIOSOURCES!A:CF,B421,MATCH($C$12,REFERENCEMENT_ISOLANT[#Headers],0)),"")</f>
        <v/>
      </c>
      <c r="D421" s="23" t="str">
        <f ca="1">IF($B$10=TRUE,IF(C421&lt;&gt;"",COUNTIF(INDIRECT("$C$"&amp;ROW($C$13)&amp;":$C$"&amp;491-COUNTBLANK($C$13:$C$491)),"&lt;"&amp;C421)+COUNTIF(C$13:C421,C421),""),IF(C421&lt;&gt;"",COUNTIF(INDIRECT("$C$"&amp;ROW($C$13)&amp;":$C$"&amp;491-COUNTBLANK($C$13:$C$491)),"&gt;"&amp;C421)+COUNTIF(C$13:C421,C421),""))</f>
        <v/>
      </c>
      <c r="E421" s="23" t="str">
        <f t="shared" ca="1" si="6"/>
        <v/>
      </c>
      <c r="F421" s="133" t="str" cm="1">
        <f t="array" ref="F421">IF(A421&lt;&gt;"",INDEX(BDD_ISOLANTS_BIOSOURCES!A:CJ,E421,MATCH($F$12,REFERENCEMENT_ISOLANT[#Headers],0)),"")</f>
        <v/>
      </c>
    </row>
    <row r="422" spans="1:6" x14ac:dyDescent="0.25">
      <c r="A422" s="23" t="str">
        <f>IF(AND(A421&lt;COUNTIF(REFERENCEMENT_ISOLANT[DATE REFERENCEMENT],"&lt;&gt;"&amp;""),A421&gt;0),'PR-tampon'!A421+1,"")</f>
        <v/>
      </c>
      <c r="B422" s="23" t="str">
        <f>IFERROR(IF(A422="","",VLOOKUP($A422,REFERENCEMENT_ISOLANT[[Ordre]:[Eligibilité procédé]],2,FALSE)),"")</f>
        <v/>
      </c>
      <c r="C422" s="23" t="str" cm="1">
        <f t="array" ref="C422">IF(B422&lt;&gt;"",INDEX(BDD_ISOLANTS_BIOSOURCES!A:CF,B422,MATCH($C$12,REFERENCEMENT_ISOLANT[#Headers],0)),"")</f>
        <v/>
      </c>
      <c r="D422" s="23" t="str">
        <f ca="1">IF($B$10=TRUE,IF(C422&lt;&gt;"",COUNTIF(INDIRECT("$C$"&amp;ROW($C$13)&amp;":$C$"&amp;491-COUNTBLANK($C$13:$C$491)),"&lt;"&amp;C422)+COUNTIF(C$13:C422,C422),""),IF(C422&lt;&gt;"",COUNTIF(INDIRECT("$C$"&amp;ROW($C$13)&amp;":$C$"&amp;491-COUNTBLANK($C$13:$C$491)),"&gt;"&amp;C422)+COUNTIF(C$13:C422,C422),""))</f>
        <v/>
      </c>
      <c r="E422" s="23" t="str">
        <f t="shared" ca="1" si="6"/>
        <v/>
      </c>
      <c r="F422" s="133" t="str" cm="1">
        <f t="array" ref="F422">IF(A422&lt;&gt;"",INDEX(BDD_ISOLANTS_BIOSOURCES!A:CJ,E422,MATCH($F$12,REFERENCEMENT_ISOLANT[#Headers],0)),"")</f>
        <v/>
      </c>
    </row>
    <row r="423" spans="1:6" x14ac:dyDescent="0.25">
      <c r="A423" s="23" t="str">
        <f>IF(AND(A422&lt;COUNTIF(REFERENCEMENT_ISOLANT[DATE REFERENCEMENT],"&lt;&gt;"&amp;""),A422&gt;0),'PR-tampon'!A422+1,"")</f>
        <v/>
      </c>
      <c r="B423" s="23" t="str">
        <f>IFERROR(IF(A423="","",VLOOKUP($A423,REFERENCEMENT_ISOLANT[[Ordre]:[Eligibilité procédé]],2,FALSE)),"")</f>
        <v/>
      </c>
      <c r="C423" s="23" t="str" cm="1">
        <f t="array" ref="C423">IF(B423&lt;&gt;"",INDEX(BDD_ISOLANTS_BIOSOURCES!A:CF,B423,MATCH($C$12,REFERENCEMENT_ISOLANT[#Headers],0)),"")</f>
        <v/>
      </c>
      <c r="D423" s="23" t="str">
        <f ca="1">IF($B$10=TRUE,IF(C423&lt;&gt;"",COUNTIF(INDIRECT("$C$"&amp;ROW($C$13)&amp;":$C$"&amp;491-COUNTBLANK($C$13:$C$491)),"&lt;"&amp;C423)+COUNTIF(C$13:C423,C423),""),IF(C423&lt;&gt;"",COUNTIF(INDIRECT("$C$"&amp;ROW($C$13)&amp;":$C$"&amp;491-COUNTBLANK($C$13:$C$491)),"&gt;"&amp;C423)+COUNTIF(C$13:C423,C423),""))</f>
        <v/>
      </c>
      <c r="E423" s="23" t="str">
        <f t="shared" ca="1" si="6"/>
        <v/>
      </c>
      <c r="F423" s="133" t="str" cm="1">
        <f t="array" ref="F423">IF(A423&lt;&gt;"",INDEX(BDD_ISOLANTS_BIOSOURCES!A:CJ,E423,MATCH($F$12,REFERENCEMENT_ISOLANT[#Headers],0)),"")</f>
        <v/>
      </c>
    </row>
    <row r="424" spans="1:6" x14ac:dyDescent="0.25">
      <c r="A424" s="23" t="str">
        <f>IF(AND(A423&lt;COUNTIF(REFERENCEMENT_ISOLANT[DATE REFERENCEMENT],"&lt;&gt;"&amp;""),A423&gt;0),'PR-tampon'!A423+1,"")</f>
        <v/>
      </c>
      <c r="B424" s="23" t="str">
        <f>IFERROR(IF(A424="","",VLOOKUP($A424,REFERENCEMENT_ISOLANT[[Ordre]:[Eligibilité procédé]],2,FALSE)),"")</f>
        <v/>
      </c>
      <c r="C424" s="23" t="str" cm="1">
        <f t="array" ref="C424">IF(B424&lt;&gt;"",INDEX(BDD_ISOLANTS_BIOSOURCES!A:CF,B424,MATCH($C$12,REFERENCEMENT_ISOLANT[#Headers],0)),"")</f>
        <v/>
      </c>
      <c r="D424" s="23" t="str">
        <f ca="1">IF($B$10=TRUE,IF(C424&lt;&gt;"",COUNTIF(INDIRECT("$C$"&amp;ROW($C$13)&amp;":$C$"&amp;491-COUNTBLANK($C$13:$C$491)),"&lt;"&amp;C424)+COUNTIF(C$13:C424,C424),""),IF(C424&lt;&gt;"",COUNTIF(INDIRECT("$C$"&amp;ROW($C$13)&amp;":$C$"&amp;491-COUNTBLANK($C$13:$C$491)),"&gt;"&amp;C424)+COUNTIF(C$13:C424,C424),""))</f>
        <v/>
      </c>
      <c r="E424" s="23" t="str">
        <f t="shared" ca="1" si="6"/>
        <v/>
      </c>
      <c r="F424" s="133" t="str" cm="1">
        <f t="array" ref="F424">IF(A424&lt;&gt;"",INDEX(BDD_ISOLANTS_BIOSOURCES!A:CJ,E424,MATCH($F$12,REFERENCEMENT_ISOLANT[#Headers],0)),"")</f>
        <v/>
      </c>
    </row>
    <row r="425" spans="1:6" x14ac:dyDescent="0.25">
      <c r="A425" s="23" t="str">
        <f>IF(AND(A424&lt;COUNTIF(REFERENCEMENT_ISOLANT[DATE REFERENCEMENT],"&lt;&gt;"&amp;""),A424&gt;0),'PR-tampon'!A424+1,"")</f>
        <v/>
      </c>
      <c r="B425" s="23" t="str">
        <f>IFERROR(IF(A425="","",VLOOKUP($A425,REFERENCEMENT_ISOLANT[[Ordre]:[Eligibilité procédé]],2,FALSE)),"")</f>
        <v/>
      </c>
      <c r="C425" s="23" t="str" cm="1">
        <f t="array" ref="C425">IF(B425&lt;&gt;"",INDEX(BDD_ISOLANTS_BIOSOURCES!A:CF,B425,MATCH($C$12,REFERENCEMENT_ISOLANT[#Headers],0)),"")</f>
        <v/>
      </c>
      <c r="D425" s="23" t="str">
        <f ca="1">IF($B$10=TRUE,IF(C425&lt;&gt;"",COUNTIF(INDIRECT("$C$"&amp;ROW($C$13)&amp;":$C$"&amp;491-COUNTBLANK($C$13:$C$491)),"&lt;"&amp;C425)+COUNTIF(C$13:C425,C425),""),IF(C425&lt;&gt;"",COUNTIF(INDIRECT("$C$"&amp;ROW($C$13)&amp;":$C$"&amp;491-COUNTBLANK($C$13:$C$491)),"&gt;"&amp;C425)+COUNTIF(C$13:C425,C425),""))</f>
        <v/>
      </c>
      <c r="E425" s="23" t="str">
        <f t="shared" ca="1" si="6"/>
        <v/>
      </c>
      <c r="F425" s="133" t="str" cm="1">
        <f t="array" ref="F425">IF(A425&lt;&gt;"",INDEX(BDD_ISOLANTS_BIOSOURCES!A:CJ,E425,MATCH($F$12,REFERENCEMENT_ISOLANT[#Headers],0)),"")</f>
        <v/>
      </c>
    </row>
    <row r="426" spans="1:6" x14ac:dyDescent="0.25">
      <c r="A426" s="23" t="str">
        <f>IF(AND(A425&lt;COUNTIF(REFERENCEMENT_ISOLANT[DATE REFERENCEMENT],"&lt;&gt;"&amp;""),A425&gt;0),'PR-tampon'!A425+1,"")</f>
        <v/>
      </c>
      <c r="B426" s="23" t="str">
        <f>IFERROR(IF(A426="","",VLOOKUP($A426,REFERENCEMENT_ISOLANT[[Ordre]:[Eligibilité procédé]],2,FALSE)),"")</f>
        <v/>
      </c>
      <c r="C426" s="23" t="str" cm="1">
        <f t="array" ref="C426">IF(B426&lt;&gt;"",INDEX(BDD_ISOLANTS_BIOSOURCES!A:CF,B426,MATCH($C$12,REFERENCEMENT_ISOLANT[#Headers],0)),"")</f>
        <v/>
      </c>
      <c r="D426" s="23" t="str">
        <f ca="1">IF($B$10=TRUE,IF(C426&lt;&gt;"",COUNTIF(INDIRECT("$C$"&amp;ROW($C$13)&amp;":$C$"&amp;491-COUNTBLANK($C$13:$C$491)),"&lt;"&amp;C426)+COUNTIF(C$13:C426,C426),""),IF(C426&lt;&gt;"",COUNTIF(INDIRECT("$C$"&amp;ROW($C$13)&amp;":$C$"&amp;491-COUNTBLANK($C$13:$C$491)),"&gt;"&amp;C426)+COUNTIF(C$13:C426,C426),""))</f>
        <v/>
      </c>
      <c r="E426" s="23" t="str">
        <f t="shared" ca="1" si="6"/>
        <v/>
      </c>
      <c r="F426" s="133" t="str" cm="1">
        <f t="array" ref="F426">IF(A426&lt;&gt;"",INDEX(BDD_ISOLANTS_BIOSOURCES!A:CJ,E426,MATCH($F$12,REFERENCEMENT_ISOLANT[#Headers],0)),"")</f>
        <v/>
      </c>
    </row>
    <row r="427" spans="1:6" x14ac:dyDescent="0.25">
      <c r="A427" s="23" t="str">
        <f>IF(AND(A426&lt;COUNTIF(REFERENCEMENT_ISOLANT[DATE REFERENCEMENT],"&lt;&gt;"&amp;""),A426&gt;0),'PR-tampon'!A426+1,"")</f>
        <v/>
      </c>
      <c r="B427" s="23" t="str">
        <f>IFERROR(IF(A427="","",VLOOKUP($A427,REFERENCEMENT_ISOLANT[[Ordre]:[Eligibilité procédé]],2,FALSE)),"")</f>
        <v/>
      </c>
      <c r="C427" s="23" t="str" cm="1">
        <f t="array" ref="C427">IF(B427&lt;&gt;"",INDEX(BDD_ISOLANTS_BIOSOURCES!A:CF,B427,MATCH($C$12,REFERENCEMENT_ISOLANT[#Headers],0)),"")</f>
        <v/>
      </c>
      <c r="D427" s="23" t="str">
        <f ca="1">IF($B$10=TRUE,IF(C427&lt;&gt;"",COUNTIF(INDIRECT("$C$"&amp;ROW($C$13)&amp;":$C$"&amp;491-COUNTBLANK($C$13:$C$491)),"&lt;"&amp;C427)+COUNTIF(C$13:C427,C427),""),IF(C427&lt;&gt;"",COUNTIF(INDIRECT("$C$"&amp;ROW($C$13)&amp;":$C$"&amp;491-COUNTBLANK($C$13:$C$491)),"&gt;"&amp;C427)+COUNTIF(C$13:C427,C427),""))</f>
        <v/>
      </c>
      <c r="E427" s="23" t="str">
        <f t="shared" ca="1" si="6"/>
        <v/>
      </c>
      <c r="F427" s="133" t="str" cm="1">
        <f t="array" ref="F427">IF(A427&lt;&gt;"",INDEX(BDD_ISOLANTS_BIOSOURCES!A:CJ,E427,MATCH($F$12,REFERENCEMENT_ISOLANT[#Headers],0)),"")</f>
        <v/>
      </c>
    </row>
    <row r="428" spans="1:6" x14ac:dyDescent="0.25">
      <c r="A428" s="23" t="str">
        <f>IF(AND(A427&lt;COUNTIF(REFERENCEMENT_ISOLANT[DATE REFERENCEMENT],"&lt;&gt;"&amp;""),A427&gt;0),'PR-tampon'!A427+1,"")</f>
        <v/>
      </c>
      <c r="B428" s="23" t="str">
        <f>IFERROR(IF(A428="","",VLOOKUP($A428,REFERENCEMENT_ISOLANT[[Ordre]:[Eligibilité procédé]],2,FALSE)),"")</f>
        <v/>
      </c>
      <c r="C428" s="23" t="str" cm="1">
        <f t="array" ref="C428">IF(B428&lt;&gt;"",INDEX(BDD_ISOLANTS_BIOSOURCES!A:CF,B428,MATCH($C$12,REFERENCEMENT_ISOLANT[#Headers],0)),"")</f>
        <v/>
      </c>
      <c r="D428" s="23" t="str">
        <f ca="1">IF($B$10=TRUE,IF(C428&lt;&gt;"",COUNTIF(INDIRECT("$C$"&amp;ROW($C$13)&amp;":$C$"&amp;491-COUNTBLANK($C$13:$C$491)),"&lt;"&amp;C428)+COUNTIF(C$13:C428,C428),""),IF(C428&lt;&gt;"",COUNTIF(INDIRECT("$C$"&amp;ROW($C$13)&amp;":$C$"&amp;491-COUNTBLANK($C$13:$C$491)),"&gt;"&amp;C428)+COUNTIF(C$13:C428,C428),""))</f>
        <v/>
      </c>
      <c r="E428" s="23" t="str">
        <f t="shared" ca="1" si="6"/>
        <v/>
      </c>
      <c r="F428" s="133" t="str" cm="1">
        <f t="array" ref="F428">IF(A428&lt;&gt;"",INDEX(BDD_ISOLANTS_BIOSOURCES!A:CJ,E428,MATCH($F$12,REFERENCEMENT_ISOLANT[#Headers],0)),"")</f>
        <v/>
      </c>
    </row>
    <row r="429" spans="1:6" x14ac:dyDescent="0.25">
      <c r="A429" s="23" t="str">
        <f>IF(AND(A428&lt;COUNTIF(REFERENCEMENT_ISOLANT[DATE REFERENCEMENT],"&lt;&gt;"&amp;""),A428&gt;0),'PR-tampon'!A428+1,"")</f>
        <v/>
      </c>
      <c r="B429" s="23" t="str">
        <f>IFERROR(IF(A429="","",VLOOKUP($A429,REFERENCEMENT_ISOLANT[[Ordre]:[Eligibilité procédé]],2,FALSE)),"")</f>
        <v/>
      </c>
      <c r="C429" s="23" t="str" cm="1">
        <f t="array" ref="C429">IF(B429&lt;&gt;"",INDEX(BDD_ISOLANTS_BIOSOURCES!A:CF,B429,MATCH($C$12,REFERENCEMENT_ISOLANT[#Headers],0)),"")</f>
        <v/>
      </c>
      <c r="D429" s="23" t="str">
        <f ca="1">IF($B$10=TRUE,IF(C429&lt;&gt;"",COUNTIF(INDIRECT("$C$"&amp;ROW($C$13)&amp;":$C$"&amp;491-COUNTBLANK($C$13:$C$491)),"&lt;"&amp;C429)+COUNTIF(C$13:C429,C429),""),IF(C429&lt;&gt;"",COUNTIF(INDIRECT("$C$"&amp;ROW($C$13)&amp;":$C$"&amp;491-COUNTBLANK($C$13:$C$491)),"&gt;"&amp;C429)+COUNTIF(C$13:C429,C429),""))</f>
        <v/>
      </c>
      <c r="E429" s="23" t="str">
        <f t="shared" ca="1" si="6"/>
        <v/>
      </c>
      <c r="F429" s="133" t="str" cm="1">
        <f t="array" ref="F429">IF(A429&lt;&gt;"",INDEX(BDD_ISOLANTS_BIOSOURCES!A:CJ,E429,MATCH($F$12,REFERENCEMENT_ISOLANT[#Headers],0)),"")</f>
        <v/>
      </c>
    </row>
    <row r="430" spans="1:6" x14ac:dyDescent="0.25">
      <c r="A430" s="23" t="str">
        <f>IF(AND(A429&lt;COUNTIF(REFERENCEMENT_ISOLANT[DATE REFERENCEMENT],"&lt;&gt;"&amp;""),A429&gt;0),'PR-tampon'!A429+1,"")</f>
        <v/>
      </c>
      <c r="B430" s="23" t="str">
        <f>IFERROR(IF(A430="","",VLOOKUP($A430,REFERENCEMENT_ISOLANT[[Ordre]:[Eligibilité procédé]],2,FALSE)),"")</f>
        <v/>
      </c>
      <c r="C430" s="23" t="str" cm="1">
        <f t="array" ref="C430">IF(B430&lt;&gt;"",INDEX(BDD_ISOLANTS_BIOSOURCES!A:CF,B430,MATCH($C$12,REFERENCEMENT_ISOLANT[#Headers],0)),"")</f>
        <v/>
      </c>
      <c r="D430" s="23" t="str">
        <f ca="1">IF($B$10=TRUE,IF(C430&lt;&gt;"",COUNTIF(INDIRECT("$C$"&amp;ROW($C$13)&amp;":$C$"&amp;491-COUNTBLANK($C$13:$C$491)),"&lt;"&amp;C430)+COUNTIF(C$13:C430,C430),""),IF(C430&lt;&gt;"",COUNTIF(INDIRECT("$C$"&amp;ROW($C$13)&amp;":$C$"&amp;491-COUNTBLANK($C$13:$C$491)),"&gt;"&amp;C430)+COUNTIF(C$13:C430,C430),""))</f>
        <v/>
      </c>
      <c r="E430" s="23" t="str">
        <f t="shared" ca="1" si="6"/>
        <v/>
      </c>
      <c r="F430" s="133" t="str" cm="1">
        <f t="array" ref="F430">IF(A430&lt;&gt;"",INDEX(BDD_ISOLANTS_BIOSOURCES!A:CJ,E430,MATCH($F$12,REFERENCEMENT_ISOLANT[#Headers],0)),"")</f>
        <v/>
      </c>
    </row>
    <row r="431" spans="1:6" x14ac:dyDescent="0.25">
      <c r="A431" s="23" t="str">
        <f>IF(AND(A430&lt;COUNTIF(REFERENCEMENT_ISOLANT[DATE REFERENCEMENT],"&lt;&gt;"&amp;""),A430&gt;0),'PR-tampon'!A430+1,"")</f>
        <v/>
      </c>
      <c r="B431" s="23" t="str">
        <f>IFERROR(IF(A431="","",VLOOKUP($A431,REFERENCEMENT_ISOLANT[[Ordre]:[Eligibilité procédé]],2,FALSE)),"")</f>
        <v/>
      </c>
      <c r="C431" s="23" t="str" cm="1">
        <f t="array" ref="C431">IF(B431&lt;&gt;"",INDEX(BDD_ISOLANTS_BIOSOURCES!A:CF,B431,MATCH($C$12,REFERENCEMENT_ISOLANT[#Headers],0)),"")</f>
        <v/>
      </c>
      <c r="D431" s="23" t="str">
        <f ca="1">IF($B$10=TRUE,IF(C431&lt;&gt;"",COUNTIF(INDIRECT("$C$"&amp;ROW($C$13)&amp;":$C$"&amp;491-COUNTBLANK($C$13:$C$491)),"&lt;"&amp;C431)+COUNTIF(C$13:C431,C431),""),IF(C431&lt;&gt;"",COUNTIF(INDIRECT("$C$"&amp;ROW($C$13)&amp;":$C$"&amp;491-COUNTBLANK($C$13:$C$491)),"&gt;"&amp;C431)+COUNTIF(C$13:C431,C431),""))</f>
        <v/>
      </c>
      <c r="E431" s="23" t="str">
        <f t="shared" ca="1" si="6"/>
        <v/>
      </c>
      <c r="F431" s="133" t="str" cm="1">
        <f t="array" ref="F431">IF(A431&lt;&gt;"",INDEX(BDD_ISOLANTS_BIOSOURCES!A:CJ,E431,MATCH($F$12,REFERENCEMENT_ISOLANT[#Headers],0)),"")</f>
        <v/>
      </c>
    </row>
    <row r="432" spans="1:6" x14ac:dyDescent="0.25">
      <c r="A432" s="23" t="str">
        <f>IF(AND(A431&lt;COUNTIF(REFERENCEMENT_ISOLANT[DATE REFERENCEMENT],"&lt;&gt;"&amp;""),A431&gt;0),'PR-tampon'!A431+1,"")</f>
        <v/>
      </c>
      <c r="B432" s="23" t="str">
        <f>IFERROR(IF(A432="","",VLOOKUP($A432,REFERENCEMENT_ISOLANT[[Ordre]:[Eligibilité procédé]],2,FALSE)),"")</f>
        <v/>
      </c>
      <c r="C432" s="23" t="str" cm="1">
        <f t="array" ref="C432">IF(B432&lt;&gt;"",INDEX(BDD_ISOLANTS_BIOSOURCES!A:CF,B432,MATCH($C$12,REFERENCEMENT_ISOLANT[#Headers],0)),"")</f>
        <v/>
      </c>
      <c r="D432" s="23" t="str">
        <f ca="1">IF($B$10=TRUE,IF(C432&lt;&gt;"",COUNTIF(INDIRECT("$C$"&amp;ROW($C$13)&amp;":$C$"&amp;491-COUNTBLANK($C$13:$C$491)),"&lt;"&amp;C432)+COUNTIF(C$13:C432,C432),""),IF(C432&lt;&gt;"",COUNTIF(INDIRECT("$C$"&amp;ROW($C$13)&amp;":$C$"&amp;491-COUNTBLANK($C$13:$C$491)),"&gt;"&amp;C432)+COUNTIF(C$13:C432,C432),""))</f>
        <v/>
      </c>
      <c r="E432" s="23" t="str">
        <f t="shared" ca="1" si="6"/>
        <v/>
      </c>
      <c r="F432" s="133" t="str" cm="1">
        <f t="array" ref="F432">IF(A432&lt;&gt;"",INDEX(BDD_ISOLANTS_BIOSOURCES!A:CJ,E432,MATCH($F$12,REFERENCEMENT_ISOLANT[#Headers],0)),"")</f>
        <v/>
      </c>
    </row>
    <row r="433" spans="1:6" x14ac:dyDescent="0.25">
      <c r="A433" s="23" t="str">
        <f>IF(AND(A432&lt;COUNTIF(REFERENCEMENT_ISOLANT[DATE REFERENCEMENT],"&lt;&gt;"&amp;""),A432&gt;0),'PR-tampon'!A432+1,"")</f>
        <v/>
      </c>
      <c r="B433" s="23" t="str">
        <f>IFERROR(IF(A433="","",VLOOKUP($A433,REFERENCEMENT_ISOLANT[[Ordre]:[Eligibilité procédé]],2,FALSE)),"")</f>
        <v/>
      </c>
      <c r="C433" s="23" t="str" cm="1">
        <f t="array" ref="C433">IF(B433&lt;&gt;"",INDEX(BDD_ISOLANTS_BIOSOURCES!A:CF,B433,MATCH($C$12,REFERENCEMENT_ISOLANT[#Headers],0)),"")</f>
        <v/>
      </c>
      <c r="D433" s="23" t="str">
        <f ca="1">IF($B$10=TRUE,IF(C433&lt;&gt;"",COUNTIF(INDIRECT("$C$"&amp;ROW($C$13)&amp;":$C$"&amp;491-COUNTBLANK($C$13:$C$491)),"&lt;"&amp;C433)+COUNTIF(C$13:C433,C433),""),IF(C433&lt;&gt;"",COUNTIF(INDIRECT("$C$"&amp;ROW($C$13)&amp;":$C$"&amp;491-COUNTBLANK($C$13:$C$491)),"&gt;"&amp;C433)+COUNTIF(C$13:C433,C433),""))</f>
        <v/>
      </c>
      <c r="E433" s="23" t="str">
        <f t="shared" ca="1" si="6"/>
        <v/>
      </c>
      <c r="F433" s="133" t="str" cm="1">
        <f t="array" ref="F433">IF(A433&lt;&gt;"",INDEX(BDD_ISOLANTS_BIOSOURCES!A:CJ,E433,MATCH($F$12,REFERENCEMENT_ISOLANT[#Headers],0)),"")</f>
        <v/>
      </c>
    </row>
    <row r="434" spans="1:6" x14ac:dyDescent="0.25">
      <c r="A434" s="23" t="str">
        <f>IF(AND(A433&lt;COUNTIF(REFERENCEMENT_ISOLANT[DATE REFERENCEMENT],"&lt;&gt;"&amp;""),A433&gt;0),'PR-tampon'!A433+1,"")</f>
        <v/>
      </c>
      <c r="B434" s="23" t="str">
        <f>IFERROR(IF(A434="","",VLOOKUP($A434,REFERENCEMENT_ISOLANT[[Ordre]:[Eligibilité procédé]],2,FALSE)),"")</f>
        <v/>
      </c>
      <c r="C434" s="23" t="str" cm="1">
        <f t="array" ref="C434">IF(B434&lt;&gt;"",INDEX(BDD_ISOLANTS_BIOSOURCES!A:CF,B434,MATCH($C$12,REFERENCEMENT_ISOLANT[#Headers],0)),"")</f>
        <v/>
      </c>
      <c r="D434" s="23" t="str">
        <f ca="1">IF($B$10=TRUE,IF(C434&lt;&gt;"",COUNTIF(INDIRECT("$C$"&amp;ROW($C$13)&amp;":$C$"&amp;491-COUNTBLANK($C$13:$C$491)),"&lt;"&amp;C434)+COUNTIF(C$13:C434,C434),""),IF(C434&lt;&gt;"",COUNTIF(INDIRECT("$C$"&amp;ROW($C$13)&amp;":$C$"&amp;491-COUNTBLANK($C$13:$C$491)),"&gt;"&amp;C434)+COUNTIF(C$13:C434,C434),""))</f>
        <v/>
      </c>
      <c r="E434" s="23" t="str">
        <f t="shared" ca="1" si="6"/>
        <v/>
      </c>
      <c r="F434" s="133" t="str" cm="1">
        <f t="array" ref="F434">IF(A434&lt;&gt;"",INDEX(BDD_ISOLANTS_BIOSOURCES!A:CJ,E434,MATCH($F$12,REFERENCEMENT_ISOLANT[#Headers],0)),"")</f>
        <v/>
      </c>
    </row>
    <row r="435" spans="1:6" x14ac:dyDescent="0.25">
      <c r="A435" s="23" t="str">
        <f>IF(AND(A434&lt;COUNTIF(REFERENCEMENT_ISOLANT[DATE REFERENCEMENT],"&lt;&gt;"&amp;""),A434&gt;0),'PR-tampon'!A434+1,"")</f>
        <v/>
      </c>
      <c r="B435" s="23" t="str">
        <f>IFERROR(IF(A435="","",VLOOKUP($A435,REFERENCEMENT_ISOLANT[[Ordre]:[Eligibilité procédé]],2,FALSE)),"")</f>
        <v/>
      </c>
      <c r="C435" s="23" t="str" cm="1">
        <f t="array" ref="C435">IF(B435&lt;&gt;"",INDEX(BDD_ISOLANTS_BIOSOURCES!A:CF,B435,MATCH($C$12,REFERENCEMENT_ISOLANT[#Headers],0)),"")</f>
        <v/>
      </c>
      <c r="D435" s="23" t="str">
        <f ca="1">IF($B$10=TRUE,IF(C435&lt;&gt;"",COUNTIF(INDIRECT("$C$"&amp;ROW($C$13)&amp;":$C$"&amp;491-COUNTBLANK($C$13:$C$491)),"&lt;"&amp;C435)+COUNTIF(C$13:C435,C435),""),IF(C435&lt;&gt;"",COUNTIF(INDIRECT("$C$"&amp;ROW($C$13)&amp;":$C$"&amp;491-COUNTBLANK($C$13:$C$491)),"&gt;"&amp;C435)+COUNTIF(C$13:C435,C435),""))</f>
        <v/>
      </c>
      <c r="E435" s="23" t="str">
        <f t="shared" ca="1" si="6"/>
        <v/>
      </c>
      <c r="F435" s="133" t="str" cm="1">
        <f t="array" ref="F435">IF(A435&lt;&gt;"",INDEX(BDD_ISOLANTS_BIOSOURCES!A:CJ,E435,MATCH($F$12,REFERENCEMENT_ISOLANT[#Headers],0)),"")</f>
        <v/>
      </c>
    </row>
    <row r="436" spans="1:6" x14ac:dyDescent="0.25">
      <c r="A436" s="23" t="str">
        <f>IF(AND(A435&lt;COUNTIF(REFERENCEMENT_ISOLANT[DATE REFERENCEMENT],"&lt;&gt;"&amp;""),A435&gt;0),'PR-tampon'!A435+1,"")</f>
        <v/>
      </c>
      <c r="B436" s="23" t="str">
        <f>IFERROR(IF(A436="","",VLOOKUP($A436,REFERENCEMENT_ISOLANT[[Ordre]:[Eligibilité procédé]],2,FALSE)),"")</f>
        <v/>
      </c>
      <c r="C436" s="23" t="str" cm="1">
        <f t="array" ref="C436">IF(B436&lt;&gt;"",INDEX(BDD_ISOLANTS_BIOSOURCES!A:CF,B436,MATCH($C$12,REFERENCEMENT_ISOLANT[#Headers],0)),"")</f>
        <v/>
      </c>
      <c r="D436" s="23" t="str">
        <f ca="1">IF($B$10=TRUE,IF(C436&lt;&gt;"",COUNTIF(INDIRECT("$C$"&amp;ROW($C$13)&amp;":$C$"&amp;491-COUNTBLANK($C$13:$C$491)),"&lt;"&amp;C436)+COUNTIF(C$13:C436,C436),""),IF(C436&lt;&gt;"",COUNTIF(INDIRECT("$C$"&amp;ROW($C$13)&amp;":$C$"&amp;491-COUNTBLANK($C$13:$C$491)),"&gt;"&amp;C436)+COUNTIF(C$13:C436,C436),""))</f>
        <v/>
      </c>
      <c r="E436" s="23" t="str">
        <f t="shared" ca="1" si="6"/>
        <v/>
      </c>
      <c r="F436" s="133" t="str" cm="1">
        <f t="array" ref="F436">IF(A436&lt;&gt;"",INDEX(BDD_ISOLANTS_BIOSOURCES!A:CJ,E436,MATCH($F$12,REFERENCEMENT_ISOLANT[#Headers],0)),"")</f>
        <v/>
      </c>
    </row>
    <row r="437" spans="1:6" x14ac:dyDescent="0.25">
      <c r="A437" s="23" t="str">
        <f>IF(AND(A436&lt;COUNTIF(REFERENCEMENT_ISOLANT[DATE REFERENCEMENT],"&lt;&gt;"&amp;""),A436&gt;0),'PR-tampon'!A436+1,"")</f>
        <v/>
      </c>
      <c r="B437" s="23" t="str">
        <f>IFERROR(IF(A437="","",VLOOKUP($A437,REFERENCEMENT_ISOLANT[[Ordre]:[Eligibilité procédé]],2,FALSE)),"")</f>
        <v/>
      </c>
      <c r="C437" s="23" t="str" cm="1">
        <f t="array" ref="C437">IF(B437&lt;&gt;"",INDEX(BDD_ISOLANTS_BIOSOURCES!A:CF,B437,MATCH($C$12,REFERENCEMENT_ISOLANT[#Headers],0)),"")</f>
        <v/>
      </c>
      <c r="D437" s="23" t="str">
        <f ca="1">IF($B$10=TRUE,IF(C437&lt;&gt;"",COUNTIF(INDIRECT("$C$"&amp;ROW($C$13)&amp;":$C$"&amp;491-COUNTBLANK($C$13:$C$491)),"&lt;"&amp;C437)+COUNTIF(C$13:C437,C437),""),IF(C437&lt;&gt;"",COUNTIF(INDIRECT("$C$"&amp;ROW($C$13)&amp;":$C$"&amp;491-COUNTBLANK($C$13:$C$491)),"&gt;"&amp;C437)+COUNTIF(C$13:C437,C437),""))</f>
        <v/>
      </c>
      <c r="E437" s="23" t="str">
        <f t="shared" ca="1" si="6"/>
        <v/>
      </c>
      <c r="F437" s="133" t="str" cm="1">
        <f t="array" ref="F437">IF(A437&lt;&gt;"",INDEX(BDD_ISOLANTS_BIOSOURCES!A:CJ,E437,MATCH($F$12,REFERENCEMENT_ISOLANT[#Headers],0)),"")</f>
        <v/>
      </c>
    </row>
    <row r="438" spans="1:6" x14ac:dyDescent="0.25">
      <c r="A438" s="23" t="str">
        <f>IF(AND(A437&lt;COUNTIF(REFERENCEMENT_ISOLANT[DATE REFERENCEMENT],"&lt;&gt;"&amp;""),A437&gt;0),'PR-tampon'!A437+1,"")</f>
        <v/>
      </c>
      <c r="B438" s="23" t="str">
        <f>IFERROR(IF(A438="","",VLOOKUP($A438,REFERENCEMENT_ISOLANT[[Ordre]:[Eligibilité procédé]],2,FALSE)),"")</f>
        <v/>
      </c>
      <c r="C438" s="23" t="str" cm="1">
        <f t="array" ref="C438">IF(B438&lt;&gt;"",INDEX(BDD_ISOLANTS_BIOSOURCES!A:CF,B438,MATCH($C$12,REFERENCEMENT_ISOLANT[#Headers],0)),"")</f>
        <v/>
      </c>
      <c r="D438" s="23" t="str">
        <f ca="1">IF($B$10=TRUE,IF(C438&lt;&gt;"",COUNTIF(INDIRECT("$C$"&amp;ROW($C$13)&amp;":$C$"&amp;491-COUNTBLANK($C$13:$C$491)),"&lt;"&amp;C438)+COUNTIF(C$13:C438,C438),""),IF(C438&lt;&gt;"",COUNTIF(INDIRECT("$C$"&amp;ROW($C$13)&amp;":$C$"&amp;491-COUNTBLANK($C$13:$C$491)),"&gt;"&amp;C438)+COUNTIF(C$13:C438,C438),""))</f>
        <v/>
      </c>
      <c r="E438" s="23" t="str">
        <f t="shared" ca="1" si="6"/>
        <v/>
      </c>
      <c r="F438" s="133" t="str" cm="1">
        <f t="array" ref="F438">IF(A438&lt;&gt;"",INDEX(BDD_ISOLANTS_BIOSOURCES!A:CJ,E438,MATCH($F$12,REFERENCEMENT_ISOLANT[#Headers],0)),"")</f>
        <v/>
      </c>
    </row>
    <row r="439" spans="1:6" x14ac:dyDescent="0.25">
      <c r="A439" s="23" t="str">
        <f>IF(AND(A438&lt;COUNTIF(REFERENCEMENT_ISOLANT[DATE REFERENCEMENT],"&lt;&gt;"&amp;""),A438&gt;0),'PR-tampon'!A438+1,"")</f>
        <v/>
      </c>
      <c r="B439" s="23" t="str">
        <f>IFERROR(IF(A439="","",VLOOKUP($A439,REFERENCEMENT_ISOLANT[[Ordre]:[Eligibilité procédé]],2,FALSE)),"")</f>
        <v/>
      </c>
      <c r="C439" s="23" t="str" cm="1">
        <f t="array" ref="C439">IF(B439&lt;&gt;"",INDEX(BDD_ISOLANTS_BIOSOURCES!A:CF,B439,MATCH($C$12,REFERENCEMENT_ISOLANT[#Headers],0)),"")</f>
        <v/>
      </c>
      <c r="D439" s="23" t="str">
        <f ca="1">IF($B$10=TRUE,IF(C439&lt;&gt;"",COUNTIF(INDIRECT("$C$"&amp;ROW($C$13)&amp;":$C$"&amp;491-COUNTBLANK($C$13:$C$491)),"&lt;"&amp;C439)+COUNTIF(C$13:C439,C439),""),IF(C439&lt;&gt;"",COUNTIF(INDIRECT("$C$"&amp;ROW($C$13)&amp;":$C$"&amp;491-COUNTBLANK($C$13:$C$491)),"&gt;"&amp;C439)+COUNTIF(C$13:C439,C439),""))</f>
        <v/>
      </c>
      <c r="E439" s="23" t="str">
        <f t="shared" ca="1" si="6"/>
        <v/>
      </c>
      <c r="F439" s="133" t="str" cm="1">
        <f t="array" ref="F439">IF(A439&lt;&gt;"",INDEX(BDD_ISOLANTS_BIOSOURCES!A:CJ,E439,MATCH($F$12,REFERENCEMENT_ISOLANT[#Headers],0)),"")</f>
        <v/>
      </c>
    </row>
    <row r="440" spans="1:6" x14ac:dyDescent="0.25">
      <c r="A440" s="23" t="str">
        <f>IF(AND(A439&lt;COUNTIF(REFERENCEMENT_ISOLANT[DATE REFERENCEMENT],"&lt;&gt;"&amp;""),A439&gt;0),'PR-tampon'!A439+1,"")</f>
        <v/>
      </c>
      <c r="B440" s="23" t="str">
        <f>IFERROR(IF(A440="","",VLOOKUP($A440,REFERENCEMENT_ISOLANT[[Ordre]:[Eligibilité procédé]],2,FALSE)),"")</f>
        <v/>
      </c>
      <c r="C440" s="23" t="str" cm="1">
        <f t="array" ref="C440">IF(B440&lt;&gt;"",INDEX(BDD_ISOLANTS_BIOSOURCES!A:CF,B440,MATCH($C$12,REFERENCEMENT_ISOLANT[#Headers],0)),"")</f>
        <v/>
      </c>
      <c r="D440" s="23" t="str">
        <f ca="1">IF($B$10=TRUE,IF(C440&lt;&gt;"",COUNTIF(INDIRECT("$C$"&amp;ROW($C$13)&amp;":$C$"&amp;491-COUNTBLANK($C$13:$C$491)),"&lt;"&amp;C440)+COUNTIF(C$13:C440,C440),""),IF(C440&lt;&gt;"",COUNTIF(INDIRECT("$C$"&amp;ROW($C$13)&amp;":$C$"&amp;491-COUNTBLANK($C$13:$C$491)),"&gt;"&amp;C440)+COUNTIF(C$13:C440,C440),""))</f>
        <v/>
      </c>
      <c r="E440" s="23" t="str">
        <f t="shared" ca="1" si="6"/>
        <v/>
      </c>
      <c r="F440" s="133" t="str" cm="1">
        <f t="array" ref="F440">IF(A440&lt;&gt;"",INDEX(BDD_ISOLANTS_BIOSOURCES!A:CJ,E440,MATCH($F$12,REFERENCEMENT_ISOLANT[#Headers],0)),"")</f>
        <v/>
      </c>
    </row>
    <row r="441" spans="1:6" x14ac:dyDescent="0.25">
      <c r="A441" s="23" t="str">
        <f>IF(AND(A440&lt;COUNTIF(REFERENCEMENT_ISOLANT[DATE REFERENCEMENT],"&lt;&gt;"&amp;""),A440&gt;0),'PR-tampon'!A440+1,"")</f>
        <v/>
      </c>
      <c r="B441" s="23" t="str">
        <f>IFERROR(IF(A441="","",VLOOKUP($A441,REFERENCEMENT_ISOLANT[[Ordre]:[Eligibilité procédé]],2,FALSE)),"")</f>
        <v/>
      </c>
      <c r="C441" s="23" t="str" cm="1">
        <f t="array" ref="C441">IF(B441&lt;&gt;"",INDEX(BDD_ISOLANTS_BIOSOURCES!A:CF,B441,MATCH($C$12,REFERENCEMENT_ISOLANT[#Headers],0)),"")</f>
        <v/>
      </c>
      <c r="D441" s="23" t="str">
        <f ca="1">IF($B$10=TRUE,IF(C441&lt;&gt;"",COUNTIF(INDIRECT("$C$"&amp;ROW($C$13)&amp;":$C$"&amp;491-COUNTBLANK($C$13:$C$491)),"&lt;"&amp;C441)+COUNTIF(C$13:C441,C441),""),IF(C441&lt;&gt;"",COUNTIF(INDIRECT("$C$"&amp;ROW($C$13)&amp;":$C$"&amp;491-COUNTBLANK($C$13:$C$491)),"&gt;"&amp;C441)+COUNTIF(C$13:C441,C441),""))</f>
        <v/>
      </c>
      <c r="E441" s="23" t="str">
        <f t="shared" ca="1" si="6"/>
        <v/>
      </c>
      <c r="F441" s="133" t="str" cm="1">
        <f t="array" ref="F441">IF(A441&lt;&gt;"",INDEX(BDD_ISOLANTS_BIOSOURCES!A:CJ,E441,MATCH($F$12,REFERENCEMENT_ISOLANT[#Headers],0)),"")</f>
        <v/>
      </c>
    </row>
    <row r="442" spans="1:6" x14ac:dyDescent="0.25">
      <c r="A442" s="23" t="str">
        <f>IF(AND(A441&lt;COUNTIF(REFERENCEMENT_ISOLANT[DATE REFERENCEMENT],"&lt;&gt;"&amp;""),A441&gt;0),'PR-tampon'!A441+1,"")</f>
        <v/>
      </c>
      <c r="B442" s="23" t="str">
        <f>IFERROR(IF(A442="","",VLOOKUP($A442,REFERENCEMENT_ISOLANT[[Ordre]:[Eligibilité procédé]],2,FALSE)),"")</f>
        <v/>
      </c>
      <c r="C442" s="23" t="str" cm="1">
        <f t="array" ref="C442">IF(B442&lt;&gt;"",INDEX(BDD_ISOLANTS_BIOSOURCES!A:CF,B442,MATCH($C$12,REFERENCEMENT_ISOLANT[#Headers],0)),"")</f>
        <v/>
      </c>
      <c r="D442" s="23" t="str">
        <f ca="1">IF($B$10=TRUE,IF(C442&lt;&gt;"",COUNTIF(INDIRECT("$C$"&amp;ROW($C$13)&amp;":$C$"&amp;491-COUNTBLANK($C$13:$C$491)),"&lt;"&amp;C442)+COUNTIF(C$13:C442,C442),""),IF(C442&lt;&gt;"",COUNTIF(INDIRECT("$C$"&amp;ROW($C$13)&amp;":$C$"&amp;491-COUNTBLANK($C$13:$C$491)),"&gt;"&amp;C442)+COUNTIF(C$13:C442,C442),""))</f>
        <v/>
      </c>
      <c r="E442" s="23" t="str">
        <f t="shared" ca="1" si="6"/>
        <v/>
      </c>
      <c r="F442" s="133" t="str" cm="1">
        <f t="array" ref="F442">IF(A442&lt;&gt;"",INDEX(BDD_ISOLANTS_BIOSOURCES!A:CJ,E442,MATCH($F$12,REFERENCEMENT_ISOLANT[#Headers],0)),"")</f>
        <v/>
      </c>
    </row>
    <row r="443" spans="1:6" x14ac:dyDescent="0.25">
      <c r="A443" s="23" t="str">
        <f>IF(AND(A442&lt;COUNTIF(REFERENCEMENT_ISOLANT[DATE REFERENCEMENT],"&lt;&gt;"&amp;""),A442&gt;0),'PR-tampon'!A442+1,"")</f>
        <v/>
      </c>
      <c r="B443" s="23" t="str">
        <f>IFERROR(IF(A443="","",VLOOKUP($A443,REFERENCEMENT_ISOLANT[[Ordre]:[Eligibilité procédé]],2,FALSE)),"")</f>
        <v/>
      </c>
      <c r="C443" s="23" t="str" cm="1">
        <f t="array" ref="C443">IF(B443&lt;&gt;"",INDEX(BDD_ISOLANTS_BIOSOURCES!A:CF,B443,MATCH($C$12,REFERENCEMENT_ISOLANT[#Headers],0)),"")</f>
        <v/>
      </c>
      <c r="D443" s="23" t="str">
        <f ca="1">IF($B$10=TRUE,IF(C443&lt;&gt;"",COUNTIF(INDIRECT("$C$"&amp;ROW($C$13)&amp;":$C$"&amp;491-COUNTBLANK($C$13:$C$491)),"&lt;"&amp;C443)+COUNTIF(C$13:C443,C443),""),IF(C443&lt;&gt;"",COUNTIF(INDIRECT("$C$"&amp;ROW($C$13)&amp;":$C$"&amp;491-COUNTBLANK($C$13:$C$491)),"&gt;"&amp;C443)+COUNTIF(C$13:C443,C443),""))</f>
        <v/>
      </c>
      <c r="E443" s="23" t="str">
        <f t="shared" ca="1" si="6"/>
        <v/>
      </c>
      <c r="F443" s="133" t="str" cm="1">
        <f t="array" ref="F443">IF(A443&lt;&gt;"",INDEX(BDD_ISOLANTS_BIOSOURCES!A:CJ,E443,MATCH($F$12,REFERENCEMENT_ISOLANT[#Headers],0)),"")</f>
        <v/>
      </c>
    </row>
    <row r="444" spans="1:6" x14ac:dyDescent="0.25">
      <c r="A444" s="23" t="str">
        <f>IF(AND(A443&lt;COUNTIF(REFERENCEMENT_ISOLANT[DATE REFERENCEMENT],"&lt;&gt;"&amp;""),A443&gt;0),'PR-tampon'!A443+1,"")</f>
        <v/>
      </c>
      <c r="B444" s="23" t="str">
        <f>IFERROR(IF(A444="","",VLOOKUP($A444,REFERENCEMENT_ISOLANT[[Ordre]:[Eligibilité procédé]],2,FALSE)),"")</f>
        <v/>
      </c>
      <c r="C444" s="23" t="str" cm="1">
        <f t="array" ref="C444">IF(B444&lt;&gt;"",INDEX(BDD_ISOLANTS_BIOSOURCES!A:CF,B444,MATCH($C$12,REFERENCEMENT_ISOLANT[#Headers],0)),"")</f>
        <v/>
      </c>
      <c r="D444" s="23" t="str">
        <f ca="1">IF($B$10=TRUE,IF(C444&lt;&gt;"",COUNTIF(INDIRECT("$C$"&amp;ROW($C$13)&amp;":$C$"&amp;491-COUNTBLANK($C$13:$C$491)),"&lt;"&amp;C444)+COUNTIF(C$13:C444,C444),""),IF(C444&lt;&gt;"",COUNTIF(INDIRECT("$C$"&amp;ROW($C$13)&amp;":$C$"&amp;491-COUNTBLANK($C$13:$C$491)),"&gt;"&amp;C444)+COUNTIF(C$13:C444,C444),""))</f>
        <v/>
      </c>
      <c r="E444" s="23" t="str">
        <f t="shared" ca="1" si="6"/>
        <v/>
      </c>
      <c r="F444" s="133" t="str" cm="1">
        <f t="array" ref="F444">IF(A444&lt;&gt;"",INDEX(BDD_ISOLANTS_BIOSOURCES!A:CJ,E444,MATCH($F$12,REFERENCEMENT_ISOLANT[#Headers],0)),"")</f>
        <v/>
      </c>
    </row>
    <row r="445" spans="1:6" x14ac:dyDescent="0.25">
      <c r="A445" s="23" t="str">
        <f>IF(AND(A444&lt;COUNTIF(REFERENCEMENT_ISOLANT[DATE REFERENCEMENT],"&lt;&gt;"&amp;""),A444&gt;0),'PR-tampon'!A444+1,"")</f>
        <v/>
      </c>
      <c r="B445" s="23" t="str">
        <f>IFERROR(IF(A445="","",VLOOKUP($A445,REFERENCEMENT_ISOLANT[[Ordre]:[Eligibilité procédé]],2,FALSE)),"")</f>
        <v/>
      </c>
      <c r="C445" s="23" t="str" cm="1">
        <f t="array" ref="C445">IF(B445&lt;&gt;"",INDEX(BDD_ISOLANTS_BIOSOURCES!A:CF,B445,MATCH($C$12,REFERENCEMENT_ISOLANT[#Headers],0)),"")</f>
        <v/>
      </c>
      <c r="D445" s="23" t="str">
        <f ca="1">IF($B$10=TRUE,IF(C445&lt;&gt;"",COUNTIF(INDIRECT("$C$"&amp;ROW($C$13)&amp;":$C$"&amp;491-COUNTBLANK($C$13:$C$491)),"&lt;"&amp;C445)+COUNTIF(C$13:C445,C445),""),IF(C445&lt;&gt;"",COUNTIF(INDIRECT("$C$"&amp;ROW($C$13)&amp;":$C$"&amp;491-COUNTBLANK($C$13:$C$491)),"&gt;"&amp;C445)+COUNTIF(C$13:C445,C445),""))</f>
        <v/>
      </c>
      <c r="E445" s="23" t="str">
        <f t="shared" ca="1" si="6"/>
        <v/>
      </c>
      <c r="F445" s="133" t="str" cm="1">
        <f t="array" ref="F445">IF(A445&lt;&gt;"",INDEX(BDD_ISOLANTS_BIOSOURCES!A:CJ,E445,MATCH($F$12,REFERENCEMENT_ISOLANT[#Headers],0)),"")</f>
        <v/>
      </c>
    </row>
    <row r="446" spans="1:6" x14ac:dyDescent="0.25">
      <c r="A446" s="23" t="str">
        <f>IF(AND(A445&lt;COUNTIF(REFERENCEMENT_ISOLANT[DATE REFERENCEMENT],"&lt;&gt;"&amp;""),A445&gt;0),'PR-tampon'!A445+1,"")</f>
        <v/>
      </c>
      <c r="B446" s="23" t="str">
        <f>IFERROR(IF(A446="","",VLOOKUP($A446,REFERENCEMENT_ISOLANT[[Ordre]:[Eligibilité procédé]],2,FALSE)),"")</f>
        <v/>
      </c>
      <c r="C446" s="23" t="str" cm="1">
        <f t="array" ref="C446">IF(B446&lt;&gt;"",INDEX(BDD_ISOLANTS_BIOSOURCES!A:CF,B446,MATCH($C$12,REFERENCEMENT_ISOLANT[#Headers],0)),"")</f>
        <v/>
      </c>
      <c r="D446" s="23" t="str">
        <f ca="1">IF($B$10=TRUE,IF(C446&lt;&gt;"",COUNTIF(INDIRECT("$C$"&amp;ROW($C$13)&amp;":$C$"&amp;491-COUNTBLANK($C$13:$C$491)),"&lt;"&amp;C446)+COUNTIF(C$13:C446,C446),""),IF(C446&lt;&gt;"",COUNTIF(INDIRECT("$C$"&amp;ROW($C$13)&amp;":$C$"&amp;491-COUNTBLANK($C$13:$C$491)),"&gt;"&amp;C446)+COUNTIF(C$13:C446,C446),""))</f>
        <v/>
      </c>
      <c r="E446" s="23" t="str">
        <f t="shared" ca="1" si="6"/>
        <v/>
      </c>
      <c r="F446" s="133" t="str" cm="1">
        <f t="array" ref="F446">IF(A446&lt;&gt;"",INDEX(BDD_ISOLANTS_BIOSOURCES!A:CJ,E446,MATCH($F$12,REFERENCEMENT_ISOLANT[#Headers],0)),"")</f>
        <v/>
      </c>
    </row>
    <row r="447" spans="1:6" x14ac:dyDescent="0.25">
      <c r="A447" s="23" t="str">
        <f>IF(AND(A446&lt;COUNTIF(REFERENCEMENT_ISOLANT[DATE REFERENCEMENT],"&lt;&gt;"&amp;""),A446&gt;0),'PR-tampon'!A446+1,"")</f>
        <v/>
      </c>
      <c r="B447" s="23" t="str">
        <f>IFERROR(IF(A447="","",VLOOKUP($A447,REFERENCEMENT_ISOLANT[[Ordre]:[Eligibilité procédé]],2,FALSE)),"")</f>
        <v/>
      </c>
      <c r="C447" s="23" t="str" cm="1">
        <f t="array" ref="C447">IF(B447&lt;&gt;"",INDEX(BDD_ISOLANTS_BIOSOURCES!A:CF,B447,MATCH($C$12,REFERENCEMENT_ISOLANT[#Headers],0)),"")</f>
        <v/>
      </c>
      <c r="D447" s="23" t="str">
        <f ca="1">IF($B$10=TRUE,IF(C447&lt;&gt;"",COUNTIF(INDIRECT("$C$"&amp;ROW($C$13)&amp;":$C$"&amp;491-COUNTBLANK($C$13:$C$491)),"&lt;"&amp;C447)+COUNTIF(C$13:C447,C447),""),IF(C447&lt;&gt;"",COUNTIF(INDIRECT("$C$"&amp;ROW($C$13)&amp;":$C$"&amp;491-COUNTBLANK($C$13:$C$491)),"&gt;"&amp;C447)+COUNTIF(C$13:C447,C447),""))</f>
        <v/>
      </c>
      <c r="E447" s="23" t="str">
        <f t="shared" ca="1" si="6"/>
        <v/>
      </c>
      <c r="F447" s="133" t="str" cm="1">
        <f t="array" ref="F447">IF(A447&lt;&gt;"",INDEX(BDD_ISOLANTS_BIOSOURCES!A:CJ,E447,MATCH($F$12,REFERENCEMENT_ISOLANT[#Headers],0)),"")</f>
        <v/>
      </c>
    </row>
    <row r="448" spans="1:6" x14ac:dyDescent="0.25">
      <c r="A448" s="23" t="str">
        <f>IF(AND(A447&lt;COUNTIF(REFERENCEMENT_ISOLANT[DATE REFERENCEMENT],"&lt;&gt;"&amp;""),A447&gt;0),'PR-tampon'!A447+1,"")</f>
        <v/>
      </c>
      <c r="B448" s="23" t="str">
        <f>IFERROR(IF(A448="","",VLOOKUP($A448,REFERENCEMENT_ISOLANT[[Ordre]:[Eligibilité procédé]],2,FALSE)),"")</f>
        <v/>
      </c>
      <c r="C448" s="23" t="str" cm="1">
        <f t="array" ref="C448">IF(B448&lt;&gt;"",INDEX(BDD_ISOLANTS_BIOSOURCES!A:CF,B448,MATCH($C$12,REFERENCEMENT_ISOLANT[#Headers],0)),"")</f>
        <v/>
      </c>
      <c r="D448" s="23" t="str">
        <f ca="1">IF($B$10=TRUE,IF(C448&lt;&gt;"",COUNTIF(INDIRECT("$C$"&amp;ROW($C$13)&amp;":$C$"&amp;491-COUNTBLANK($C$13:$C$491)),"&lt;"&amp;C448)+COUNTIF(C$13:C448,C448),""),IF(C448&lt;&gt;"",COUNTIF(INDIRECT("$C$"&amp;ROW($C$13)&amp;":$C$"&amp;491-COUNTBLANK($C$13:$C$491)),"&gt;"&amp;C448)+COUNTIF(C$13:C448,C448),""))</f>
        <v/>
      </c>
      <c r="E448" s="23" t="str">
        <f t="shared" ca="1" si="6"/>
        <v/>
      </c>
      <c r="F448" s="133" t="str" cm="1">
        <f t="array" ref="F448">IF(A448&lt;&gt;"",INDEX(BDD_ISOLANTS_BIOSOURCES!A:CJ,E448,MATCH($F$12,REFERENCEMENT_ISOLANT[#Headers],0)),"")</f>
        <v/>
      </c>
    </row>
    <row r="449" spans="1:6" x14ac:dyDescent="0.25">
      <c r="A449" s="23" t="str">
        <f>IF(AND(A448&lt;COUNTIF(REFERENCEMENT_ISOLANT[DATE REFERENCEMENT],"&lt;&gt;"&amp;""),A448&gt;0),'PR-tampon'!A448+1,"")</f>
        <v/>
      </c>
      <c r="B449" s="23" t="str">
        <f>IFERROR(IF(A449="","",VLOOKUP($A449,REFERENCEMENT_ISOLANT[[Ordre]:[Eligibilité procédé]],2,FALSE)),"")</f>
        <v/>
      </c>
      <c r="C449" s="23" t="str" cm="1">
        <f t="array" ref="C449">IF(B449&lt;&gt;"",INDEX(BDD_ISOLANTS_BIOSOURCES!A:CF,B449,MATCH($C$12,REFERENCEMENT_ISOLANT[#Headers],0)),"")</f>
        <v/>
      </c>
      <c r="D449" s="23" t="str">
        <f ca="1">IF($B$10=TRUE,IF(C449&lt;&gt;"",COUNTIF(INDIRECT("$C$"&amp;ROW($C$13)&amp;":$C$"&amp;491-COUNTBLANK($C$13:$C$491)),"&lt;"&amp;C449)+COUNTIF(C$13:C449,C449),""),IF(C449&lt;&gt;"",COUNTIF(INDIRECT("$C$"&amp;ROW($C$13)&amp;":$C$"&amp;491-COUNTBLANK($C$13:$C$491)),"&gt;"&amp;C449)+COUNTIF(C$13:C449,C449),""))</f>
        <v/>
      </c>
      <c r="E449" s="23" t="str">
        <f t="shared" ca="1" si="6"/>
        <v/>
      </c>
      <c r="F449" s="133" t="str" cm="1">
        <f t="array" ref="F449">IF(A449&lt;&gt;"",INDEX(BDD_ISOLANTS_BIOSOURCES!A:CJ,E449,MATCH($F$12,REFERENCEMENT_ISOLANT[#Headers],0)),"")</f>
        <v/>
      </c>
    </row>
    <row r="450" spans="1:6" x14ac:dyDescent="0.25">
      <c r="A450" s="23" t="str">
        <f>IF(AND(A449&lt;COUNTIF(REFERENCEMENT_ISOLANT[DATE REFERENCEMENT],"&lt;&gt;"&amp;""),A449&gt;0),'PR-tampon'!A449+1,"")</f>
        <v/>
      </c>
      <c r="B450" s="23" t="str">
        <f>IFERROR(IF(A450="","",VLOOKUP($A450,REFERENCEMENT_ISOLANT[[Ordre]:[Eligibilité procédé]],2,FALSE)),"")</f>
        <v/>
      </c>
      <c r="C450" s="23" t="str" cm="1">
        <f t="array" ref="C450">IF(B450&lt;&gt;"",INDEX(BDD_ISOLANTS_BIOSOURCES!A:CF,B450,MATCH($C$12,REFERENCEMENT_ISOLANT[#Headers],0)),"")</f>
        <v/>
      </c>
      <c r="D450" s="23" t="str">
        <f ca="1">IF($B$10=TRUE,IF(C450&lt;&gt;"",COUNTIF(INDIRECT("$C$"&amp;ROW($C$13)&amp;":$C$"&amp;491-COUNTBLANK($C$13:$C$491)),"&lt;"&amp;C450)+COUNTIF(C$13:C450,C450),""),IF(C450&lt;&gt;"",COUNTIF(INDIRECT("$C$"&amp;ROW($C$13)&amp;":$C$"&amp;491-COUNTBLANK($C$13:$C$491)),"&gt;"&amp;C450)+COUNTIF(C$13:C450,C450),""))</f>
        <v/>
      </c>
      <c r="E450" s="23" t="str">
        <f t="shared" ca="1" si="6"/>
        <v/>
      </c>
      <c r="F450" s="133" t="str" cm="1">
        <f t="array" ref="F450">IF(A450&lt;&gt;"",INDEX(BDD_ISOLANTS_BIOSOURCES!A:CJ,E450,MATCH($F$12,REFERENCEMENT_ISOLANT[#Headers],0)),"")</f>
        <v/>
      </c>
    </row>
    <row r="451" spans="1:6" x14ac:dyDescent="0.25">
      <c r="A451" s="23" t="str">
        <f>IF(AND(A450&lt;COUNTIF(REFERENCEMENT_ISOLANT[DATE REFERENCEMENT],"&lt;&gt;"&amp;""),A450&gt;0),'PR-tampon'!A450+1,"")</f>
        <v/>
      </c>
      <c r="B451" s="23" t="str">
        <f>IFERROR(IF(A451="","",VLOOKUP($A451,REFERENCEMENT_ISOLANT[[Ordre]:[Eligibilité procédé]],2,FALSE)),"")</f>
        <v/>
      </c>
      <c r="C451" s="23" t="str" cm="1">
        <f t="array" ref="C451">IF(B451&lt;&gt;"",INDEX(BDD_ISOLANTS_BIOSOURCES!A:CF,B451,MATCH($C$12,REFERENCEMENT_ISOLANT[#Headers],0)),"")</f>
        <v/>
      </c>
      <c r="D451" s="23" t="str">
        <f ca="1">IF($B$10=TRUE,IF(C451&lt;&gt;"",COUNTIF(INDIRECT("$C$"&amp;ROW($C$13)&amp;":$C$"&amp;491-COUNTBLANK($C$13:$C$491)),"&lt;"&amp;C451)+COUNTIF(C$13:C451,C451),""),IF(C451&lt;&gt;"",COUNTIF(INDIRECT("$C$"&amp;ROW($C$13)&amp;":$C$"&amp;491-COUNTBLANK($C$13:$C$491)),"&gt;"&amp;C451)+COUNTIF(C$13:C451,C451),""))</f>
        <v/>
      </c>
      <c r="E451" s="23" t="str">
        <f t="shared" ca="1" si="6"/>
        <v/>
      </c>
      <c r="F451" s="133" t="str" cm="1">
        <f t="array" ref="F451">IF(A451&lt;&gt;"",INDEX(BDD_ISOLANTS_BIOSOURCES!A:CJ,E451,MATCH($F$12,REFERENCEMENT_ISOLANT[#Headers],0)),"")</f>
        <v/>
      </c>
    </row>
    <row r="452" spans="1:6" x14ac:dyDescent="0.25">
      <c r="A452" s="23" t="str">
        <f>IF(AND(A451&lt;COUNTIF(REFERENCEMENT_ISOLANT[DATE REFERENCEMENT],"&lt;&gt;"&amp;""),A451&gt;0),'PR-tampon'!A451+1,"")</f>
        <v/>
      </c>
      <c r="B452" s="23" t="str">
        <f>IFERROR(IF(A452="","",VLOOKUP($A452,REFERENCEMENT_ISOLANT[[Ordre]:[Eligibilité procédé]],2,FALSE)),"")</f>
        <v/>
      </c>
      <c r="C452" s="23" t="str" cm="1">
        <f t="array" ref="C452">IF(B452&lt;&gt;"",INDEX(BDD_ISOLANTS_BIOSOURCES!A:CF,B452,MATCH($C$12,REFERENCEMENT_ISOLANT[#Headers],0)),"")</f>
        <v/>
      </c>
      <c r="D452" s="23" t="str">
        <f ca="1">IF($B$10=TRUE,IF(C452&lt;&gt;"",COUNTIF(INDIRECT("$C$"&amp;ROW($C$13)&amp;":$C$"&amp;491-COUNTBLANK($C$13:$C$491)),"&lt;"&amp;C452)+COUNTIF(C$13:C452,C452),""),IF(C452&lt;&gt;"",COUNTIF(INDIRECT("$C$"&amp;ROW($C$13)&amp;":$C$"&amp;491-COUNTBLANK($C$13:$C$491)),"&gt;"&amp;C452)+COUNTIF(C$13:C452,C452),""))</f>
        <v/>
      </c>
      <c r="E452" s="23" t="str">
        <f t="shared" ca="1" si="6"/>
        <v/>
      </c>
      <c r="F452" s="133" t="str" cm="1">
        <f t="array" ref="F452">IF(A452&lt;&gt;"",INDEX(BDD_ISOLANTS_BIOSOURCES!A:CJ,E452,MATCH($F$12,REFERENCEMENT_ISOLANT[#Headers],0)),"")</f>
        <v/>
      </c>
    </row>
    <row r="453" spans="1:6" x14ac:dyDescent="0.25">
      <c r="A453" s="23" t="str">
        <f>IF(AND(A452&lt;COUNTIF(REFERENCEMENT_ISOLANT[DATE REFERENCEMENT],"&lt;&gt;"&amp;""),A452&gt;0),'PR-tampon'!A452+1,"")</f>
        <v/>
      </c>
      <c r="B453" s="23" t="str">
        <f>IFERROR(IF(A453="","",VLOOKUP($A453,REFERENCEMENT_ISOLANT[[Ordre]:[Eligibilité procédé]],2,FALSE)),"")</f>
        <v/>
      </c>
      <c r="C453" s="23" t="str" cm="1">
        <f t="array" ref="C453">IF(B453&lt;&gt;"",INDEX(BDD_ISOLANTS_BIOSOURCES!A:CF,B453,MATCH($C$12,REFERENCEMENT_ISOLANT[#Headers],0)),"")</f>
        <v/>
      </c>
      <c r="D453" s="23" t="str">
        <f ca="1">IF($B$10=TRUE,IF(C453&lt;&gt;"",COUNTIF(INDIRECT("$C$"&amp;ROW($C$13)&amp;":$C$"&amp;491-COUNTBLANK($C$13:$C$491)),"&lt;"&amp;C453)+COUNTIF(C$13:C453,C453),""),IF(C453&lt;&gt;"",COUNTIF(INDIRECT("$C$"&amp;ROW($C$13)&amp;":$C$"&amp;491-COUNTBLANK($C$13:$C$491)),"&gt;"&amp;C453)+COUNTIF(C$13:C453,C453),""))</f>
        <v/>
      </c>
      <c r="E453" s="23" t="str">
        <f t="shared" ca="1" si="6"/>
        <v/>
      </c>
      <c r="F453" s="133" t="str" cm="1">
        <f t="array" ref="F453">IF(A453&lt;&gt;"",INDEX(BDD_ISOLANTS_BIOSOURCES!A:CJ,E453,MATCH($F$12,REFERENCEMENT_ISOLANT[#Headers],0)),"")</f>
        <v/>
      </c>
    </row>
    <row r="454" spans="1:6" x14ac:dyDescent="0.25">
      <c r="A454" s="23" t="str">
        <f>IF(AND(A453&lt;COUNTIF(REFERENCEMENT_ISOLANT[DATE REFERENCEMENT],"&lt;&gt;"&amp;""),A453&gt;0),'PR-tampon'!A453+1,"")</f>
        <v/>
      </c>
      <c r="B454" s="23" t="str">
        <f>IFERROR(IF(A454="","",VLOOKUP($A454,REFERENCEMENT_ISOLANT[[Ordre]:[Eligibilité procédé]],2,FALSE)),"")</f>
        <v/>
      </c>
      <c r="C454" s="23" t="str" cm="1">
        <f t="array" ref="C454">IF(B454&lt;&gt;"",INDEX(BDD_ISOLANTS_BIOSOURCES!A:CF,B454,MATCH($C$12,REFERENCEMENT_ISOLANT[#Headers],0)),"")</f>
        <v/>
      </c>
      <c r="D454" s="23" t="str">
        <f ca="1">IF($B$10=TRUE,IF(C454&lt;&gt;"",COUNTIF(INDIRECT("$C$"&amp;ROW($C$13)&amp;":$C$"&amp;491-COUNTBLANK($C$13:$C$491)),"&lt;"&amp;C454)+COUNTIF(C$13:C454,C454),""),IF(C454&lt;&gt;"",COUNTIF(INDIRECT("$C$"&amp;ROW($C$13)&amp;":$C$"&amp;491-COUNTBLANK($C$13:$C$491)),"&gt;"&amp;C454)+COUNTIF(C$13:C454,C454),""))</f>
        <v/>
      </c>
      <c r="E454" s="23" t="str">
        <f t="shared" ca="1" si="6"/>
        <v/>
      </c>
      <c r="F454" s="133" t="str" cm="1">
        <f t="array" ref="F454">IF(A454&lt;&gt;"",INDEX(BDD_ISOLANTS_BIOSOURCES!A:CJ,E454,MATCH($F$12,REFERENCEMENT_ISOLANT[#Headers],0)),"")</f>
        <v/>
      </c>
    </row>
    <row r="455" spans="1:6" x14ac:dyDescent="0.25">
      <c r="A455" s="23" t="str">
        <f>IF(AND(A454&lt;COUNTIF(REFERENCEMENT_ISOLANT[DATE REFERENCEMENT],"&lt;&gt;"&amp;""),A454&gt;0),'PR-tampon'!A454+1,"")</f>
        <v/>
      </c>
      <c r="B455" s="23" t="str">
        <f>IFERROR(IF(A455="","",VLOOKUP($A455,REFERENCEMENT_ISOLANT[[Ordre]:[Eligibilité procédé]],2,FALSE)),"")</f>
        <v/>
      </c>
      <c r="C455" s="23" t="str" cm="1">
        <f t="array" ref="C455">IF(B455&lt;&gt;"",INDEX(BDD_ISOLANTS_BIOSOURCES!A:CF,B455,MATCH($C$12,REFERENCEMENT_ISOLANT[#Headers],0)),"")</f>
        <v/>
      </c>
      <c r="D455" s="23" t="str">
        <f ca="1">IF($B$10=TRUE,IF(C455&lt;&gt;"",COUNTIF(INDIRECT("$C$"&amp;ROW($C$13)&amp;":$C$"&amp;491-COUNTBLANK($C$13:$C$491)),"&lt;"&amp;C455)+COUNTIF(C$13:C455,C455),""),IF(C455&lt;&gt;"",COUNTIF(INDIRECT("$C$"&amp;ROW($C$13)&amp;":$C$"&amp;491-COUNTBLANK($C$13:$C$491)),"&gt;"&amp;C455)+COUNTIF(C$13:C455,C455),""))</f>
        <v/>
      </c>
      <c r="E455" s="23" t="str">
        <f t="shared" ca="1" si="6"/>
        <v/>
      </c>
      <c r="F455" s="133" t="str" cm="1">
        <f t="array" ref="F455">IF(A455&lt;&gt;"",INDEX(BDD_ISOLANTS_BIOSOURCES!A:CJ,E455,MATCH($F$12,REFERENCEMENT_ISOLANT[#Headers],0)),"")</f>
        <v/>
      </c>
    </row>
    <row r="456" spans="1:6" x14ac:dyDescent="0.25">
      <c r="A456" s="23" t="str">
        <f>IF(AND(A455&lt;COUNTIF(REFERENCEMENT_ISOLANT[DATE REFERENCEMENT],"&lt;&gt;"&amp;""),A455&gt;0),'PR-tampon'!A455+1,"")</f>
        <v/>
      </c>
      <c r="B456" s="23" t="str">
        <f>IFERROR(IF(A456="","",VLOOKUP($A456,REFERENCEMENT_ISOLANT[[Ordre]:[Eligibilité procédé]],2,FALSE)),"")</f>
        <v/>
      </c>
      <c r="C456" s="23" t="str" cm="1">
        <f t="array" ref="C456">IF(B456&lt;&gt;"",INDEX(BDD_ISOLANTS_BIOSOURCES!A:CF,B456,MATCH($C$12,REFERENCEMENT_ISOLANT[#Headers],0)),"")</f>
        <v/>
      </c>
      <c r="D456" s="23" t="str">
        <f ca="1">IF($B$10=TRUE,IF(C456&lt;&gt;"",COUNTIF(INDIRECT("$C$"&amp;ROW($C$13)&amp;":$C$"&amp;491-COUNTBLANK($C$13:$C$491)),"&lt;"&amp;C456)+COUNTIF(C$13:C456,C456),""),IF(C456&lt;&gt;"",COUNTIF(INDIRECT("$C$"&amp;ROW($C$13)&amp;":$C$"&amp;491-COUNTBLANK($C$13:$C$491)),"&gt;"&amp;C456)+COUNTIF(C$13:C456,C456),""))</f>
        <v/>
      </c>
      <c r="E456" s="23" t="str">
        <f t="shared" ca="1" si="6"/>
        <v/>
      </c>
      <c r="F456" s="133" t="str" cm="1">
        <f t="array" ref="F456">IF(A456&lt;&gt;"",INDEX(BDD_ISOLANTS_BIOSOURCES!A:CJ,E456,MATCH($F$12,REFERENCEMENT_ISOLANT[#Headers],0)),"")</f>
        <v/>
      </c>
    </row>
    <row r="457" spans="1:6" x14ac:dyDescent="0.25">
      <c r="A457" s="23" t="str">
        <f>IF(AND(A456&lt;COUNTIF(REFERENCEMENT_ISOLANT[DATE REFERENCEMENT],"&lt;&gt;"&amp;""),A456&gt;0),'PR-tampon'!A456+1,"")</f>
        <v/>
      </c>
      <c r="B457" s="23" t="str">
        <f>IFERROR(IF(A457="","",VLOOKUP($A457,REFERENCEMENT_ISOLANT[[Ordre]:[Eligibilité procédé]],2,FALSE)),"")</f>
        <v/>
      </c>
      <c r="C457" s="23" t="str" cm="1">
        <f t="array" ref="C457">IF(B457&lt;&gt;"",INDEX(BDD_ISOLANTS_BIOSOURCES!A:CF,B457,MATCH($C$12,REFERENCEMENT_ISOLANT[#Headers],0)),"")</f>
        <v/>
      </c>
      <c r="D457" s="23" t="str">
        <f ca="1">IF($B$10=TRUE,IF(C457&lt;&gt;"",COUNTIF(INDIRECT("$C$"&amp;ROW($C$13)&amp;":$C$"&amp;491-COUNTBLANK($C$13:$C$491)),"&lt;"&amp;C457)+COUNTIF(C$13:C457,C457),""),IF(C457&lt;&gt;"",COUNTIF(INDIRECT("$C$"&amp;ROW($C$13)&amp;":$C$"&amp;491-COUNTBLANK($C$13:$C$491)),"&gt;"&amp;C457)+COUNTIF(C$13:C457,C457),""))</f>
        <v/>
      </c>
      <c r="E457" s="23" t="str">
        <f t="shared" ca="1" si="6"/>
        <v/>
      </c>
      <c r="F457" s="133" t="str" cm="1">
        <f t="array" ref="F457">IF(A457&lt;&gt;"",INDEX(BDD_ISOLANTS_BIOSOURCES!A:CJ,E457,MATCH($F$12,REFERENCEMENT_ISOLANT[#Headers],0)),"")</f>
        <v/>
      </c>
    </row>
    <row r="458" spans="1:6" x14ac:dyDescent="0.25">
      <c r="A458" s="23" t="str">
        <f>IF(AND(A457&lt;COUNTIF(REFERENCEMENT_ISOLANT[DATE REFERENCEMENT],"&lt;&gt;"&amp;""),A457&gt;0),'PR-tampon'!A457+1,"")</f>
        <v/>
      </c>
      <c r="B458" s="23" t="str">
        <f>IFERROR(IF(A458="","",VLOOKUP($A458,REFERENCEMENT_ISOLANT[[Ordre]:[Eligibilité procédé]],2,FALSE)),"")</f>
        <v/>
      </c>
      <c r="C458" s="23" t="str" cm="1">
        <f t="array" ref="C458">IF(B458&lt;&gt;"",INDEX(BDD_ISOLANTS_BIOSOURCES!A:CF,B458,MATCH($C$12,REFERENCEMENT_ISOLANT[#Headers],0)),"")</f>
        <v/>
      </c>
      <c r="D458" s="23" t="str">
        <f ca="1">IF($B$10=TRUE,IF(C458&lt;&gt;"",COUNTIF(INDIRECT("$C$"&amp;ROW($C$13)&amp;":$C$"&amp;491-COUNTBLANK($C$13:$C$491)),"&lt;"&amp;C458)+COUNTIF(C$13:C458,C458),""),IF(C458&lt;&gt;"",COUNTIF(INDIRECT("$C$"&amp;ROW($C$13)&amp;":$C$"&amp;491-COUNTBLANK($C$13:$C$491)),"&gt;"&amp;C458)+COUNTIF(C$13:C458,C458),""))</f>
        <v/>
      </c>
      <c r="E458" s="23" t="str">
        <f t="shared" ca="1" si="6"/>
        <v/>
      </c>
      <c r="F458" s="133" t="str" cm="1">
        <f t="array" ref="F458">IF(A458&lt;&gt;"",INDEX(BDD_ISOLANTS_BIOSOURCES!A:CJ,E458,MATCH($F$12,REFERENCEMENT_ISOLANT[#Headers],0)),"")</f>
        <v/>
      </c>
    </row>
    <row r="459" spans="1:6" x14ac:dyDescent="0.25">
      <c r="A459" s="23" t="str">
        <f>IF(AND(A458&lt;COUNTIF(REFERENCEMENT_ISOLANT[DATE REFERENCEMENT],"&lt;&gt;"&amp;""),A458&gt;0),'PR-tampon'!A458+1,"")</f>
        <v/>
      </c>
      <c r="B459" s="23" t="str">
        <f>IFERROR(IF(A459="","",VLOOKUP($A459,REFERENCEMENT_ISOLANT[[Ordre]:[Eligibilité procédé]],2,FALSE)),"")</f>
        <v/>
      </c>
      <c r="C459" s="23" t="str" cm="1">
        <f t="array" ref="C459">IF(B459&lt;&gt;"",INDEX(BDD_ISOLANTS_BIOSOURCES!A:CF,B459,MATCH($C$12,REFERENCEMENT_ISOLANT[#Headers],0)),"")</f>
        <v/>
      </c>
      <c r="D459" s="23" t="str">
        <f ca="1">IF($B$10=TRUE,IF(C459&lt;&gt;"",COUNTIF(INDIRECT("$C$"&amp;ROW($C$13)&amp;":$C$"&amp;491-COUNTBLANK($C$13:$C$491)),"&lt;"&amp;C459)+COUNTIF(C$13:C459,C459),""),IF(C459&lt;&gt;"",COUNTIF(INDIRECT("$C$"&amp;ROW($C$13)&amp;":$C$"&amp;491-COUNTBLANK($C$13:$C$491)),"&gt;"&amp;C459)+COUNTIF(C$13:C459,C459),""))</f>
        <v/>
      </c>
      <c r="E459" s="23" t="str">
        <f t="shared" ca="1" si="6"/>
        <v/>
      </c>
      <c r="F459" s="133" t="str" cm="1">
        <f t="array" ref="F459">IF(A459&lt;&gt;"",INDEX(BDD_ISOLANTS_BIOSOURCES!A:CJ,E459,MATCH($F$12,REFERENCEMENT_ISOLANT[#Headers],0)),"")</f>
        <v/>
      </c>
    </row>
    <row r="460" spans="1:6" x14ac:dyDescent="0.25">
      <c r="A460" s="23" t="str">
        <f>IF(AND(A459&lt;COUNTIF(REFERENCEMENT_ISOLANT[DATE REFERENCEMENT],"&lt;&gt;"&amp;""),A459&gt;0),'PR-tampon'!A459+1,"")</f>
        <v/>
      </c>
      <c r="B460" s="23" t="str">
        <f>IFERROR(IF(A460="","",VLOOKUP($A460,REFERENCEMENT_ISOLANT[[Ordre]:[Eligibilité procédé]],2,FALSE)),"")</f>
        <v/>
      </c>
      <c r="C460" s="23" t="str" cm="1">
        <f t="array" ref="C460">IF(B460&lt;&gt;"",INDEX(BDD_ISOLANTS_BIOSOURCES!A:CF,B460,MATCH($C$12,REFERENCEMENT_ISOLANT[#Headers],0)),"")</f>
        <v/>
      </c>
      <c r="D460" s="23" t="str">
        <f ca="1">IF($B$10=TRUE,IF(C460&lt;&gt;"",COUNTIF(INDIRECT("$C$"&amp;ROW($C$13)&amp;":$C$"&amp;491-COUNTBLANK($C$13:$C$491)),"&lt;"&amp;C460)+COUNTIF(C$13:C460,C460),""),IF(C460&lt;&gt;"",COUNTIF(INDIRECT("$C$"&amp;ROW($C$13)&amp;":$C$"&amp;491-COUNTBLANK($C$13:$C$491)),"&gt;"&amp;C460)+COUNTIF(C$13:C460,C460),""))</f>
        <v/>
      </c>
      <c r="E460" s="23" t="str">
        <f t="shared" ca="1" si="6"/>
        <v/>
      </c>
      <c r="F460" s="133" t="str" cm="1">
        <f t="array" ref="F460">IF(A460&lt;&gt;"",INDEX(BDD_ISOLANTS_BIOSOURCES!A:CJ,E460,MATCH($F$12,REFERENCEMENT_ISOLANT[#Headers],0)),"")</f>
        <v/>
      </c>
    </row>
    <row r="461" spans="1:6" x14ac:dyDescent="0.25">
      <c r="A461" s="23" t="str">
        <f>IF(AND(A460&lt;COUNTIF(REFERENCEMENT_ISOLANT[DATE REFERENCEMENT],"&lt;&gt;"&amp;""),A460&gt;0),'PR-tampon'!A460+1,"")</f>
        <v/>
      </c>
      <c r="B461" s="23" t="str">
        <f>IFERROR(IF(A461="","",VLOOKUP($A461,REFERENCEMENT_ISOLANT[[Ordre]:[Eligibilité procédé]],2,FALSE)),"")</f>
        <v/>
      </c>
      <c r="C461" s="23" t="str" cm="1">
        <f t="array" ref="C461">IF(B461&lt;&gt;"",INDEX(BDD_ISOLANTS_BIOSOURCES!A:CF,B461,MATCH($C$12,REFERENCEMENT_ISOLANT[#Headers],0)),"")</f>
        <v/>
      </c>
      <c r="D461" s="23" t="str">
        <f ca="1">IF($B$10=TRUE,IF(C461&lt;&gt;"",COUNTIF(INDIRECT("$C$"&amp;ROW($C$13)&amp;":$C$"&amp;491-COUNTBLANK($C$13:$C$491)),"&lt;"&amp;C461)+COUNTIF(C$13:C461,C461),""),IF(C461&lt;&gt;"",COUNTIF(INDIRECT("$C$"&amp;ROW($C$13)&amp;":$C$"&amp;491-COUNTBLANK($C$13:$C$491)),"&gt;"&amp;C461)+COUNTIF(C$13:C461,C461),""))</f>
        <v/>
      </c>
      <c r="E461" s="23" t="str">
        <f t="shared" ca="1" si="6"/>
        <v/>
      </c>
      <c r="F461" s="133" t="str" cm="1">
        <f t="array" ref="F461">IF(A461&lt;&gt;"",INDEX(BDD_ISOLANTS_BIOSOURCES!A:CJ,E461,MATCH($F$12,REFERENCEMENT_ISOLANT[#Headers],0)),"")</f>
        <v/>
      </c>
    </row>
    <row r="462" spans="1:6" x14ac:dyDescent="0.25">
      <c r="A462" s="23" t="str">
        <f>IF(AND(A461&lt;COUNTIF(REFERENCEMENT_ISOLANT[DATE REFERENCEMENT],"&lt;&gt;"&amp;""),A461&gt;0),'PR-tampon'!A461+1,"")</f>
        <v/>
      </c>
      <c r="B462" s="23" t="str">
        <f>IFERROR(IF(A462="","",VLOOKUP($A462,REFERENCEMENT_ISOLANT[[Ordre]:[Eligibilité procédé]],2,FALSE)),"")</f>
        <v/>
      </c>
      <c r="C462" s="23" t="str" cm="1">
        <f t="array" ref="C462">IF(B462&lt;&gt;"",INDEX(BDD_ISOLANTS_BIOSOURCES!A:CF,B462,MATCH($C$12,REFERENCEMENT_ISOLANT[#Headers],0)),"")</f>
        <v/>
      </c>
      <c r="D462" s="23" t="str">
        <f ca="1">IF($B$10=TRUE,IF(C462&lt;&gt;"",COUNTIF(INDIRECT("$C$"&amp;ROW($C$13)&amp;":$C$"&amp;491-COUNTBLANK($C$13:$C$491)),"&lt;"&amp;C462)+COUNTIF(C$13:C462,C462),""),IF(C462&lt;&gt;"",COUNTIF(INDIRECT("$C$"&amp;ROW($C$13)&amp;":$C$"&amp;491-COUNTBLANK($C$13:$C$491)),"&gt;"&amp;C462)+COUNTIF(C$13:C462,C462),""))</f>
        <v/>
      </c>
      <c r="E462" s="23" t="str">
        <f t="shared" ref="E462:E491" ca="1" si="7">IFERROR(INDEX($A$13:$D$490,MATCH(ROW(D462)-ROW($B$12),$D$13:$D$490,0),2),"")</f>
        <v/>
      </c>
      <c r="F462" s="133" t="str" cm="1">
        <f t="array" ref="F462">IF(A462&lt;&gt;"",INDEX(BDD_ISOLANTS_BIOSOURCES!A:CJ,E462,MATCH($F$12,REFERENCEMENT_ISOLANT[#Headers],0)),"")</f>
        <v/>
      </c>
    </row>
    <row r="463" spans="1:6" x14ac:dyDescent="0.25">
      <c r="A463" s="23" t="str">
        <f>IF(AND(A462&lt;COUNTIF(REFERENCEMENT_ISOLANT[DATE REFERENCEMENT],"&lt;&gt;"&amp;""),A462&gt;0),'PR-tampon'!A462+1,"")</f>
        <v/>
      </c>
      <c r="B463" s="23" t="str">
        <f>IFERROR(IF(A463="","",VLOOKUP($A463,REFERENCEMENT_ISOLANT[[Ordre]:[Eligibilité procédé]],2,FALSE)),"")</f>
        <v/>
      </c>
      <c r="C463" s="23" t="str" cm="1">
        <f t="array" ref="C463">IF(B463&lt;&gt;"",INDEX(BDD_ISOLANTS_BIOSOURCES!A:CF,B463,MATCH($C$12,REFERENCEMENT_ISOLANT[#Headers],0)),"")</f>
        <v/>
      </c>
      <c r="D463" s="23" t="str">
        <f ca="1">IF($B$10=TRUE,IF(C463&lt;&gt;"",COUNTIF(INDIRECT("$C$"&amp;ROW($C$13)&amp;":$C$"&amp;491-COUNTBLANK($C$13:$C$491)),"&lt;"&amp;C463)+COUNTIF(C$13:C463,C463),""),IF(C463&lt;&gt;"",COUNTIF(INDIRECT("$C$"&amp;ROW($C$13)&amp;":$C$"&amp;491-COUNTBLANK($C$13:$C$491)),"&gt;"&amp;C463)+COUNTIF(C$13:C463,C463),""))</f>
        <v/>
      </c>
      <c r="E463" s="23" t="str">
        <f t="shared" ca="1" si="7"/>
        <v/>
      </c>
      <c r="F463" s="133" t="str" cm="1">
        <f t="array" ref="F463">IF(A463&lt;&gt;"",INDEX(BDD_ISOLANTS_BIOSOURCES!A:CJ,E463,MATCH($F$12,REFERENCEMENT_ISOLANT[#Headers],0)),"")</f>
        <v/>
      </c>
    </row>
    <row r="464" spans="1:6" x14ac:dyDescent="0.25">
      <c r="A464" s="23" t="str">
        <f>IF(AND(A463&lt;COUNTIF(REFERENCEMENT_ISOLANT[DATE REFERENCEMENT],"&lt;&gt;"&amp;""),A463&gt;0),'PR-tampon'!A463+1,"")</f>
        <v/>
      </c>
      <c r="B464" s="23" t="str">
        <f>IFERROR(IF(A464="","",VLOOKUP($A464,REFERENCEMENT_ISOLANT[[Ordre]:[Eligibilité procédé]],2,FALSE)),"")</f>
        <v/>
      </c>
      <c r="C464" s="23" t="str" cm="1">
        <f t="array" ref="C464">IF(B464&lt;&gt;"",INDEX(BDD_ISOLANTS_BIOSOURCES!A:CF,B464,MATCH($C$12,REFERENCEMENT_ISOLANT[#Headers],0)),"")</f>
        <v/>
      </c>
      <c r="D464" s="23" t="str">
        <f ca="1">IF($B$10=TRUE,IF(C464&lt;&gt;"",COUNTIF(INDIRECT("$C$"&amp;ROW($C$13)&amp;":$C$"&amp;491-COUNTBLANK($C$13:$C$491)),"&lt;"&amp;C464)+COUNTIF(C$13:C464,C464),""),IF(C464&lt;&gt;"",COUNTIF(INDIRECT("$C$"&amp;ROW($C$13)&amp;":$C$"&amp;491-COUNTBLANK($C$13:$C$491)),"&gt;"&amp;C464)+COUNTIF(C$13:C464,C464),""))</f>
        <v/>
      </c>
      <c r="E464" s="23" t="str">
        <f t="shared" ca="1" si="7"/>
        <v/>
      </c>
      <c r="F464" s="133" t="str" cm="1">
        <f t="array" ref="F464">IF(A464&lt;&gt;"",INDEX(BDD_ISOLANTS_BIOSOURCES!A:CJ,E464,MATCH($F$12,REFERENCEMENT_ISOLANT[#Headers],0)),"")</f>
        <v/>
      </c>
    </row>
    <row r="465" spans="1:6" x14ac:dyDescent="0.25">
      <c r="A465" s="23" t="str">
        <f>IF(AND(A464&lt;COUNTIF(REFERENCEMENT_ISOLANT[DATE REFERENCEMENT],"&lt;&gt;"&amp;""),A464&gt;0),'PR-tampon'!A464+1,"")</f>
        <v/>
      </c>
      <c r="B465" s="23" t="str">
        <f>IFERROR(IF(A465="","",VLOOKUP($A465,REFERENCEMENT_ISOLANT[[Ordre]:[Eligibilité procédé]],2,FALSE)),"")</f>
        <v/>
      </c>
      <c r="C465" s="23" t="str" cm="1">
        <f t="array" ref="C465">IF(B465&lt;&gt;"",INDEX(BDD_ISOLANTS_BIOSOURCES!A:CF,B465,MATCH($C$12,REFERENCEMENT_ISOLANT[#Headers],0)),"")</f>
        <v/>
      </c>
      <c r="D465" s="23" t="str">
        <f ca="1">IF($B$10=TRUE,IF(C465&lt;&gt;"",COUNTIF(INDIRECT("$C$"&amp;ROW($C$13)&amp;":$C$"&amp;491-COUNTBLANK($C$13:$C$491)),"&lt;"&amp;C465)+COUNTIF(C$13:C465,C465),""),IF(C465&lt;&gt;"",COUNTIF(INDIRECT("$C$"&amp;ROW($C$13)&amp;":$C$"&amp;491-COUNTBLANK($C$13:$C$491)),"&gt;"&amp;C465)+COUNTIF(C$13:C465,C465),""))</f>
        <v/>
      </c>
      <c r="E465" s="23" t="str">
        <f t="shared" ca="1" si="7"/>
        <v/>
      </c>
      <c r="F465" s="133" t="str" cm="1">
        <f t="array" ref="F465">IF(A465&lt;&gt;"",INDEX(BDD_ISOLANTS_BIOSOURCES!A:CJ,E465,MATCH($F$12,REFERENCEMENT_ISOLANT[#Headers],0)),"")</f>
        <v/>
      </c>
    </row>
    <row r="466" spans="1:6" x14ac:dyDescent="0.25">
      <c r="A466" s="23" t="str">
        <f>IF(AND(A465&lt;COUNTIF(REFERENCEMENT_ISOLANT[DATE REFERENCEMENT],"&lt;&gt;"&amp;""),A465&gt;0),'PR-tampon'!A465+1,"")</f>
        <v/>
      </c>
      <c r="B466" s="23" t="str">
        <f>IFERROR(IF(A466="","",VLOOKUP($A466,REFERENCEMENT_ISOLANT[[Ordre]:[Eligibilité procédé]],2,FALSE)),"")</f>
        <v/>
      </c>
      <c r="C466" s="23" t="str" cm="1">
        <f t="array" ref="C466">IF(B466&lt;&gt;"",INDEX(BDD_ISOLANTS_BIOSOURCES!A:CF,B466,MATCH($C$12,REFERENCEMENT_ISOLANT[#Headers],0)),"")</f>
        <v/>
      </c>
      <c r="D466" s="23" t="str">
        <f ca="1">IF($B$10=TRUE,IF(C466&lt;&gt;"",COUNTIF(INDIRECT("$C$"&amp;ROW($C$13)&amp;":$C$"&amp;491-COUNTBLANK($C$13:$C$491)),"&lt;"&amp;C466)+COUNTIF(C$13:C466,C466),""),IF(C466&lt;&gt;"",COUNTIF(INDIRECT("$C$"&amp;ROW($C$13)&amp;":$C$"&amp;491-COUNTBLANK($C$13:$C$491)),"&gt;"&amp;C466)+COUNTIF(C$13:C466,C466),""))</f>
        <v/>
      </c>
      <c r="E466" s="23" t="str">
        <f t="shared" ca="1" si="7"/>
        <v/>
      </c>
      <c r="F466" s="133" t="str" cm="1">
        <f t="array" ref="F466">IF(A466&lt;&gt;"",INDEX(BDD_ISOLANTS_BIOSOURCES!A:CJ,E466,MATCH($F$12,REFERENCEMENT_ISOLANT[#Headers],0)),"")</f>
        <v/>
      </c>
    </row>
    <row r="467" spans="1:6" x14ac:dyDescent="0.25">
      <c r="A467" s="23" t="str">
        <f>IF(AND(A466&lt;COUNTIF(REFERENCEMENT_ISOLANT[DATE REFERENCEMENT],"&lt;&gt;"&amp;""),A466&gt;0),'PR-tampon'!A466+1,"")</f>
        <v/>
      </c>
      <c r="B467" s="23" t="str">
        <f>IFERROR(IF(A467="","",VLOOKUP($A467,REFERENCEMENT_ISOLANT[[Ordre]:[Eligibilité procédé]],2,FALSE)),"")</f>
        <v/>
      </c>
      <c r="C467" s="23" t="str" cm="1">
        <f t="array" ref="C467">IF(B467&lt;&gt;"",INDEX(BDD_ISOLANTS_BIOSOURCES!A:CF,B467,MATCH($C$12,REFERENCEMENT_ISOLANT[#Headers],0)),"")</f>
        <v/>
      </c>
      <c r="D467" s="23" t="str">
        <f ca="1">IF($B$10=TRUE,IF(C467&lt;&gt;"",COUNTIF(INDIRECT("$C$"&amp;ROW($C$13)&amp;":$C$"&amp;491-COUNTBLANK($C$13:$C$491)),"&lt;"&amp;C467)+COUNTIF(C$13:C467,C467),""),IF(C467&lt;&gt;"",COUNTIF(INDIRECT("$C$"&amp;ROW($C$13)&amp;":$C$"&amp;491-COUNTBLANK($C$13:$C$491)),"&gt;"&amp;C467)+COUNTIF(C$13:C467,C467),""))</f>
        <v/>
      </c>
      <c r="E467" s="23" t="str">
        <f t="shared" ca="1" si="7"/>
        <v/>
      </c>
      <c r="F467" s="133" t="str" cm="1">
        <f t="array" ref="F467">IF(A467&lt;&gt;"",INDEX(BDD_ISOLANTS_BIOSOURCES!A:CJ,E467,MATCH($F$12,REFERENCEMENT_ISOLANT[#Headers],0)),"")</f>
        <v/>
      </c>
    </row>
    <row r="468" spans="1:6" x14ac:dyDescent="0.25">
      <c r="A468" s="23" t="str">
        <f>IF(AND(A467&lt;COUNTIF(REFERENCEMENT_ISOLANT[DATE REFERENCEMENT],"&lt;&gt;"&amp;""),A467&gt;0),'PR-tampon'!A467+1,"")</f>
        <v/>
      </c>
      <c r="B468" s="23" t="str">
        <f>IFERROR(IF(A468="","",VLOOKUP($A468,REFERENCEMENT_ISOLANT[[Ordre]:[Eligibilité procédé]],2,FALSE)),"")</f>
        <v/>
      </c>
      <c r="C468" s="23" t="str" cm="1">
        <f t="array" ref="C468">IF(B468&lt;&gt;"",INDEX(BDD_ISOLANTS_BIOSOURCES!A:CF,B468,MATCH($C$12,REFERENCEMENT_ISOLANT[#Headers],0)),"")</f>
        <v/>
      </c>
      <c r="D468" s="23" t="str">
        <f ca="1">IF($B$10=TRUE,IF(C468&lt;&gt;"",COUNTIF(INDIRECT("$C$"&amp;ROW($C$13)&amp;":$C$"&amp;491-COUNTBLANK($C$13:$C$491)),"&lt;"&amp;C468)+COUNTIF(C$13:C468,C468),""),IF(C468&lt;&gt;"",COUNTIF(INDIRECT("$C$"&amp;ROW($C$13)&amp;":$C$"&amp;491-COUNTBLANK($C$13:$C$491)),"&gt;"&amp;C468)+COUNTIF(C$13:C468,C468),""))</f>
        <v/>
      </c>
      <c r="E468" s="23" t="str">
        <f t="shared" ca="1" si="7"/>
        <v/>
      </c>
      <c r="F468" s="133" t="str" cm="1">
        <f t="array" ref="F468">IF(A468&lt;&gt;"",INDEX(BDD_ISOLANTS_BIOSOURCES!A:CJ,E468,MATCH($F$12,REFERENCEMENT_ISOLANT[#Headers],0)),"")</f>
        <v/>
      </c>
    </row>
    <row r="469" spans="1:6" x14ac:dyDescent="0.25">
      <c r="A469" s="23" t="str">
        <f>IF(AND(A468&lt;COUNTIF(REFERENCEMENT_ISOLANT[DATE REFERENCEMENT],"&lt;&gt;"&amp;""),A468&gt;0),'PR-tampon'!A468+1,"")</f>
        <v/>
      </c>
      <c r="B469" s="23" t="str">
        <f>IFERROR(IF(A469="","",VLOOKUP($A469,REFERENCEMENT_ISOLANT[[Ordre]:[Eligibilité procédé]],2,FALSE)),"")</f>
        <v/>
      </c>
      <c r="C469" s="23" t="str" cm="1">
        <f t="array" ref="C469">IF(B469&lt;&gt;"",INDEX(BDD_ISOLANTS_BIOSOURCES!A:CF,B469,MATCH($C$12,REFERENCEMENT_ISOLANT[#Headers],0)),"")</f>
        <v/>
      </c>
      <c r="D469" s="23" t="str">
        <f ca="1">IF($B$10=TRUE,IF(C469&lt;&gt;"",COUNTIF(INDIRECT("$C$"&amp;ROW($C$13)&amp;":$C$"&amp;491-COUNTBLANK($C$13:$C$491)),"&lt;"&amp;C469)+COUNTIF(C$13:C469,C469),""),IF(C469&lt;&gt;"",COUNTIF(INDIRECT("$C$"&amp;ROW($C$13)&amp;":$C$"&amp;491-COUNTBLANK($C$13:$C$491)),"&gt;"&amp;C469)+COUNTIF(C$13:C469,C469),""))</f>
        <v/>
      </c>
      <c r="E469" s="23" t="str">
        <f t="shared" ca="1" si="7"/>
        <v/>
      </c>
      <c r="F469" s="133" t="str" cm="1">
        <f t="array" ref="F469">IF(A469&lt;&gt;"",INDEX(BDD_ISOLANTS_BIOSOURCES!A:CJ,E469,MATCH($F$12,REFERENCEMENT_ISOLANT[#Headers],0)),"")</f>
        <v/>
      </c>
    </row>
    <row r="470" spans="1:6" x14ac:dyDescent="0.25">
      <c r="A470" s="23" t="str">
        <f>IF(AND(A469&lt;COUNTIF(REFERENCEMENT_ISOLANT[DATE REFERENCEMENT],"&lt;&gt;"&amp;""),A469&gt;0),'PR-tampon'!A469+1,"")</f>
        <v/>
      </c>
      <c r="B470" s="23" t="str">
        <f>IFERROR(IF(A470="","",VLOOKUP($A470,REFERENCEMENT_ISOLANT[[Ordre]:[Eligibilité procédé]],2,FALSE)),"")</f>
        <v/>
      </c>
      <c r="C470" s="23" t="str" cm="1">
        <f t="array" ref="C470">IF(B470&lt;&gt;"",INDEX(BDD_ISOLANTS_BIOSOURCES!A:CF,B470,MATCH($C$12,REFERENCEMENT_ISOLANT[#Headers],0)),"")</f>
        <v/>
      </c>
      <c r="D470" s="23" t="str">
        <f ca="1">IF($B$10=TRUE,IF(C470&lt;&gt;"",COUNTIF(INDIRECT("$C$"&amp;ROW($C$13)&amp;":$C$"&amp;491-COUNTBLANK($C$13:$C$491)),"&lt;"&amp;C470)+COUNTIF(C$13:C470,C470),""),IF(C470&lt;&gt;"",COUNTIF(INDIRECT("$C$"&amp;ROW($C$13)&amp;":$C$"&amp;491-COUNTBLANK($C$13:$C$491)),"&gt;"&amp;C470)+COUNTIF(C$13:C470,C470),""))</f>
        <v/>
      </c>
      <c r="E470" s="23" t="str">
        <f t="shared" ca="1" si="7"/>
        <v/>
      </c>
      <c r="F470" s="133" t="str" cm="1">
        <f t="array" ref="F470">IF(A470&lt;&gt;"",INDEX(BDD_ISOLANTS_BIOSOURCES!A:CJ,E470,MATCH($F$12,REFERENCEMENT_ISOLANT[#Headers],0)),"")</f>
        <v/>
      </c>
    </row>
    <row r="471" spans="1:6" x14ac:dyDescent="0.25">
      <c r="A471" s="23" t="str">
        <f>IF(AND(A470&lt;COUNTIF(REFERENCEMENT_ISOLANT[DATE REFERENCEMENT],"&lt;&gt;"&amp;""),A470&gt;0),'PR-tampon'!A470+1,"")</f>
        <v/>
      </c>
      <c r="B471" s="23" t="str">
        <f>IFERROR(IF(A471="","",VLOOKUP($A471,REFERENCEMENT_ISOLANT[[Ordre]:[Eligibilité procédé]],2,FALSE)),"")</f>
        <v/>
      </c>
      <c r="C471" s="23" t="str" cm="1">
        <f t="array" ref="C471">IF(B471&lt;&gt;"",INDEX(BDD_ISOLANTS_BIOSOURCES!A:CF,B471,MATCH($C$12,REFERENCEMENT_ISOLANT[#Headers],0)),"")</f>
        <v/>
      </c>
      <c r="D471" s="23" t="str">
        <f ca="1">IF($B$10=TRUE,IF(C471&lt;&gt;"",COUNTIF(INDIRECT("$C$"&amp;ROW($C$13)&amp;":$C$"&amp;491-COUNTBLANK($C$13:$C$491)),"&lt;"&amp;C471)+COUNTIF(C$13:C471,C471),""),IF(C471&lt;&gt;"",COUNTIF(INDIRECT("$C$"&amp;ROW($C$13)&amp;":$C$"&amp;491-COUNTBLANK($C$13:$C$491)),"&gt;"&amp;C471)+COUNTIF(C$13:C471,C471),""))</f>
        <v/>
      </c>
      <c r="E471" s="23" t="str">
        <f t="shared" ca="1" si="7"/>
        <v/>
      </c>
      <c r="F471" s="133" t="str" cm="1">
        <f t="array" ref="F471">IF(A471&lt;&gt;"",INDEX(BDD_ISOLANTS_BIOSOURCES!A:CJ,E471,MATCH($F$12,REFERENCEMENT_ISOLANT[#Headers],0)),"")</f>
        <v/>
      </c>
    </row>
    <row r="472" spans="1:6" x14ac:dyDescent="0.25">
      <c r="A472" s="23" t="str">
        <f>IF(AND(A471&lt;COUNTIF(REFERENCEMENT_ISOLANT[DATE REFERENCEMENT],"&lt;&gt;"&amp;""),A471&gt;0),'PR-tampon'!A471+1,"")</f>
        <v/>
      </c>
      <c r="B472" s="23" t="str">
        <f>IFERROR(IF(A472="","",VLOOKUP($A472,REFERENCEMENT_ISOLANT[[Ordre]:[Eligibilité procédé]],2,FALSE)),"")</f>
        <v/>
      </c>
      <c r="C472" s="23" t="str" cm="1">
        <f t="array" ref="C472">IF(B472&lt;&gt;"",INDEX(BDD_ISOLANTS_BIOSOURCES!A:CF,B472,MATCH($C$12,REFERENCEMENT_ISOLANT[#Headers],0)),"")</f>
        <v/>
      </c>
      <c r="D472" s="23" t="str">
        <f ca="1">IF($B$10=TRUE,IF(C472&lt;&gt;"",COUNTIF(INDIRECT("$C$"&amp;ROW($C$13)&amp;":$C$"&amp;491-COUNTBLANK($C$13:$C$491)),"&lt;"&amp;C472)+COUNTIF(C$13:C472,C472),""),IF(C472&lt;&gt;"",COUNTIF(INDIRECT("$C$"&amp;ROW($C$13)&amp;":$C$"&amp;491-COUNTBLANK($C$13:$C$491)),"&gt;"&amp;C472)+COUNTIF(C$13:C472,C472),""))</f>
        <v/>
      </c>
      <c r="E472" s="23" t="str">
        <f t="shared" ca="1" si="7"/>
        <v/>
      </c>
      <c r="F472" s="133" t="str" cm="1">
        <f t="array" ref="F472">IF(A472&lt;&gt;"",INDEX(BDD_ISOLANTS_BIOSOURCES!A:CJ,E472,MATCH($F$12,REFERENCEMENT_ISOLANT[#Headers],0)),"")</f>
        <v/>
      </c>
    </row>
    <row r="473" spans="1:6" x14ac:dyDescent="0.25">
      <c r="A473" s="23" t="str">
        <f>IF(AND(A472&lt;COUNTIF(REFERENCEMENT_ISOLANT[DATE REFERENCEMENT],"&lt;&gt;"&amp;""),A472&gt;0),'PR-tampon'!A472+1,"")</f>
        <v/>
      </c>
      <c r="B473" s="23" t="str">
        <f>IFERROR(IF(A473="","",VLOOKUP($A473,REFERENCEMENT_ISOLANT[[Ordre]:[Eligibilité procédé]],2,FALSE)),"")</f>
        <v/>
      </c>
      <c r="C473" s="23" t="str" cm="1">
        <f t="array" ref="C473">IF(B473&lt;&gt;"",INDEX(BDD_ISOLANTS_BIOSOURCES!A:CF,B473,MATCH($C$12,REFERENCEMENT_ISOLANT[#Headers],0)),"")</f>
        <v/>
      </c>
      <c r="D473" s="23" t="str">
        <f ca="1">IF($B$10=TRUE,IF(C473&lt;&gt;"",COUNTIF(INDIRECT("$C$"&amp;ROW($C$13)&amp;":$C$"&amp;491-COUNTBLANK($C$13:$C$491)),"&lt;"&amp;C473)+COUNTIF(C$13:C473,C473),""),IF(C473&lt;&gt;"",COUNTIF(INDIRECT("$C$"&amp;ROW($C$13)&amp;":$C$"&amp;491-COUNTBLANK($C$13:$C$491)),"&gt;"&amp;C473)+COUNTIF(C$13:C473,C473),""))</f>
        <v/>
      </c>
      <c r="E473" s="23" t="str">
        <f t="shared" ca="1" si="7"/>
        <v/>
      </c>
      <c r="F473" s="133" t="str" cm="1">
        <f t="array" ref="F473">IF(A473&lt;&gt;"",INDEX(BDD_ISOLANTS_BIOSOURCES!A:CJ,E473,MATCH($F$12,REFERENCEMENT_ISOLANT[#Headers],0)),"")</f>
        <v/>
      </c>
    </row>
    <row r="474" spans="1:6" x14ac:dyDescent="0.25">
      <c r="A474" s="23" t="str">
        <f>IF(AND(A473&lt;COUNTIF(REFERENCEMENT_ISOLANT[DATE REFERENCEMENT],"&lt;&gt;"&amp;""),A473&gt;0),'PR-tampon'!A473+1,"")</f>
        <v/>
      </c>
      <c r="B474" s="23" t="str">
        <f>IFERROR(IF(A474="","",VLOOKUP($A474,REFERENCEMENT_ISOLANT[[Ordre]:[Eligibilité procédé]],2,FALSE)),"")</f>
        <v/>
      </c>
      <c r="C474" s="23" t="str" cm="1">
        <f t="array" ref="C474">IF(B474&lt;&gt;"",INDEX(BDD_ISOLANTS_BIOSOURCES!A:CF,B474,MATCH($C$12,REFERENCEMENT_ISOLANT[#Headers],0)),"")</f>
        <v/>
      </c>
      <c r="D474" s="23" t="str">
        <f ca="1">IF($B$10=TRUE,IF(C474&lt;&gt;"",COUNTIF(INDIRECT("$C$"&amp;ROW($C$13)&amp;":$C$"&amp;491-COUNTBLANK($C$13:$C$491)),"&lt;"&amp;C474)+COUNTIF(C$13:C474,C474),""),IF(C474&lt;&gt;"",COUNTIF(INDIRECT("$C$"&amp;ROW($C$13)&amp;":$C$"&amp;491-COUNTBLANK($C$13:$C$491)),"&gt;"&amp;C474)+COUNTIF(C$13:C474,C474),""))</f>
        <v/>
      </c>
      <c r="E474" s="23" t="str">
        <f t="shared" ca="1" si="7"/>
        <v/>
      </c>
      <c r="F474" s="133" t="str" cm="1">
        <f t="array" ref="F474">IF(A474&lt;&gt;"",INDEX(BDD_ISOLANTS_BIOSOURCES!A:CJ,E474,MATCH($F$12,REFERENCEMENT_ISOLANT[#Headers],0)),"")</f>
        <v/>
      </c>
    </row>
    <row r="475" spans="1:6" x14ac:dyDescent="0.25">
      <c r="A475" s="23" t="str">
        <f>IF(AND(A474&lt;COUNTIF(REFERENCEMENT_ISOLANT[DATE REFERENCEMENT],"&lt;&gt;"&amp;""),A474&gt;0),'PR-tampon'!A474+1,"")</f>
        <v/>
      </c>
      <c r="B475" s="23" t="str">
        <f>IFERROR(IF(A475="","",VLOOKUP($A475,REFERENCEMENT_ISOLANT[[Ordre]:[Eligibilité procédé]],2,FALSE)),"")</f>
        <v/>
      </c>
      <c r="C475" s="23" t="str" cm="1">
        <f t="array" ref="C475">IF(B475&lt;&gt;"",INDEX(BDD_ISOLANTS_BIOSOURCES!A:CF,B475,MATCH($C$12,REFERENCEMENT_ISOLANT[#Headers],0)),"")</f>
        <v/>
      </c>
      <c r="D475" s="23" t="str">
        <f ca="1">IF($B$10=TRUE,IF(C475&lt;&gt;"",COUNTIF(INDIRECT("$C$"&amp;ROW($C$13)&amp;":$C$"&amp;491-COUNTBLANK($C$13:$C$491)),"&lt;"&amp;C475)+COUNTIF(C$13:C475,C475),""),IF(C475&lt;&gt;"",COUNTIF(INDIRECT("$C$"&amp;ROW($C$13)&amp;":$C$"&amp;491-COUNTBLANK($C$13:$C$491)),"&gt;"&amp;C475)+COUNTIF(C$13:C475,C475),""))</f>
        <v/>
      </c>
      <c r="E475" s="23" t="str">
        <f t="shared" ca="1" si="7"/>
        <v/>
      </c>
      <c r="F475" s="133" t="str" cm="1">
        <f t="array" ref="F475">IF(A475&lt;&gt;"",INDEX(BDD_ISOLANTS_BIOSOURCES!A:CJ,E475,MATCH($F$12,REFERENCEMENT_ISOLANT[#Headers],0)),"")</f>
        <v/>
      </c>
    </row>
    <row r="476" spans="1:6" x14ac:dyDescent="0.25">
      <c r="A476" s="23" t="str">
        <f>IF(AND(A475&lt;COUNTIF(REFERENCEMENT_ISOLANT[DATE REFERENCEMENT],"&lt;&gt;"&amp;""),A475&gt;0),'PR-tampon'!A475+1,"")</f>
        <v/>
      </c>
      <c r="B476" s="23" t="str">
        <f>IFERROR(IF(A476="","",VLOOKUP($A476,REFERENCEMENT_ISOLANT[[Ordre]:[Eligibilité procédé]],2,FALSE)),"")</f>
        <v/>
      </c>
      <c r="C476" s="23" t="str" cm="1">
        <f t="array" ref="C476">IF(B476&lt;&gt;"",INDEX(BDD_ISOLANTS_BIOSOURCES!A:CF,B476,MATCH($C$12,REFERENCEMENT_ISOLANT[#Headers],0)),"")</f>
        <v/>
      </c>
      <c r="D476" s="23" t="str">
        <f ca="1">IF($B$10=TRUE,IF(C476&lt;&gt;"",COUNTIF(INDIRECT("$C$"&amp;ROW($C$13)&amp;":$C$"&amp;491-COUNTBLANK($C$13:$C$491)),"&lt;"&amp;C476)+COUNTIF(C$13:C476,C476),""),IF(C476&lt;&gt;"",COUNTIF(INDIRECT("$C$"&amp;ROW($C$13)&amp;":$C$"&amp;491-COUNTBLANK($C$13:$C$491)),"&gt;"&amp;C476)+COUNTIF(C$13:C476,C476),""))</f>
        <v/>
      </c>
      <c r="E476" s="23" t="str">
        <f t="shared" ca="1" si="7"/>
        <v/>
      </c>
      <c r="F476" s="133" t="str" cm="1">
        <f t="array" ref="F476">IF(A476&lt;&gt;"",INDEX(BDD_ISOLANTS_BIOSOURCES!A:CJ,E476,MATCH($F$12,REFERENCEMENT_ISOLANT[#Headers],0)),"")</f>
        <v/>
      </c>
    </row>
    <row r="477" spans="1:6" x14ac:dyDescent="0.25">
      <c r="A477" s="23" t="str">
        <f>IF(AND(A476&lt;COUNTIF(REFERENCEMENT_ISOLANT[DATE REFERENCEMENT],"&lt;&gt;"&amp;""),A476&gt;0),'PR-tampon'!A476+1,"")</f>
        <v/>
      </c>
      <c r="B477" s="23" t="str">
        <f>IFERROR(IF(A477="","",VLOOKUP($A477,REFERENCEMENT_ISOLANT[[Ordre]:[Eligibilité procédé]],2,FALSE)),"")</f>
        <v/>
      </c>
      <c r="C477" s="23" t="str" cm="1">
        <f t="array" ref="C477">IF(B477&lt;&gt;"",INDEX(BDD_ISOLANTS_BIOSOURCES!A:CF,B477,MATCH($C$12,REFERENCEMENT_ISOLANT[#Headers],0)),"")</f>
        <v/>
      </c>
      <c r="D477" s="23" t="str">
        <f ca="1">IF($B$10=TRUE,IF(C477&lt;&gt;"",COUNTIF(INDIRECT("$C$"&amp;ROW($C$13)&amp;":$C$"&amp;491-COUNTBLANK($C$13:$C$491)),"&lt;"&amp;C477)+COUNTIF(C$13:C477,C477),""),IF(C477&lt;&gt;"",COUNTIF(INDIRECT("$C$"&amp;ROW($C$13)&amp;":$C$"&amp;491-COUNTBLANK($C$13:$C$491)),"&gt;"&amp;C477)+COUNTIF(C$13:C477,C477),""))</f>
        <v/>
      </c>
      <c r="E477" s="23" t="str">
        <f t="shared" ca="1" si="7"/>
        <v/>
      </c>
      <c r="F477" s="133" t="str" cm="1">
        <f t="array" ref="F477">IF(A477&lt;&gt;"",INDEX(BDD_ISOLANTS_BIOSOURCES!A:CJ,E477,MATCH($F$12,REFERENCEMENT_ISOLANT[#Headers],0)),"")</f>
        <v/>
      </c>
    </row>
    <row r="478" spans="1:6" x14ac:dyDescent="0.25">
      <c r="A478" s="23" t="str">
        <f>IF(AND(A477&lt;COUNTIF(REFERENCEMENT_ISOLANT[DATE REFERENCEMENT],"&lt;&gt;"&amp;""),A477&gt;0),'PR-tampon'!A477+1,"")</f>
        <v/>
      </c>
      <c r="B478" s="23" t="str">
        <f>IFERROR(IF(A478="","",VLOOKUP($A478,REFERENCEMENT_ISOLANT[[Ordre]:[Eligibilité procédé]],2,FALSE)),"")</f>
        <v/>
      </c>
      <c r="C478" s="23" t="str" cm="1">
        <f t="array" ref="C478">IF(B478&lt;&gt;"",INDEX(BDD_ISOLANTS_BIOSOURCES!A:CF,B478,MATCH($C$12,REFERENCEMENT_ISOLANT[#Headers],0)),"")</f>
        <v/>
      </c>
      <c r="D478" s="23" t="str">
        <f ca="1">IF($B$10=TRUE,IF(C478&lt;&gt;"",COUNTIF(INDIRECT("$C$"&amp;ROW($C$13)&amp;":$C$"&amp;491-COUNTBLANK($C$13:$C$491)),"&lt;"&amp;C478)+COUNTIF(C$13:C478,C478),""),IF(C478&lt;&gt;"",COUNTIF(INDIRECT("$C$"&amp;ROW($C$13)&amp;":$C$"&amp;491-COUNTBLANK($C$13:$C$491)),"&gt;"&amp;C478)+COUNTIF(C$13:C478,C478),""))</f>
        <v/>
      </c>
      <c r="E478" s="23" t="str">
        <f t="shared" ca="1" si="7"/>
        <v/>
      </c>
      <c r="F478" s="133" t="str" cm="1">
        <f t="array" ref="F478">IF(A478&lt;&gt;"",INDEX(BDD_ISOLANTS_BIOSOURCES!A:CJ,E478,MATCH($F$12,REFERENCEMENT_ISOLANT[#Headers],0)),"")</f>
        <v/>
      </c>
    </row>
    <row r="479" spans="1:6" x14ac:dyDescent="0.25">
      <c r="A479" s="23" t="str">
        <f>IF(AND(A478&lt;COUNTIF(REFERENCEMENT_ISOLANT[DATE REFERENCEMENT],"&lt;&gt;"&amp;""),A478&gt;0),'PR-tampon'!A478+1,"")</f>
        <v/>
      </c>
      <c r="B479" s="23" t="str">
        <f>IFERROR(IF(A479="","",VLOOKUP($A479,REFERENCEMENT_ISOLANT[[Ordre]:[Eligibilité procédé]],2,FALSE)),"")</f>
        <v/>
      </c>
      <c r="C479" s="23" t="str" cm="1">
        <f t="array" ref="C479">IF(B479&lt;&gt;"",INDEX(BDD_ISOLANTS_BIOSOURCES!A:CF,B479,MATCH($C$12,REFERENCEMENT_ISOLANT[#Headers],0)),"")</f>
        <v/>
      </c>
      <c r="D479" s="23" t="str">
        <f ca="1">IF($B$10=TRUE,IF(C479&lt;&gt;"",COUNTIF(INDIRECT("$C$"&amp;ROW($C$13)&amp;":$C$"&amp;491-COUNTBLANK($C$13:$C$491)),"&lt;"&amp;C479)+COUNTIF(C$13:C479,C479),""),IF(C479&lt;&gt;"",COUNTIF(INDIRECT("$C$"&amp;ROW($C$13)&amp;":$C$"&amp;491-COUNTBLANK($C$13:$C$491)),"&gt;"&amp;C479)+COUNTIF(C$13:C479,C479),""))</f>
        <v/>
      </c>
      <c r="E479" s="23" t="str">
        <f t="shared" ca="1" si="7"/>
        <v/>
      </c>
      <c r="F479" s="133" t="str" cm="1">
        <f t="array" ref="F479">IF(A479&lt;&gt;"",INDEX(BDD_ISOLANTS_BIOSOURCES!A:CJ,E479,MATCH($F$12,REFERENCEMENT_ISOLANT[#Headers],0)),"")</f>
        <v/>
      </c>
    </row>
    <row r="480" spans="1:6" x14ac:dyDescent="0.25">
      <c r="A480" s="23" t="str">
        <f>IF(AND(A479&lt;COUNTIF(REFERENCEMENT_ISOLANT[DATE REFERENCEMENT],"&lt;&gt;"&amp;""),A479&gt;0),'PR-tampon'!A479+1,"")</f>
        <v/>
      </c>
      <c r="B480" s="23" t="str">
        <f>IFERROR(IF(A480="","",VLOOKUP($A480,REFERENCEMENT_ISOLANT[[Ordre]:[Eligibilité procédé]],2,FALSE)),"")</f>
        <v/>
      </c>
      <c r="C480" s="23" t="str" cm="1">
        <f t="array" ref="C480">IF(B480&lt;&gt;"",INDEX(BDD_ISOLANTS_BIOSOURCES!A:CF,B480,MATCH($C$12,REFERENCEMENT_ISOLANT[#Headers],0)),"")</f>
        <v/>
      </c>
      <c r="D480" s="23" t="str">
        <f ca="1">IF($B$10=TRUE,IF(C480&lt;&gt;"",COUNTIF(INDIRECT("$C$"&amp;ROW($C$13)&amp;":$C$"&amp;491-COUNTBLANK($C$13:$C$491)),"&lt;"&amp;C480)+COUNTIF(C$13:C480,C480),""),IF(C480&lt;&gt;"",COUNTIF(INDIRECT("$C$"&amp;ROW($C$13)&amp;":$C$"&amp;491-COUNTBLANK($C$13:$C$491)),"&gt;"&amp;C480)+COUNTIF(C$13:C480,C480),""))</f>
        <v/>
      </c>
      <c r="E480" s="23" t="str">
        <f t="shared" ca="1" si="7"/>
        <v/>
      </c>
      <c r="F480" s="133" t="str" cm="1">
        <f t="array" ref="F480">IF(A480&lt;&gt;"",INDEX(BDD_ISOLANTS_BIOSOURCES!A:CJ,E480,MATCH($F$12,REFERENCEMENT_ISOLANT[#Headers],0)),"")</f>
        <v/>
      </c>
    </row>
    <row r="481" spans="1:6" x14ac:dyDescent="0.25">
      <c r="A481" s="23" t="str">
        <f>IF(AND(A480&lt;COUNTIF(REFERENCEMENT_ISOLANT[DATE REFERENCEMENT],"&lt;&gt;"&amp;""),A480&gt;0),'PR-tampon'!A480+1,"")</f>
        <v/>
      </c>
      <c r="B481" s="23" t="str">
        <f>IFERROR(IF(A481="","",VLOOKUP($A481,REFERENCEMENT_ISOLANT[[Ordre]:[Eligibilité procédé]],2,FALSE)),"")</f>
        <v/>
      </c>
      <c r="C481" s="23" t="str" cm="1">
        <f t="array" ref="C481">IF(B481&lt;&gt;"",INDEX(BDD_ISOLANTS_BIOSOURCES!A:CF,B481,MATCH($C$12,REFERENCEMENT_ISOLANT[#Headers],0)),"")</f>
        <v/>
      </c>
      <c r="D481" s="23" t="str">
        <f ca="1">IF($B$10=TRUE,IF(C481&lt;&gt;"",COUNTIF(INDIRECT("$C$"&amp;ROW($C$13)&amp;":$C$"&amp;491-COUNTBLANK($C$13:$C$491)),"&lt;"&amp;C481)+COUNTIF(C$13:C481,C481),""),IF(C481&lt;&gt;"",COUNTIF(INDIRECT("$C$"&amp;ROW($C$13)&amp;":$C$"&amp;491-COUNTBLANK($C$13:$C$491)),"&gt;"&amp;C481)+COUNTIF(C$13:C481,C481),""))</f>
        <v/>
      </c>
      <c r="E481" s="23" t="str">
        <f t="shared" ca="1" si="7"/>
        <v/>
      </c>
      <c r="F481" s="133" t="str" cm="1">
        <f t="array" ref="F481">IF(A481&lt;&gt;"",INDEX(BDD_ISOLANTS_BIOSOURCES!A:CJ,E481,MATCH($F$12,REFERENCEMENT_ISOLANT[#Headers],0)),"")</f>
        <v/>
      </c>
    </row>
    <row r="482" spans="1:6" x14ac:dyDescent="0.25">
      <c r="A482" s="23" t="str">
        <f>IF(AND(A481&lt;COUNTIF(REFERENCEMENT_ISOLANT[DATE REFERENCEMENT],"&lt;&gt;"&amp;""),A481&gt;0),'PR-tampon'!A481+1,"")</f>
        <v/>
      </c>
      <c r="B482" s="23" t="str">
        <f>IFERROR(IF(A482="","",VLOOKUP($A482,REFERENCEMENT_ISOLANT[[Ordre]:[Eligibilité procédé]],2,FALSE)),"")</f>
        <v/>
      </c>
      <c r="C482" s="23" t="str" cm="1">
        <f t="array" ref="C482">IF(B482&lt;&gt;"",INDEX(BDD_ISOLANTS_BIOSOURCES!A:CF,B482,MATCH($C$12,REFERENCEMENT_ISOLANT[#Headers],0)),"")</f>
        <v/>
      </c>
      <c r="D482" s="23" t="str">
        <f ca="1">IF($B$10=TRUE,IF(C482&lt;&gt;"",COUNTIF(INDIRECT("$C$"&amp;ROW($C$13)&amp;":$C$"&amp;491-COUNTBLANK($C$13:$C$491)),"&lt;"&amp;C482)+COUNTIF(C$13:C482,C482),""),IF(C482&lt;&gt;"",COUNTIF(INDIRECT("$C$"&amp;ROW($C$13)&amp;":$C$"&amp;491-COUNTBLANK($C$13:$C$491)),"&gt;"&amp;C482)+COUNTIF(C$13:C482,C482),""))</f>
        <v/>
      </c>
      <c r="E482" s="23" t="str">
        <f t="shared" ca="1" si="7"/>
        <v/>
      </c>
      <c r="F482" s="133" t="str" cm="1">
        <f t="array" ref="F482">IF(A482&lt;&gt;"",INDEX(BDD_ISOLANTS_BIOSOURCES!A:CJ,E482,MATCH($F$12,REFERENCEMENT_ISOLANT[#Headers],0)),"")</f>
        <v/>
      </c>
    </row>
    <row r="483" spans="1:6" x14ac:dyDescent="0.25">
      <c r="A483" s="23" t="str">
        <f>IF(AND(A482&lt;COUNTIF(REFERENCEMENT_ISOLANT[DATE REFERENCEMENT],"&lt;&gt;"&amp;""),A482&gt;0),'PR-tampon'!A482+1,"")</f>
        <v/>
      </c>
      <c r="B483" s="23" t="str">
        <f>IFERROR(IF(A483="","",VLOOKUP($A483,REFERENCEMENT_ISOLANT[[Ordre]:[Eligibilité procédé]],2,FALSE)),"")</f>
        <v/>
      </c>
      <c r="C483" s="23" t="str" cm="1">
        <f t="array" ref="C483">IF(B483&lt;&gt;"",INDEX(BDD_ISOLANTS_BIOSOURCES!A:CF,B483,MATCH($C$12,REFERENCEMENT_ISOLANT[#Headers],0)),"")</f>
        <v/>
      </c>
      <c r="D483" s="23" t="str">
        <f ca="1">IF($B$10=TRUE,IF(C483&lt;&gt;"",COUNTIF(INDIRECT("$C$"&amp;ROW($C$13)&amp;":$C$"&amp;491-COUNTBLANK($C$13:$C$491)),"&lt;"&amp;C483)+COUNTIF(C$13:C483,C483),""),IF(C483&lt;&gt;"",COUNTIF(INDIRECT("$C$"&amp;ROW($C$13)&amp;":$C$"&amp;491-COUNTBLANK($C$13:$C$491)),"&gt;"&amp;C483)+COUNTIF(C$13:C483,C483),""))</f>
        <v/>
      </c>
      <c r="E483" s="23" t="str">
        <f t="shared" ca="1" si="7"/>
        <v/>
      </c>
      <c r="F483" s="133" t="str" cm="1">
        <f t="array" ref="F483">IF(A483&lt;&gt;"",INDEX(BDD_ISOLANTS_BIOSOURCES!A:CJ,E483,MATCH($F$12,REFERENCEMENT_ISOLANT[#Headers],0)),"")</f>
        <v/>
      </c>
    </row>
    <row r="484" spans="1:6" x14ac:dyDescent="0.25">
      <c r="A484" s="23" t="str">
        <f>IF(AND(A483&lt;COUNTIF(REFERENCEMENT_ISOLANT[DATE REFERENCEMENT],"&lt;&gt;"&amp;""),A483&gt;0),'PR-tampon'!A483+1,"")</f>
        <v/>
      </c>
      <c r="B484" s="23" t="str">
        <f>IFERROR(IF(A484="","",VLOOKUP($A484,REFERENCEMENT_ISOLANT[[Ordre]:[Eligibilité procédé]],2,FALSE)),"")</f>
        <v/>
      </c>
      <c r="C484" s="23" t="str" cm="1">
        <f t="array" ref="C484">IF(B484&lt;&gt;"",INDEX(BDD_ISOLANTS_BIOSOURCES!A:CF,B484,MATCH($C$12,REFERENCEMENT_ISOLANT[#Headers],0)),"")</f>
        <v/>
      </c>
      <c r="D484" s="23" t="str">
        <f ca="1">IF($B$10=TRUE,IF(C484&lt;&gt;"",COUNTIF(INDIRECT("$C$"&amp;ROW($C$13)&amp;":$C$"&amp;491-COUNTBLANK($C$13:$C$491)),"&lt;"&amp;C484)+COUNTIF(C$13:C484,C484),""),IF(C484&lt;&gt;"",COUNTIF(INDIRECT("$C$"&amp;ROW($C$13)&amp;":$C$"&amp;491-COUNTBLANK($C$13:$C$491)),"&gt;"&amp;C484)+COUNTIF(C$13:C484,C484),""))</f>
        <v/>
      </c>
      <c r="E484" s="23" t="str">
        <f t="shared" ca="1" si="7"/>
        <v/>
      </c>
      <c r="F484" s="133" t="str" cm="1">
        <f t="array" ref="F484">IF(A484&lt;&gt;"",INDEX(BDD_ISOLANTS_BIOSOURCES!A:CJ,E484,MATCH($F$12,REFERENCEMENT_ISOLANT[#Headers],0)),"")</f>
        <v/>
      </c>
    </row>
    <row r="485" spans="1:6" x14ac:dyDescent="0.25">
      <c r="A485" s="23" t="str">
        <f>IF(AND(A484&lt;COUNTIF(REFERENCEMENT_ISOLANT[DATE REFERENCEMENT],"&lt;&gt;"&amp;""),A484&gt;0),'PR-tampon'!A484+1,"")</f>
        <v/>
      </c>
      <c r="B485" s="23" t="str">
        <f>IFERROR(IF(A485="","",VLOOKUP($A485,REFERENCEMENT_ISOLANT[[Ordre]:[Eligibilité procédé]],2,FALSE)),"")</f>
        <v/>
      </c>
      <c r="C485" s="23" t="str" cm="1">
        <f t="array" ref="C485">IF(B485&lt;&gt;"",INDEX(BDD_ISOLANTS_BIOSOURCES!A:CF,B485,MATCH($C$12,REFERENCEMENT_ISOLANT[#Headers],0)),"")</f>
        <v/>
      </c>
      <c r="D485" s="23" t="str">
        <f ca="1">IF($B$10=TRUE,IF(C485&lt;&gt;"",COUNTIF(INDIRECT("$C$"&amp;ROW($C$13)&amp;":$C$"&amp;491-COUNTBLANK($C$13:$C$491)),"&lt;"&amp;C485)+COUNTIF(C$13:C485,C485),""),IF(C485&lt;&gt;"",COUNTIF(INDIRECT("$C$"&amp;ROW($C$13)&amp;":$C$"&amp;491-COUNTBLANK($C$13:$C$491)),"&gt;"&amp;C485)+COUNTIF(C$13:C485,C485),""))</f>
        <v/>
      </c>
      <c r="E485" s="23" t="str">
        <f t="shared" ca="1" si="7"/>
        <v/>
      </c>
      <c r="F485" s="133" t="str" cm="1">
        <f t="array" ref="F485">IF(A485&lt;&gt;"",INDEX(BDD_ISOLANTS_BIOSOURCES!A:CJ,E485,MATCH($F$12,REFERENCEMENT_ISOLANT[#Headers],0)),"")</f>
        <v/>
      </c>
    </row>
    <row r="486" spans="1:6" x14ac:dyDescent="0.25">
      <c r="A486" s="23" t="str">
        <f>IF(AND(A485&lt;COUNTIF(REFERENCEMENT_ISOLANT[DATE REFERENCEMENT],"&lt;&gt;"&amp;""),A485&gt;0),'PR-tampon'!A485+1,"")</f>
        <v/>
      </c>
      <c r="B486" s="23" t="str">
        <f>IFERROR(IF(A486="","",VLOOKUP($A486,REFERENCEMENT_ISOLANT[[Ordre]:[Eligibilité procédé]],2,FALSE)),"")</f>
        <v/>
      </c>
      <c r="C486" s="23" t="str" cm="1">
        <f t="array" ref="C486">IF(B486&lt;&gt;"",INDEX(BDD_ISOLANTS_BIOSOURCES!A:CF,B486,MATCH($C$12,REFERENCEMENT_ISOLANT[#Headers],0)),"")</f>
        <v/>
      </c>
      <c r="D486" s="23" t="str">
        <f ca="1">IF($B$10=TRUE,IF(C486&lt;&gt;"",COUNTIF(INDIRECT("$C$"&amp;ROW($C$13)&amp;":$C$"&amp;491-COUNTBLANK($C$13:$C$491)),"&lt;"&amp;C486)+COUNTIF(C$13:C486,C486),""),IF(C486&lt;&gt;"",COUNTIF(INDIRECT("$C$"&amp;ROW($C$13)&amp;":$C$"&amp;491-COUNTBLANK($C$13:$C$491)),"&gt;"&amp;C486)+COUNTIF(C$13:C486,C486),""))</f>
        <v/>
      </c>
      <c r="E486" s="23" t="str">
        <f t="shared" ca="1" si="7"/>
        <v/>
      </c>
      <c r="F486" s="133" t="str" cm="1">
        <f t="array" ref="F486">IF(A486&lt;&gt;"",INDEX(BDD_ISOLANTS_BIOSOURCES!A:CJ,E486,MATCH($F$12,REFERENCEMENT_ISOLANT[#Headers],0)),"")</f>
        <v/>
      </c>
    </row>
    <row r="487" spans="1:6" x14ac:dyDescent="0.25">
      <c r="A487" s="23" t="str">
        <f>IF(AND(A486&lt;COUNTIF(REFERENCEMENT_ISOLANT[DATE REFERENCEMENT],"&lt;&gt;"&amp;""),A486&gt;0),'PR-tampon'!A486+1,"")</f>
        <v/>
      </c>
      <c r="B487" s="23" t="str">
        <f>IFERROR(IF(A487="","",VLOOKUP($A487,REFERENCEMENT_ISOLANT[[Ordre]:[Eligibilité procédé]],2,FALSE)),"")</f>
        <v/>
      </c>
      <c r="C487" s="23" t="str" cm="1">
        <f t="array" ref="C487">IF(B487&lt;&gt;"",INDEX(BDD_ISOLANTS_BIOSOURCES!A:CF,B487,MATCH($C$12,REFERENCEMENT_ISOLANT[#Headers],0)),"")</f>
        <v/>
      </c>
      <c r="D487" s="23" t="str">
        <f ca="1">IF($B$10=TRUE,IF(C487&lt;&gt;"",COUNTIF(INDIRECT("$C$"&amp;ROW($C$13)&amp;":$C$"&amp;491-COUNTBLANK($C$13:$C$491)),"&lt;"&amp;C487)+COUNTIF(C$13:C487,C487),""),IF(C487&lt;&gt;"",COUNTIF(INDIRECT("$C$"&amp;ROW($C$13)&amp;":$C$"&amp;491-COUNTBLANK($C$13:$C$491)),"&gt;"&amp;C487)+COUNTIF(C$13:C487,C487),""))</f>
        <v/>
      </c>
      <c r="E487" s="23" t="str">
        <f t="shared" ca="1" si="7"/>
        <v/>
      </c>
      <c r="F487" s="133" t="str" cm="1">
        <f t="array" ref="F487">IF(A487&lt;&gt;"",INDEX(BDD_ISOLANTS_BIOSOURCES!A:CJ,E487,MATCH($F$12,REFERENCEMENT_ISOLANT[#Headers],0)),"")</f>
        <v/>
      </c>
    </row>
    <row r="488" spans="1:6" x14ac:dyDescent="0.25">
      <c r="A488" s="23" t="str">
        <f>IF(AND(A487&lt;COUNTIF(REFERENCEMENT_ISOLANT[DATE REFERENCEMENT],"&lt;&gt;"&amp;""),A487&gt;0),'PR-tampon'!A487+1,"")</f>
        <v/>
      </c>
      <c r="B488" s="23" t="str">
        <f>IFERROR(IF(A488="","",VLOOKUP($A488,REFERENCEMENT_ISOLANT[[Ordre]:[Eligibilité procédé]],2,FALSE)),"")</f>
        <v/>
      </c>
      <c r="C488" s="23" t="str" cm="1">
        <f t="array" ref="C488">IF(B488&lt;&gt;"",INDEX(BDD_ISOLANTS_BIOSOURCES!A:CF,B488,MATCH($C$12,REFERENCEMENT_ISOLANT[#Headers],0)),"")</f>
        <v/>
      </c>
      <c r="D488" s="23" t="str">
        <f ca="1">IF($B$10=TRUE,IF(C488&lt;&gt;"",COUNTIF(INDIRECT("$C$"&amp;ROW($C$13)&amp;":$C$"&amp;491-COUNTBLANK($C$13:$C$491)),"&lt;"&amp;C488)+COUNTIF(C$13:C488,C488),""),IF(C488&lt;&gt;"",COUNTIF(INDIRECT("$C$"&amp;ROW($C$13)&amp;":$C$"&amp;491-COUNTBLANK($C$13:$C$491)),"&gt;"&amp;C488)+COUNTIF(C$13:C488,C488),""))</f>
        <v/>
      </c>
      <c r="E488" s="23" t="str">
        <f t="shared" ca="1" si="7"/>
        <v/>
      </c>
      <c r="F488" s="133" t="str" cm="1">
        <f t="array" ref="F488">IF(A488&lt;&gt;"",INDEX(BDD_ISOLANTS_BIOSOURCES!A:CJ,E488,MATCH($F$12,REFERENCEMENT_ISOLANT[#Headers],0)),"")</f>
        <v/>
      </c>
    </row>
    <row r="489" spans="1:6" x14ac:dyDescent="0.25">
      <c r="A489" s="23" t="str">
        <f>IF(AND(A488&lt;COUNTIF(REFERENCEMENT_ISOLANT[DATE REFERENCEMENT],"&lt;&gt;"&amp;""),A488&gt;0),'PR-tampon'!A488+1,"")</f>
        <v/>
      </c>
      <c r="B489" s="23" t="str">
        <f>IFERROR(IF(A489="","",VLOOKUP($A489,REFERENCEMENT_ISOLANT[[Ordre]:[Eligibilité procédé]],2,FALSE)),"")</f>
        <v/>
      </c>
      <c r="C489" s="23" t="str" cm="1">
        <f t="array" ref="C489">IF(B489&lt;&gt;"",INDEX(BDD_ISOLANTS_BIOSOURCES!A:CF,B489,MATCH($C$12,REFERENCEMENT_ISOLANT[#Headers],0)),"")</f>
        <v/>
      </c>
      <c r="D489" s="23" t="str">
        <f ca="1">IF($B$10=TRUE,IF(C489&lt;&gt;"",COUNTIF(INDIRECT("$C$"&amp;ROW($C$13)&amp;":$C$"&amp;491-COUNTBLANK($C$13:$C$491)),"&lt;"&amp;C489)+COUNTIF(C$13:C489,C489),""),IF(C489&lt;&gt;"",COUNTIF(INDIRECT("$C$"&amp;ROW($C$13)&amp;":$C$"&amp;491-COUNTBLANK($C$13:$C$491)),"&gt;"&amp;C489)+COUNTIF(C$13:C489,C489),""))</f>
        <v/>
      </c>
      <c r="E489" s="23" t="str">
        <f t="shared" ca="1" si="7"/>
        <v/>
      </c>
      <c r="F489" s="133" t="str" cm="1">
        <f t="array" ref="F489">IF(A489&lt;&gt;"",INDEX(BDD_ISOLANTS_BIOSOURCES!A:CJ,E489,MATCH($F$12,REFERENCEMENT_ISOLANT[#Headers],0)),"")</f>
        <v/>
      </c>
    </row>
    <row r="490" spans="1:6" x14ac:dyDescent="0.25">
      <c r="A490" s="23" t="str">
        <f>IF(AND(A489&lt;COUNTIF(REFERENCEMENT_ISOLANT[DATE REFERENCEMENT],"&lt;&gt;"&amp;""),A489&gt;0),'PR-tampon'!A489+1,"")</f>
        <v/>
      </c>
      <c r="B490" s="23" t="str">
        <f>IFERROR(IF(A490="","",VLOOKUP($A490,REFERENCEMENT_ISOLANT[[Ordre]:[Eligibilité procédé]],2,FALSE)),"")</f>
        <v/>
      </c>
      <c r="C490" s="23" t="str" cm="1">
        <f t="array" ref="C490">IF(B490&lt;&gt;"",INDEX(BDD_ISOLANTS_BIOSOURCES!A:CF,B490,MATCH($C$12,REFERENCEMENT_ISOLANT[#Headers],0)),"")</f>
        <v/>
      </c>
      <c r="D490" s="23" t="str">
        <f ca="1">IF($B$10=TRUE,IF(C490&lt;&gt;"",COUNTIF(INDIRECT("$C$"&amp;ROW($C$13)&amp;":$C$"&amp;491-COUNTBLANK($C$13:$C$491)),"&lt;"&amp;C490)+COUNTIF(C$13:C490,C490),""),IF(C490&lt;&gt;"",COUNTIF(INDIRECT("$C$"&amp;ROW($C$13)&amp;":$C$"&amp;491-COUNTBLANK($C$13:$C$491)),"&gt;"&amp;C490)+COUNTIF(C$13:C490,C490),""))</f>
        <v/>
      </c>
      <c r="E490" s="23" t="str">
        <f t="shared" ca="1" si="7"/>
        <v/>
      </c>
      <c r="F490" s="133" t="str" cm="1">
        <f t="array" ref="F490">IF(A490&lt;&gt;"",INDEX(BDD_ISOLANTS_BIOSOURCES!A:CJ,E490,MATCH($F$12,REFERENCEMENT_ISOLANT[#Headers],0)),"")</f>
        <v/>
      </c>
    </row>
    <row r="491" spans="1:6" x14ac:dyDescent="0.25">
      <c r="A491" s="23" t="str">
        <f>IF(AND(A490&lt;COUNTIF(REFERENCEMENT_ISOLANT[DATE REFERENCEMENT],"&lt;&gt;"&amp;""),A490&gt;0),'PR-tampon'!A490+1,"")</f>
        <v/>
      </c>
      <c r="B491" s="23" t="str">
        <f>IFERROR(IF(A491="","",VLOOKUP($A491,REFERENCEMENT_ISOLANT[[Ordre]:[Eligibilité procédé]],2,FALSE)),"")</f>
        <v/>
      </c>
      <c r="C491" s="23" t="str" cm="1">
        <f t="array" ref="C491">IF(B491&lt;&gt;"",INDEX(BDD_ISOLANTS_BIOSOURCES!A:CF,B491,MATCH($C$12,REFERENCEMENT_ISOLANT[#Headers],0)),"")</f>
        <v/>
      </c>
      <c r="D491" s="23" t="str">
        <f ca="1">IF($B$10=TRUE,IF(C491&lt;&gt;"",COUNTIF(INDIRECT("$C$"&amp;ROW($C$13)&amp;":$C$"&amp;491-COUNTBLANK($C$13:$C$491)),"&lt;"&amp;C491)+COUNTIF(C$13:C491,C491),""),IF(C491&lt;&gt;"",COUNTIF(INDIRECT("$C$"&amp;ROW($C$13)&amp;":$C$"&amp;491-COUNTBLANK($C$13:$C$491)),"&gt;"&amp;C491)+COUNTIF(C$13:C491,C491),""))</f>
        <v/>
      </c>
      <c r="E491" s="23" t="str">
        <f t="shared" ca="1" si="7"/>
        <v/>
      </c>
      <c r="F491" s="133" t="str" cm="1">
        <f t="array" ref="F491">IF(A491&lt;&gt;"",INDEX(BDD_ISOLANTS_BIOSOURCES!A:CJ,E491,MATCH($F$12,REFERENCEMENT_ISOLANT[#Headers],0)),"")</f>
        <v/>
      </c>
    </row>
  </sheetData>
  <conditionalFormatting sqref="E1">
    <cfRule type="expression" dxfId="1" priority="1">
      <formula>$B$3=FALSE</formula>
    </cfRule>
    <cfRule type="expression" dxfId="0" priority="2">
      <formula>$B$3=TRUE</formula>
    </cfRule>
  </conditionalFormatting>
  <dataValidations disablePrompts="1" count="1">
    <dataValidation allowBlank="1" showInputMessage="1" showErrorMessage="1" error="Choisir le support bois visé parmi les propositions de la liste déroulante._x000a_Pour cela, cliquer sur la petite flèche en bas à droite de la cellule." sqref="E1" xr:uid="{D0E49DE8-48F7-40A7-95D9-7B78ACFC8645}"/>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20CE0-2080-424F-8E99-5C47EBAF9638}">
  <sheetPr codeName="Feuil2">
    <tabColor theme="1"/>
  </sheetPr>
  <dimension ref="A1:H60"/>
  <sheetViews>
    <sheetView workbookViewId="0"/>
  </sheetViews>
  <sheetFormatPr baseColWidth="10" defaultColWidth="0" defaultRowHeight="15" x14ac:dyDescent="0.25"/>
  <cols>
    <col min="1" max="2" width="11.42578125" customWidth="1"/>
    <col min="3" max="3" width="29.7109375" customWidth="1"/>
    <col min="4" max="4" width="24.140625" customWidth="1"/>
    <col min="5" max="5" width="105.140625" bestFit="1" customWidth="1"/>
    <col min="6" max="8" width="11.42578125" customWidth="1"/>
    <col min="9" max="16384" width="11.42578125" hidden="1"/>
  </cols>
  <sheetData>
    <row r="1" spans="1:6" s="143" customFormat="1" x14ac:dyDescent="0.25">
      <c r="A1" s="89" t="s">
        <v>73</v>
      </c>
      <c r="B1" s="89" t="s">
        <v>74</v>
      </c>
      <c r="C1" s="89" t="s">
        <v>298</v>
      </c>
      <c r="D1" s="90" t="s">
        <v>299</v>
      </c>
      <c r="E1" s="89" t="s">
        <v>75</v>
      </c>
      <c r="F1" s="142" t="s">
        <v>300</v>
      </c>
    </row>
    <row r="2" spans="1:6" x14ac:dyDescent="0.25">
      <c r="A2" s="1">
        <v>0</v>
      </c>
      <c r="B2" s="1"/>
      <c r="C2" s="1"/>
      <c r="D2" s="1"/>
      <c r="F2" s="3" t="s">
        <v>76</v>
      </c>
    </row>
    <row r="3" spans="1:6" ht="345" x14ac:dyDescent="0.25">
      <c r="A3" s="83">
        <v>1</v>
      </c>
      <c r="B3" s="88">
        <v>44893</v>
      </c>
      <c r="C3" s="85"/>
      <c r="D3" s="85"/>
      <c r="E3" s="7" t="s">
        <v>79</v>
      </c>
      <c r="F3" s="6" t="s">
        <v>77</v>
      </c>
    </row>
    <row r="4" spans="1:6" ht="30" x14ac:dyDescent="0.25">
      <c r="A4" s="83">
        <v>1</v>
      </c>
      <c r="B4" s="88">
        <v>44893</v>
      </c>
      <c r="C4" s="85"/>
      <c r="D4" s="85"/>
      <c r="E4" s="8" t="s">
        <v>78</v>
      </c>
      <c r="F4" s="6" t="s">
        <v>77</v>
      </c>
    </row>
    <row r="5" spans="1:6" x14ac:dyDescent="0.25">
      <c r="A5" s="83">
        <v>2</v>
      </c>
      <c r="B5" s="88">
        <v>45085</v>
      </c>
      <c r="C5" s="92" t="s">
        <v>309</v>
      </c>
      <c r="D5" s="83" t="s">
        <v>301</v>
      </c>
      <c r="E5" s="91" t="s">
        <v>302</v>
      </c>
      <c r="F5" s="6" t="s">
        <v>77</v>
      </c>
    </row>
    <row r="6" spans="1:6" x14ac:dyDescent="0.25">
      <c r="A6" s="83">
        <v>2</v>
      </c>
      <c r="B6" s="88">
        <v>45085</v>
      </c>
      <c r="C6" s="92" t="s">
        <v>309</v>
      </c>
      <c r="D6" s="83" t="s">
        <v>303</v>
      </c>
      <c r="E6" s="91" t="s">
        <v>562</v>
      </c>
      <c r="F6" s="6" t="s">
        <v>77</v>
      </c>
    </row>
    <row r="7" spans="1:6" x14ac:dyDescent="0.25">
      <c r="A7" s="83">
        <v>2</v>
      </c>
      <c r="B7" s="88">
        <v>45085</v>
      </c>
      <c r="C7" s="92" t="s">
        <v>309</v>
      </c>
      <c r="D7" s="83" t="s">
        <v>301</v>
      </c>
      <c r="E7" s="91" t="s">
        <v>304</v>
      </c>
      <c r="F7" s="6" t="s">
        <v>77</v>
      </c>
    </row>
    <row r="8" spans="1:6" x14ac:dyDescent="0.25">
      <c r="A8" s="83">
        <v>2</v>
      </c>
      <c r="B8" s="88">
        <v>45085</v>
      </c>
      <c r="C8" s="92" t="s">
        <v>309</v>
      </c>
      <c r="D8" s="83" t="s">
        <v>303</v>
      </c>
      <c r="E8" s="91" t="s">
        <v>563</v>
      </c>
      <c r="F8" s="6" t="s">
        <v>77</v>
      </c>
    </row>
    <row r="9" spans="1:6" x14ac:dyDescent="0.25">
      <c r="A9" s="83">
        <v>2</v>
      </c>
      <c r="B9" s="88">
        <v>45085</v>
      </c>
      <c r="C9" s="92" t="s">
        <v>309</v>
      </c>
      <c r="D9" s="83" t="s">
        <v>303</v>
      </c>
      <c r="E9" s="91" t="s">
        <v>564</v>
      </c>
      <c r="F9" s="6" t="s">
        <v>77</v>
      </c>
    </row>
    <row r="10" spans="1:6" x14ac:dyDescent="0.25">
      <c r="A10" s="83">
        <v>2</v>
      </c>
      <c r="B10" s="88">
        <v>45085</v>
      </c>
      <c r="C10" s="92" t="s">
        <v>309</v>
      </c>
      <c r="D10" s="83" t="s">
        <v>303</v>
      </c>
      <c r="E10" s="91" t="s">
        <v>305</v>
      </c>
      <c r="F10" s="6" t="s">
        <v>77</v>
      </c>
    </row>
    <row r="11" spans="1:6" x14ac:dyDescent="0.25">
      <c r="A11" s="83">
        <v>2</v>
      </c>
      <c r="B11" s="88">
        <v>45085</v>
      </c>
      <c r="C11" s="92" t="s">
        <v>309</v>
      </c>
      <c r="D11" s="83" t="s">
        <v>303</v>
      </c>
      <c r="E11" s="91" t="s">
        <v>565</v>
      </c>
      <c r="F11" s="6" t="s">
        <v>77</v>
      </c>
    </row>
    <row r="12" spans="1:6" x14ac:dyDescent="0.25">
      <c r="A12" s="83">
        <v>2</v>
      </c>
      <c r="B12" s="88">
        <v>45085</v>
      </c>
      <c r="C12" s="92" t="s">
        <v>309</v>
      </c>
      <c r="D12" s="83" t="s">
        <v>303</v>
      </c>
      <c r="E12" s="91" t="s">
        <v>566</v>
      </c>
      <c r="F12" s="6" t="s">
        <v>77</v>
      </c>
    </row>
    <row r="13" spans="1:6" x14ac:dyDescent="0.25">
      <c r="A13" s="83">
        <v>2</v>
      </c>
      <c r="B13" s="88">
        <v>45085</v>
      </c>
      <c r="C13" s="92" t="s">
        <v>309</v>
      </c>
      <c r="D13" s="83" t="s">
        <v>303</v>
      </c>
      <c r="E13" s="91" t="s">
        <v>567</v>
      </c>
      <c r="F13" s="6" t="s">
        <v>77</v>
      </c>
    </row>
    <row r="14" spans="1:6" x14ac:dyDescent="0.25">
      <c r="A14" s="83">
        <v>2</v>
      </c>
      <c r="B14" s="88">
        <v>45085</v>
      </c>
      <c r="C14" s="92" t="s">
        <v>309</v>
      </c>
      <c r="D14" s="83" t="s">
        <v>301</v>
      </c>
      <c r="E14" s="91" t="s">
        <v>568</v>
      </c>
      <c r="F14" s="6" t="s">
        <v>77</v>
      </c>
    </row>
    <row r="15" spans="1:6" x14ac:dyDescent="0.25">
      <c r="A15" s="83">
        <v>2</v>
      </c>
      <c r="B15" s="88">
        <v>45085</v>
      </c>
      <c r="C15" s="92" t="s">
        <v>309</v>
      </c>
      <c r="D15" s="83" t="s">
        <v>301</v>
      </c>
      <c r="E15" s="91" t="s">
        <v>569</v>
      </c>
      <c r="F15" s="6" t="s">
        <v>77</v>
      </c>
    </row>
    <row r="16" spans="1:6" x14ac:dyDescent="0.25">
      <c r="A16" s="83">
        <v>2</v>
      </c>
      <c r="B16" s="88">
        <v>45085</v>
      </c>
      <c r="C16" s="92" t="s">
        <v>309</v>
      </c>
      <c r="D16" s="83" t="s">
        <v>301</v>
      </c>
      <c r="E16" s="91" t="s">
        <v>570</v>
      </c>
      <c r="F16" s="6" t="s">
        <v>77</v>
      </c>
    </row>
    <row r="17" spans="1:6" x14ac:dyDescent="0.25">
      <c r="A17" s="83">
        <v>2</v>
      </c>
      <c r="B17" s="88">
        <v>45085</v>
      </c>
      <c r="C17" s="92" t="s">
        <v>309</v>
      </c>
      <c r="D17" s="83" t="s">
        <v>301</v>
      </c>
      <c r="E17" s="91" t="s">
        <v>571</v>
      </c>
      <c r="F17" s="6" t="s">
        <v>77</v>
      </c>
    </row>
    <row r="18" spans="1:6" x14ac:dyDescent="0.25">
      <c r="A18" s="83">
        <v>2</v>
      </c>
      <c r="B18" s="88">
        <v>45085</v>
      </c>
      <c r="C18" s="92" t="s">
        <v>309</v>
      </c>
      <c r="D18" s="83" t="s">
        <v>301</v>
      </c>
      <c r="E18" s="91" t="s">
        <v>572</v>
      </c>
      <c r="F18" s="6" t="s">
        <v>77</v>
      </c>
    </row>
    <row r="19" spans="1:6" x14ac:dyDescent="0.25">
      <c r="A19" s="83">
        <v>2</v>
      </c>
      <c r="B19" s="88">
        <v>45085</v>
      </c>
      <c r="C19" s="92" t="s">
        <v>309</v>
      </c>
      <c r="D19" s="83" t="s">
        <v>301</v>
      </c>
      <c r="E19" s="91" t="s">
        <v>573</v>
      </c>
      <c r="F19" s="6" t="s">
        <v>77</v>
      </c>
    </row>
    <row r="20" spans="1:6" x14ac:dyDescent="0.25">
      <c r="A20" s="83">
        <v>2</v>
      </c>
      <c r="B20" s="88">
        <v>45085</v>
      </c>
      <c r="C20" s="92" t="s">
        <v>309</v>
      </c>
      <c r="D20" s="83" t="s">
        <v>303</v>
      </c>
      <c r="E20" s="91" t="s">
        <v>574</v>
      </c>
      <c r="F20" s="6" t="s">
        <v>77</v>
      </c>
    </row>
    <row r="21" spans="1:6" x14ac:dyDescent="0.25">
      <c r="A21" s="83">
        <v>2</v>
      </c>
      <c r="B21" s="88">
        <v>45085</v>
      </c>
      <c r="C21" s="92" t="s">
        <v>309</v>
      </c>
      <c r="D21" s="83" t="s">
        <v>303</v>
      </c>
      <c r="E21" s="91" t="s">
        <v>575</v>
      </c>
      <c r="F21" s="6" t="s">
        <v>77</v>
      </c>
    </row>
    <row r="22" spans="1:6" x14ac:dyDescent="0.25">
      <c r="A22" s="83">
        <v>2</v>
      </c>
      <c r="B22" s="88">
        <v>45085</v>
      </c>
      <c r="C22" s="92" t="s">
        <v>309</v>
      </c>
      <c r="D22" s="83" t="s">
        <v>303</v>
      </c>
      <c r="E22" s="91" t="s">
        <v>576</v>
      </c>
      <c r="F22" s="6" t="s">
        <v>77</v>
      </c>
    </row>
    <row r="23" spans="1:6" x14ac:dyDescent="0.25">
      <c r="A23" s="83">
        <v>2</v>
      </c>
      <c r="B23" s="88">
        <v>45085</v>
      </c>
      <c r="C23" s="92" t="s">
        <v>309</v>
      </c>
      <c r="D23" s="83" t="s">
        <v>303</v>
      </c>
      <c r="E23" s="91" t="s">
        <v>577</v>
      </c>
      <c r="F23" s="6" t="s">
        <v>77</v>
      </c>
    </row>
    <row r="24" spans="1:6" x14ac:dyDescent="0.25">
      <c r="A24" s="83">
        <v>2</v>
      </c>
      <c r="B24" s="88">
        <v>45085</v>
      </c>
      <c r="C24" s="92" t="s">
        <v>309</v>
      </c>
      <c r="D24" s="83" t="s">
        <v>303</v>
      </c>
      <c r="E24" s="91" t="s">
        <v>578</v>
      </c>
      <c r="F24" s="6" t="s">
        <v>77</v>
      </c>
    </row>
    <row r="25" spans="1:6" x14ac:dyDescent="0.25">
      <c r="A25" s="83">
        <v>2</v>
      </c>
      <c r="B25" s="88">
        <v>45085</v>
      </c>
      <c r="C25" s="92" t="s">
        <v>309</v>
      </c>
      <c r="D25" s="83" t="s">
        <v>303</v>
      </c>
      <c r="E25" s="91" t="s">
        <v>579</v>
      </c>
      <c r="F25" s="6" t="s">
        <v>77</v>
      </c>
    </row>
    <row r="26" spans="1:6" x14ac:dyDescent="0.25">
      <c r="A26" s="83">
        <v>2</v>
      </c>
      <c r="B26" s="88">
        <v>45085</v>
      </c>
      <c r="C26" s="92" t="s">
        <v>309</v>
      </c>
      <c r="D26" s="83" t="s">
        <v>303</v>
      </c>
      <c r="E26" s="91" t="s">
        <v>580</v>
      </c>
      <c r="F26" s="6" t="s">
        <v>77</v>
      </c>
    </row>
    <row r="27" spans="1:6" x14ac:dyDescent="0.25">
      <c r="A27" s="83">
        <v>2</v>
      </c>
      <c r="B27" s="88">
        <v>45085</v>
      </c>
      <c r="C27" s="92" t="s">
        <v>309</v>
      </c>
      <c r="D27" s="83" t="s">
        <v>306</v>
      </c>
      <c r="E27" s="91" t="s">
        <v>581</v>
      </c>
      <c r="F27" s="6" t="s">
        <v>77</v>
      </c>
    </row>
    <row r="28" spans="1:6" x14ac:dyDescent="0.25">
      <c r="A28" s="83">
        <v>2</v>
      </c>
      <c r="B28" s="88">
        <v>45085</v>
      </c>
      <c r="C28" s="92" t="s">
        <v>309</v>
      </c>
      <c r="D28" s="83" t="s">
        <v>301</v>
      </c>
      <c r="E28" s="91" t="s">
        <v>307</v>
      </c>
      <c r="F28" s="6" t="s">
        <v>77</v>
      </c>
    </row>
    <row r="29" spans="1:6" x14ac:dyDescent="0.25">
      <c r="A29" s="83">
        <v>2</v>
      </c>
      <c r="B29" s="88">
        <v>45085</v>
      </c>
      <c r="C29" s="92" t="s">
        <v>309</v>
      </c>
      <c r="D29" s="83" t="s">
        <v>301</v>
      </c>
      <c r="E29" s="91" t="s">
        <v>308</v>
      </c>
      <c r="F29" s="6" t="s">
        <v>77</v>
      </c>
    </row>
    <row r="30" spans="1:6" x14ac:dyDescent="0.25">
      <c r="A30" s="83">
        <v>2</v>
      </c>
      <c r="B30" s="88">
        <v>45584</v>
      </c>
      <c r="C30" s="92" t="s">
        <v>309</v>
      </c>
      <c r="D30" s="83" t="s">
        <v>550</v>
      </c>
      <c r="E30" s="91" t="s">
        <v>555</v>
      </c>
      <c r="F30" s="6" t="s">
        <v>77</v>
      </c>
    </row>
    <row r="31" spans="1:6" x14ac:dyDescent="0.25">
      <c r="A31" s="83">
        <v>2</v>
      </c>
      <c r="B31" s="88">
        <v>45584</v>
      </c>
      <c r="C31" s="92" t="s">
        <v>309</v>
      </c>
      <c r="D31" s="83" t="s">
        <v>550</v>
      </c>
      <c r="E31" s="91" t="s">
        <v>556</v>
      </c>
      <c r="F31" s="6" t="s">
        <v>77</v>
      </c>
    </row>
    <row r="32" spans="1:6" x14ac:dyDescent="0.25">
      <c r="A32" s="83">
        <v>2</v>
      </c>
      <c r="B32" s="88">
        <v>45584</v>
      </c>
      <c r="C32" s="92" t="s">
        <v>309</v>
      </c>
      <c r="D32" s="83" t="s">
        <v>303</v>
      </c>
      <c r="E32" s="91" t="s">
        <v>557</v>
      </c>
      <c r="F32" s="6" t="s">
        <v>77</v>
      </c>
    </row>
    <row r="33" spans="1:6" x14ac:dyDescent="0.25">
      <c r="A33" s="83">
        <v>2</v>
      </c>
      <c r="B33" s="88">
        <v>45584</v>
      </c>
      <c r="C33" s="92" t="s">
        <v>309</v>
      </c>
      <c r="D33" s="83" t="s">
        <v>303</v>
      </c>
      <c r="E33" s="91" t="s">
        <v>558</v>
      </c>
      <c r="F33" s="6" t="s">
        <v>77</v>
      </c>
    </row>
    <row r="34" spans="1:6" x14ac:dyDescent="0.25">
      <c r="A34" s="83">
        <v>2</v>
      </c>
      <c r="B34" s="88">
        <v>45584</v>
      </c>
      <c r="C34" s="92" t="s">
        <v>309</v>
      </c>
      <c r="D34" s="83" t="s">
        <v>303</v>
      </c>
      <c r="E34" s="91" t="s">
        <v>559</v>
      </c>
      <c r="F34" s="6" t="s">
        <v>77</v>
      </c>
    </row>
    <row r="35" spans="1:6" x14ac:dyDescent="0.25">
      <c r="A35" s="83">
        <v>2</v>
      </c>
      <c r="B35" s="88">
        <v>45584</v>
      </c>
      <c r="C35" s="92" t="s">
        <v>309</v>
      </c>
      <c r="D35" s="83" t="s">
        <v>550</v>
      </c>
      <c r="E35" s="91" t="s">
        <v>560</v>
      </c>
      <c r="F35" s="6" t="s">
        <v>77</v>
      </c>
    </row>
    <row r="36" spans="1:6" s="88" customFormat="1" x14ac:dyDescent="0.25">
      <c r="A36" s="83">
        <v>2</v>
      </c>
      <c r="B36" s="88">
        <v>45584</v>
      </c>
      <c r="C36" s="92" t="s">
        <v>309</v>
      </c>
      <c r="D36" s="83" t="s">
        <v>303</v>
      </c>
      <c r="E36" s="88" t="s">
        <v>561</v>
      </c>
      <c r="F36" s="6" t="s">
        <v>77</v>
      </c>
    </row>
    <row r="37" spans="1:6" x14ac:dyDescent="0.25">
      <c r="A37" s="83">
        <v>2</v>
      </c>
      <c r="B37" s="88">
        <v>45306</v>
      </c>
      <c r="C37" s="92" t="s">
        <v>309</v>
      </c>
      <c r="D37" s="83" t="s">
        <v>303</v>
      </c>
      <c r="E37" t="s">
        <v>554</v>
      </c>
      <c r="F37" s="6" t="s">
        <v>77</v>
      </c>
    </row>
    <row r="38" spans="1:6" x14ac:dyDescent="0.25">
      <c r="A38" s="83">
        <v>2</v>
      </c>
      <c r="B38" s="88">
        <v>45306</v>
      </c>
      <c r="C38" s="92" t="s">
        <v>309</v>
      </c>
      <c r="D38" s="83" t="s">
        <v>303</v>
      </c>
      <c r="E38" s="91" t="s">
        <v>582</v>
      </c>
      <c r="F38" s="6" t="s">
        <v>77</v>
      </c>
    </row>
    <row r="39" spans="1:6" x14ac:dyDescent="0.25">
      <c r="A39">
        <v>2</v>
      </c>
      <c r="B39" s="88">
        <v>45320</v>
      </c>
      <c r="C39" s="92" t="s">
        <v>309</v>
      </c>
      <c r="D39" t="s">
        <v>550</v>
      </c>
      <c r="E39" t="s">
        <v>551</v>
      </c>
      <c r="F39" s="6" t="s">
        <v>77</v>
      </c>
    </row>
    <row r="40" spans="1:6" x14ac:dyDescent="0.25">
      <c r="A40">
        <v>2</v>
      </c>
      <c r="B40" s="88">
        <v>45320</v>
      </c>
      <c r="C40" s="92" t="s">
        <v>309</v>
      </c>
      <c r="D40" s="83" t="s">
        <v>303</v>
      </c>
      <c r="E40" t="s">
        <v>552</v>
      </c>
      <c r="F40" s="6" t="s">
        <v>77</v>
      </c>
    </row>
    <row r="41" spans="1:6" x14ac:dyDescent="0.25">
      <c r="A41">
        <v>2</v>
      </c>
      <c r="B41" s="88">
        <v>45320</v>
      </c>
      <c r="C41" s="92" t="s">
        <v>309</v>
      </c>
      <c r="D41" s="83" t="s">
        <v>303</v>
      </c>
      <c r="E41" t="s">
        <v>553</v>
      </c>
      <c r="F41" s="6" t="s">
        <v>77</v>
      </c>
    </row>
    <row r="42" spans="1:6" x14ac:dyDescent="0.25">
      <c r="A42">
        <v>2</v>
      </c>
      <c r="B42" s="88">
        <v>45330</v>
      </c>
      <c r="C42" s="92" t="s">
        <v>309</v>
      </c>
      <c r="D42" s="83" t="s">
        <v>550</v>
      </c>
      <c r="E42" t="s">
        <v>675</v>
      </c>
      <c r="F42" s="6" t="s">
        <v>77</v>
      </c>
    </row>
    <row r="43" spans="1:6" x14ac:dyDescent="0.25">
      <c r="A43">
        <v>2</v>
      </c>
      <c r="B43" s="88">
        <v>45370</v>
      </c>
      <c r="C43" s="92" t="s">
        <v>309</v>
      </c>
      <c r="D43" s="83" t="s">
        <v>303</v>
      </c>
      <c r="E43" t="s">
        <v>677</v>
      </c>
      <c r="F43" s="6" t="s">
        <v>77</v>
      </c>
    </row>
    <row r="44" spans="1:6" x14ac:dyDescent="0.25">
      <c r="A44">
        <v>2</v>
      </c>
      <c r="B44" s="88">
        <v>45379</v>
      </c>
      <c r="C44" s="92" t="s">
        <v>309</v>
      </c>
      <c r="D44" s="83" t="s">
        <v>303</v>
      </c>
      <c r="E44" t="s">
        <v>678</v>
      </c>
      <c r="F44" s="6" t="s">
        <v>77</v>
      </c>
    </row>
    <row r="45" spans="1:6" x14ac:dyDescent="0.25">
      <c r="A45">
        <v>2</v>
      </c>
      <c r="B45" s="88">
        <v>45379</v>
      </c>
      <c r="C45" s="92" t="s">
        <v>309</v>
      </c>
      <c r="D45" s="83" t="s">
        <v>303</v>
      </c>
      <c r="E45" t="s">
        <v>679</v>
      </c>
      <c r="F45" s="6" t="s">
        <v>77</v>
      </c>
    </row>
    <row r="46" spans="1:6" x14ac:dyDescent="0.25">
      <c r="A46">
        <v>2</v>
      </c>
      <c r="B46" s="88">
        <v>45379</v>
      </c>
      <c r="C46" s="92" t="s">
        <v>309</v>
      </c>
      <c r="D46" s="83" t="s">
        <v>303</v>
      </c>
      <c r="E46" t="s">
        <v>680</v>
      </c>
      <c r="F46" s="6" t="s">
        <v>77</v>
      </c>
    </row>
    <row r="47" spans="1:6" x14ac:dyDescent="0.25">
      <c r="A47">
        <v>2</v>
      </c>
      <c r="B47" s="88">
        <v>45379</v>
      </c>
      <c r="C47" s="92" t="s">
        <v>309</v>
      </c>
      <c r="D47" s="83" t="s">
        <v>303</v>
      </c>
      <c r="E47" t="s">
        <v>681</v>
      </c>
      <c r="F47" s="6" t="s">
        <v>77</v>
      </c>
    </row>
    <row r="48" spans="1:6" x14ac:dyDescent="0.25">
      <c r="A48">
        <v>2</v>
      </c>
      <c r="B48" s="88">
        <v>45379</v>
      </c>
      <c r="C48" s="92" t="s">
        <v>309</v>
      </c>
      <c r="D48" t="s">
        <v>550</v>
      </c>
      <c r="E48" t="s">
        <v>676</v>
      </c>
      <c r="F48" s="6" t="s">
        <v>77</v>
      </c>
    </row>
    <row r="49" spans="1:6" x14ac:dyDescent="0.25">
      <c r="A49">
        <v>3</v>
      </c>
      <c r="B49" s="88">
        <v>45442</v>
      </c>
      <c r="C49" s="92" t="s">
        <v>309</v>
      </c>
      <c r="D49" t="s">
        <v>550</v>
      </c>
      <c r="E49" t="s">
        <v>670</v>
      </c>
      <c r="F49" s="6" t="s">
        <v>77</v>
      </c>
    </row>
    <row r="50" spans="1:6" x14ac:dyDescent="0.25">
      <c r="A50">
        <v>3</v>
      </c>
      <c r="B50" s="88">
        <v>45442</v>
      </c>
      <c r="C50" s="92" t="s">
        <v>309</v>
      </c>
      <c r="D50" t="s">
        <v>550</v>
      </c>
      <c r="E50" t="s">
        <v>671</v>
      </c>
      <c r="F50" s="6" t="s">
        <v>77</v>
      </c>
    </row>
    <row r="51" spans="1:6" x14ac:dyDescent="0.25">
      <c r="A51">
        <v>3</v>
      </c>
      <c r="B51" s="88">
        <v>45442</v>
      </c>
      <c r="C51" s="92" t="s">
        <v>309</v>
      </c>
      <c r="D51" t="s">
        <v>550</v>
      </c>
      <c r="E51" t="s">
        <v>672</v>
      </c>
      <c r="F51" s="6" t="s">
        <v>77</v>
      </c>
    </row>
    <row r="52" spans="1:6" x14ac:dyDescent="0.25">
      <c r="A52">
        <v>3</v>
      </c>
      <c r="B52" s="88">
        <v>45442</v>
      </c>
      <c r="C52" s="92" t="s">
        <v>309</v>
      </c>
      <c r="D52" t="s">
        <v>550</v>
      </c>
      <c r="E52" t="s">
        <v>673</v>
      </c>
      <c r="F52" s="6" t="s">
        <v>77</v>
      </c>
    </row>
    <row r="53" spans="1:6" x14ac:dyDescent="0.25">
      <c r="A53">
        <v>3</v>
      </c>
      <c r="B53" s="88">
        <v>45442</v>
      </c>
      <c r="C53" s="92" t="s">
        <v>309</v>
      </c>
      <c r="D53" t="s">
        <v>550</v>
      </c>
      <c r="E53" t="s">
        <v>674</v>
      </c>
      <c r="F53" s="6" t="s">
        <v>77</v>
      </c>
    </row>
    <row r="54" spans="1:6" x14ac:dyDescent="0.25">
      <c r="A54">
        <v>3</v>
      </c>
      <c r="B54" s="88"/>
      <c r="C54" s="92" t="s">
        <v>309</v>
      </c>
      <c r="F54" s="6" t="s">
        <v>77</v>
      </c>
    </row>
    <row r="55" spans="1:6" x14ac:dyDescent="0.25">
      <c r="A55">
        <v>3</v>
      </c>
      <c r="B55" s="88"/>
      <c r="C55" s="92" t="s">
        <v>309</v>
      </c>
      <c r="F55" s="6" t="s">
        <v>77</v>
      </c>
    </row>
    <row r="56" spans="1:6" x14ac:dyDescent="0.25">
      <c r="A56">
        <v>3</v>
      </c>
      <c r="B56" s="88"/>
      <c r="C56" s="92" t="s">
        <v>309</v>
      </c>
      <c r="F56" s="6" t="s">
        <v>77</v>
      </c>
    </row>
    <row r="57" spans="1:6" x14ac:dyDescent="0.25">
      <c r="A57">
        <v>3</v>
      </c>
      <c r="B57" s="88"/>
      <c r="C57" s="92" t="s">
        <v>309</v>
      </c>
      <c r="F57" s="6" t="s">
        <v>77</v>
      </c>
    </row>
    <row r="58" spans="1:6" x14ac:dyDescent="0.25">
      <c r="A58">
        <v>3</v>
      </c>
      <c r="B58" s="88"/>
      <c r="F58" s="6" t="s">
        <v>77</v>
      </c>
    </row>
    <row r="59" spans="1:6" x14ac:dyDescent="0.25">
      <c r="A59">
        <v>3</v>
      </c>
      <c r="B59" s="88"/>
      <c r="F59" s="6" t="s">
        <v>77</v>
      </c>
    </row>
    <row r="60" spans="1:6" x14ac:dyDescent="0.25">
      <c r="A60">
        <v>3</v>
      </c>
      <c r="B60" s="88"/>
      <c r="F60" s="6" t="s">
        <v>77</v>
      </c>
    </row>
  </sheetData>
  <phoneticPr fontId="6" type="noConversion"/>
  <dataValidations disablePrompts="1" count="1">
    <dataValidation allowBlank="1" showInputMessage="1" sqref="E5:E35 E37:E38" xr:uid="{19B0A56C-6822-46F8-B74C-0F6C023A5E68}"/>
  </dataValidation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991E-9377-41B2-BA9B-BEF7C46A93BA}">
  <sheetPr codeName="Feuil7">
    <tabColor theme="1"/>
  </sheetPr>
  <dimension ref="A1:H111"/>
  <sheetViews>
    <sheetView workbookViewId="0"/>
  </sheetViews>
  <sheetFormatPr baseColWidth="10" defaultRowHeight="15" x14ac:dyDescent="0.25"/>
  <cols>
    <col min="1" max="1" width="18.28515625" bestFit="1" customWidth="1"/>
    <col min="2" max="2" width="74.85546875" customWidth="1"/>
    <col min="3" max="3" width="34.42578125" style="1" bestFit="1" customWidth="1"/>
    <col min="4" max="4" width="23" customWidth="1"/>
    <col min="5" max="5" width="42.5703125" customWidth="1"/>
    <col min="6" max="6" width="40.140625" customWidth="1"/>
    <col min="7" max="7" width="15.7109375" customWidth="1"/>
    <col min="8" max="8" width="26.28515625" bestFit="1" customWidth="1"/>
    <col min="9" max="9" width="15.7109375" customWidth="1"/>
  </cols>
  <sheetData>
    <row r="1" spans="1:8" x14ac:dyDescent="0.25">
      <c r="A1" t="s">
        <v>287</v>
      </c>
      <c r="B1" t="s">
        <v>273</v>
      </c>
      <c r="C1" s="1" t="s">
        <v>281</v>
      </c>
      <c r="D1" t="s">
        <v>274</v>
      </c>
      <c r="E1" s="1" t="s">
        <v>275</v>
      </c>
      <c r="F1" s="1" t="s">
        <v>276</v>
      </c>
      <c r="G1" s="1" t="s">
        <v>277</v>
      </c>
      <c r="H1" s="1" t="s">
        <v>285</v>
      </c>
    </row>
    <row r="2" spans="1:8" ht="30" x14ac:dyDescent="0.25">
      <c r="A2" t="s">
        <v>52</v>
      </c>
      <c r="B2" s="82" t="s">
        <v>243</v>
      </c>
      <c r="C2" s="1" t="s">
        <v>281</v>
      </c>
      <c r="D2" s="1"/>
      <c r="E2" s="1"/>
      <c r="H2" s="1"/>
    </row>
    <row r="3" spans="1:8" ht="30" x14ac:dyDescent="0.25">
      <c r="A3" t="s">
        <v>52</v>
      </c>
      <c r="B3" s="82" t="s">
        <v>244</v>
      </c>
      <c r="C3" s="1" t="s">
        <v>281</v>
      </c>
      <c r="D3" s="1"/>
      <c r="E3" s="1"/>
      <c r="F3" s="1"/>
      <c r="G3" s="1"/>
      <c r="H3" s="1"/>
    </row>
    <row r="4" spans="1:8" x14ac:dyDescent="0.25">
      <c r="A4" t="s">
        <v>52</v>
      </c>
      <c r="B4" s="82" t="s">
        <v>245</v>
      </c>
      <c r="C4" s="1" t="s">
        <v>281</v>
      </c>
      <c r="D4" s="1"/>
      <c r="E4" s="1"/>
      <c r="F4" s="1"/>
      <c r="G4" s="1"/>
      <c r="H4" s="1"/>
    </row>
    <row r="5" spans="1:8" ht="30" x14ac:dyDescent="0.25">
      <c r="A5" t="s">
        <v>52</v>
      </c>
      <c r="B5" s="82" t="s">
        <v>246</v>
      </c>
      <c r="D5" s="1"/>
      <c r="E5" s="1"/>
      <c r="F5" s="1"/>
      <c r="G5" s="1"/>
      <c r="H5" s="1"/>
    </row>
    <row r="6" spans="1:8" x14ac:dyDescent="0.25">
      <c r="A6" t="s">
        <v>52</v>
      </c>
      <c r="B6" s="82" t="s">
        <v>240</v>
      </c>
      <c r="D6" s="1"/>
      <c r="E6" s="1"/>
      <c r="F6" s="1"/>
      <c r="G6" s="1"/>
      <c r="H6" s="1"/>
    </row>
    <row r="7" spans="1:8" x14ac:dyDescent="0.25">
      <c r="A7" t="s">
        <v>52</v>
      </c>
      <c r="B7" s="82" t="s">
        <v>241</v>
      </c>
      <c r="D7" s="1"/>
      <c r="E7" s="1"/>
      <c r="F7" s="1"/>
      <c r="G7" s="1"/>
      <c r="H7" s="1"/>
    </row>
    <row r="8" spans="1:8" ht="30" x14ac:dyDescent="0.25">
      <c r="A8" t="s">
        <v>52</v>
      </c>
      <c r="B8" s="82" t="s">
        <v>242</v>
      </c>
      <c r="D8" s="1"/>
      <c r="E8" s="1"/>
      <c r="F8" s="1"/>
      <c r="G8" s="1"/>
      <c r="H8" s="1"/>
    </row>
    <row r="9" spans="1:8" ht="30" x14ac:dyDescent="0.25">
      <c r="A9" t="s">
        <v>52</v>
      </c>
      <c r="B9" s="82" t="s">
        <v>239</v>
      </c>
    </row>
    <row r="10" spans="1:8" ht="30" x14ac:dyDescent="0.25">
      <c r="A10" t="s">
        <v>52</v>
      </c>
      <c r="B10" s="82" t="s">
        <v>238</v>
      </c>
    </row>
    <row r="11" spans="1:8" ht="30" x14ac:dyDescent="0.25">
      <c r="A11" t="s">
        <v>52</v>
      </c>
      <c r="B11" s="82" t="s">
        <v>247</v>
      </c>
    </row>
    <row r="12" spans="1:8" ht="30" x14ac:dyDescent="0.25">
      <c r="A12" t="s">
        <v>52</v>
      </c>
      <c r="B12" s="82" t="s">
        <v>248</v>
      </c>
    </row>
    <row r="13" spans="1:8" x14ac:dyDescent="0.25">
      <c r="A13" t="s">
        <v>52</v>
      </c>
      <c r="B13" s="82" t="s">
        <v>249</v>
      </c>
    </row>
    <row r="14" spans="1:8" x14ac:dyDescent="0.25">
      <c r="A14" t="s">
        <v>52</v>
      </c>
      <c r="B14" s="82"/>
      <c r="D14" t="s">
        <v>40</v>
      </c>
    </row>
    <row r="15" spans="1:8" x14ac:dyDescent="0.25">
      <c r="A15" t="s">
        <v>52</v>
      </c>
      <c r="B15" s="82"/>
      <c r="D15" t="s">
        <v>279</v>
      </c>
    </row>
    <row r="16" spans="1:8" x14ac:dyDescent="0.25">
      <c r="A16" t="s">
        <v>52</v>
      </c>
      <c r="B16" s="82"/>
      <c r="D16" t="s">
        <v>278</v>
      </c>
    </row>
    <row r="17" spans="1:8" x14ac:dyDescent="0.25">
      <c r="A17" t="s">
        <v>52</v>
      </c>
      <c r="B17" s="82"/>
      <c r="E17" t="s">
        <v>157</v>
      </c>
    </row>
    <row r="18" spans="1:8" x14ac:dyDescent="0.25">
      <c r="A18" t="s">
        <v>52</v>
      </c>
      <c r="B18" s="82"/>
      <c r="E18" t="s">
        <v>158</v>
      </c>
    </row>
    <row r="19" spans="1:8" x14ac:dyDescent="0.25">
      <c r="A19" t="s">
        <v>52</v>
      </c>
      <c r="B19" s="82"/>
      <c r="E19" t="s">
        <v>288</v>
      </c>
    </row>
    <row r="20" spans="1:8" x14ac:dyDescent="0.25">
      <c r="A20" t="s">
        <v>52</v>
      </c>
      <c r="B20" s="82"/>
      <c r="F20" t="s">
        <v>176</v>
      </c>
    </row>
    <row r="21" spans="1:8" x14ac:dyDescent="0.25">
      <c r="A21" t="s">
        <v>52</v>
      </c>
      <c r="B21" s="82"/>
      <c r="F21" t="s">
        <v>175</v>
      </c>
    </row>
    <row r="22" spans="1:8" x14ac:dyDescent="0.25">
      <c r="A22" t="s">
        <v>52</v>
      </c>
      <c r="B22" s="82"/>
      <c r="F22" t="s">
        <v>174</v>
      </c>
    </row>
    <row r="23" spans="1:8" x14ac:dyDescent="0.25">
      <c r="A23" t="s">
        <v>52</v>
      </c>
      <c r="B23" s="82"/>
      <c r="F23" t="s">
        <v>173</v>
      </c>
    </row>
    <row r="24" spans="1:8" x14ac:dyDescent="0.25">
      <c r="A24" t="s">
        <v>52</v>
      </c>
      <c r="B24" s="82"/>
      <c r="G24" s="1" t="s">
        <v>154</v>
      </c>
    </row>
    <row r="25" spans="1:8" x14ac:dyDescent="0.25">
      <c r="A25" t="s">
        <v>52</v>
      </c>
      <c r="B25" s="82"/>
      <c r="G25" s="1" t="s">
        <v>92</v>
      </c>
    </row>
    <row r="26" spans="1:8" x14ac:dyDescent="0.25">
      <c r="A26" t="s">
        <v>52</v>
      </c>
      <c r="B26" s="82"/>
      <c r="G26" s="1" t="s">
        <v>289</v>
      </c>
    </row>
    <row r="27" spans="1:8" x14ac:dyDescent="0.25">
      <c r="A27" t="s">
        <v>52</v>
      </c>
      <c r="B27" s="82"/>
      <c r="G27" s="1" t="s">
        <v>177</v>
      </c>
    </row>
    <row r="28" spans="1:8" x14ac:dyDescent="0.25">
      <c r="A28" t="s">
        <v>52</v>
      </c>
      <c r="B28" s="82"/>
      <c r="H28" t="s">
        <v>164</v>
      </c>
    </row>
    <row r="29" spans="1:8" x14ac:dyDescent="0.25">
      <c r="A29" t="s">
        <v>52</v>
      </c>
      <c r="B29" s="82"/>
      <c r="H29" t="s">
        <v>290</v>
      </c>
    </row>
    <row r="30" spans="1:8" ht="30" x14ac:dyDescent="0.25">
      <c r="A30" t="s">
        <v>52</v>
      </c>
      <c r="B30" s="82" t="s">
        <v>243</v>
      </c>
      <c r="C30" s="1" t="s">
        <v>281</v>
      </c>
      <c r="D30" t="s">
        <v>282</v>
      </c>
    </row>
    <row r="31" spans="1:8" ht="30" x14ac:dyDescent="0.25">
      <c r="A31" t="s">
        <v>52</v>
      </c>
      <c r="B31" s="82" t="s">
        <v>244</v>
      </c>
      <c r="C31" s="1" t="s">
        <v>281</v>
      </c>
      <c r="D31" t="s">
        <v>282</v>
      </c>
    </row>
    <row r="32" spans="1:8" x14ac:dyDescent="0.25">
      <c r="A32" t="s">
        <v>52</v>
      </c>
      <c r="B32" s="82" t="s">
        <v>245</v>
      </c>
      <c r="C32" s="1" t="s">
        <v>281</v>
      </c>
      <c r="D32" t="s">
        <v>282</v>
      </c>
    </row>
    <row r="33" spans="1:5" ht="30" x14ac:dyDescent="0.25">
      <c r="A33" t="s">
        <v>52</v>
      </c>
      <c r="B33" s="82" t="s">
        <v>246</v>
      </c>
      <c r="D33" t="s">
        <v>282</v>
      </c>
    </row>
    <row r="34" spans="1:5" x14ac:dyDescent="0.25">
      <c r="A34" t="s">
        <v>52</v>
      </c>
      <c r="B34" s="82" t="s">
        <v>240</v>
      </c>
      <c r="D34" t="s">
        <v>282</v>
      </c>
    </row>
    <row r="35" spans="1:5" x14ac:dyDescent="0.25">
      <c r="A35" t="s">
        <v>52</v>
      </c>
      <c r="B35" s="82" t="s">
        <v>241</v>
      </c>
      <c r="D35" t="s">
        <v>282</v>
      </c>
    </row>
    <row r="36" spans="1:5" ht="30" x14ac:dyDescent="0.25">
      <c r="A36" t="s">
        <v>52</v>
      </c>
      <c r="B36" s="82" t="s">
        <v>242</v>
      </c>
      <c r="D36" t="s">
        <v>282</v>
      </c>
    </row>
    <row r="37" spans="1:5" ht="30" x14ac:dyDescent="0.25">
      <c r="A37" t="s">
        <v>52</v>
      </c>
      <c r="B37" s="82" t="s">
        <v>239</v>
      </c>
      <c r="D37" t="s">
        <v>282</v>
      </c>
    </row>
    <row r="38" spans="1:5" ht="30" x14ac:dyDescent="0.25">
      <c r="A38" t="s">
        <v>52</v>
      </c>
      <c r="B38" s="82" t="s">
        <v>238</v>
      </c>
      <c r="D38" t="s">
        <v>282</v>
      </c>
    </row>
    <row r="39" spans="1:5" ht="30" x14ac:dyDescent="0.25">
      <c r="A39" t="s">
        <v>52</v>
      </c>
      <c r="B39" s="82" t="s">
        <v>247</v>
      </c>
      <c r="D39" t="s">
        <v>282</v>
      </c>
    </row>
    <row r="40" spans="1:5" ht="30" x14ac:dyDescent="0.25">
      <c r="A40" t="s">
        <v>52</v>
      </c>
      <c r="B40" s="82" t="s">
        <v>248</v>
      </c>
      <c r="D40" t="s">
        <v>282</v>
      </c>
    </row>
    <row r="41" spans="1:5" x14ac:dyDescent="0.25">
      <c r="A41" t="s">
        <v>52</v>
      </c>
      <c r="B41" s="82" t="s">
        <v>249</v>
      </c>
      <c r="D41" t="s">
        <v>282</v>
      </c>
    </row>
    <row r="42" spans="1:5" ht="30" x14ac:dyDescent="0.25">
      <c r="A42" t="s">
        <v>52</v>
      </c>
      <c r="B42" s="82" t="s">
        <v>243</v>
      </c>
      <c r="C42" s="1" t="s">
        <v>281</v>
      </c>
      <c r="E42" t="s">
        <v>280</v>
      </c>
    </row>
    <row r="43" spans="1:5" ht="30" x14ac:dyDescent="0.25">
      <c r="A43" t="s">
        <v>52</v>
      </c>
      <c r="B43" s="82" t="s">
        <v>244</v>
      </c>
      <c r="C43" s="1" t="s">
        <v>281</v>
      </c>
      <c r="E43" t="s">
        <v>280</v>
      </c>
    </row>
    <row r="44" spans="1:5" x14ac:dyDescent="0.25">
      <c r="A44" t="s">
        <v>52</v>
      </c>
      <c r="B44" s="82" t="s">
        <v>245</v>
      </c>
      <c r="C44" s="1" t="s">
        <v>281</v>
      </c>
      <c r="E44" t="s">
        <v>280</v>
      </c>
    </row>
    <row r="45" spans="1:5" ht="30" x14ac:dyDescent="0.25">
      <c r="A45" t="s">
        <v>52</v>
      </c>
      <c r="B45" s="82" t="s">
        <v>246</v>
      </c>
      <c r="E45" t="s">
        <v>280</v>
      </c>
    </row>
    <row r="46" spans="1:5" x14ac:dyDescent="0.25">
      <c r="A46" t="s">
        <v>52</v>
      </c>
      <c r="B46" s="82" t="s">
        <v>240</v>
      </c>
      <c r="E46" t="s">
        <v>280</v>
      </c>
    </row>
    <row r="47" spans="1:5" x14ac:dyDescent="0.25">
      <c r="A47" t="s">
        <v>52</v>
      </c>
      <c r="B47" s="82" t="s">
        <v>241</v>
      </c>
      <c r="E47" t="s">
        <v>280</v>
      </c>
    </row>
    <row r="48" spans="1:5" ht="30" x14ac:dyDescent="0.25">
      <c r="A48" t="s">
        <v>52</v>
      </c>
      <c r="B48" s="82" t="s">
        <v>242</v>
      </c>
      <c r="E48" t="s">
        <v>280</v>
      </c>
    </row>
    <row r="49" spans="1:6" ht="30" x14ac:dyDescent="0.25">
      <c r="A49" t="s">
        <v>52</v>
      </c>
      <c r="B49" s="82" t="s">
        <v>239</v>
      </c>
      <c r="E49" t="s">
        <v>280</v>
      </c>
    </row>
    <row r="50" spans="1:6" ht="30" x14ac:dyDescent="0.25">
      <c r="A50" t="s">
        <v>52</v>
      </c>
      <c r="B50" s="82" t="s">
        <v>238</v>
      </c>
      <c r="E50" t="s">
        <v>280</v>
      </c>
    </row>
    <row r="51" spans="1:6" ht="30" x14ac:dyDescent="0.25">
      <c r="A51" t="s">
        <v>52</v>
      </c>
      <c r="B51" s="82" t="s">
        <v>247</v>
      </c>
      <c r="E51" t="s">
        <v>280</v>
      </c>
    </row>
    <row r="52" spans="1:6" ht="30" x14ac:dyDescent="0.25">
      <c r="A52" t="s">
        <v>52</v>
      </c>
      <c r="B52" s="82" t="s">
        <v>248</v>
      </c>
      <c r="E52" t="s">
        <v>280</v>
      </c>
    </row>
    <row r="53" spans="1:6" x14ac:dyDescent="0.25">
      <c r="A53" t="s">
        <v>52</v>
      </c>
      <c r="B53" s="82" t="s">
        <v>249</v>
      </c>
      <c r="E53" t="s">
        <v>280</v>
      </c>
    </row>
    <row r="54" spans="1:6" ht="30" x14ac:dyDescent="0.25">
      <c r="A54" t="s">
        <v>52</v>
      </c>
      <c r="B54" s="82" t="s">
        <v>243</v>
      </c>
      <c r="C54" s="1" t="s">
        <v>281</v>
      </c>
      <c r="F54" s="1" t="s">
        <v>283</v>
      </c>
    </row>
    <row r="55" spans="1:6" ht="30" x14ac:dyDescent="0.25">
      <c r="A55" t="s">
        <v>52</v>
      </c>
      <c r="B55" s="82" t="s">
        <v>244</v>
      </c>
      <c r="C55" s="1" t="s">
        <v>281</v>
      </c>
      <c r="F55" s="1" t="s">
        <v>283</v>
      </c>
    </row>
    <row r="56" spans="1:6" x14ac:dyDescent="0.25">
      <c r="A56" t="s">
        <v>52</v>
      </c>
      <c r="B56" s="82" t="s">
        <v>245</v>
      </c>
      <c r="C56" s="1" t="s">
        <v>281</v>
      </c>
      <c r="F56" s="1" t="s">
        <v>283</v>
      </c>
    </row>
    <row r="57" spans="1:6" ht="30" x14ac:dyDescent="0.25">
      <c r="A57" t="s">
        <v>52</v>
      </c>
      <c r="B57" s="82" t="s">
        <v>246</v>
      </c>
      <c r="F57" s="1" t="s">
        <v>283</v>
      </c>
    </row>
    <row r="58" spans="1:6" x14ac:dyDescent="0.25">
      <c r="A58" t="s">
        <v>52</v>
      </c>
      <c r="B58" s="82" t="s">
        <v>240</v>
      </c>
      <c r="F58" s="1" t="s">
        <v>283</v>
      </c>
    </row>
    <row r="59" spans="1:6" x14ac:dyDescent="0.25">
      <c r="A59" t="s">
        <v>52</v>
      </c>
      <c r="B59" s="82" t="s">
        <v>241</v>
      </c>
      <c r="F59" s="1" t="s">
        <v>283</v>
      </c>
    </row>
    <row r="60" spans="1:6" ht="30" x14ac:dyDescent="0.25">
      <c r="B60" s="82" t="s">
        <v>242</v>
      </c>
      <c r="F60" s="1" t="s">
        <v>283</v>
      </c>
    </row>
    <row r="61" spans="1:6" ht="30" x14ac:dyDescent="0.25">
      <c r="A61" t="s">
        <v>52</v>
      </c>
      <c r="B61" s="82" t="s">
        <v>239</v>
      </c>
      <c r="F61" s="1" t="s">
        <v>283</v>
      </c>
    </row>
    <row r="62" spans="1:6" ht="30" x14ac:dyDescent="0.25">
      <c r="A62" t="s">
        <v>52</v>
      </c>
      <c r="B62" s="82" t="s">
        <v>238</v>
      </c>
      <c r="F62" s="1" t="s">
        <v>283</v>
      </c>
    </row>
    <row r="63" spans="1:6" ht="30" x14ac:dyDescent="0.25">
      <c r="A63" t="s">
        <v>52</v>
      </c>
      <c r="B63" s="82" t="s">
        <v>247</v>
      </c>
      <c r="F63" s="1" t="s">
        <v>283</v>
      </c>
    </row>
    <row r="64" spans="1:6" ht="30" x14ac:dyDescent="0.25">
      <c r="A64" t="s">
        <v>52</v>
      </c>
      <c r="B64" s="82" t="s">
        <v>248</v>
      </c>
      <c r="F64" s="1" t="s">
        <v>283</v>
      </c>
    </row>
    <row r="65" spans="1:8" x14ac:dyDescent="0.25">
      <c r="A65" t="s">
        <v>52</v>
      </c>
      <c r="B65" s="82" t="s">
        <v>249</v>
      </c>
      <c r="F65" s="1" t="s">
        <v>283</v>
      </c>
    </row>
    <row r="66" spans="1:8" ht="30" x14ac:dyDescent="0.25">
      <c r="A66" t="s">
        <v>52</v>
      </c>
      <c r="B66" s="82" t="s">
        <v>243</v>
      </c>
      <c r="C66" s="1" t="s">
        <v>281</v>
      </c>
      <c r="G66" s="1" t="s">
        <v>284</v>
      </c>
    </row>
    <row r="67" spans="1:8" ht="30" x14ac:dyDescent="0.25">
      <c r="A67" t="s">
        <v>52</v>
      </c>
      <c r="B67" s="82" t="s">
        <v>244</v>
      </c>
      <c r="C67" s="1" t="s">
        <v>281</v>
      </c>
      <c r="G67" s="1" t="s">
        <v>284</v>
      </c>
    </row>
    <row r="68" spans="1:8" x14ac:dyDescent="0.25">
      <c r="A68" t="s">
        <v>52</v>
      </c>
      <c r="B68" s="82" t="s">
        <v>245</v>
      </c>
      <c r="C68" s="1" t="s">
        <v>281</v>
      </c>
      <c r="G68" s="1" t="s">
        <v>284</v>
      </c>
    </row>
    <row r="69" spans="1:8" ht="30" x14ac:dyDescent="0.25">
      <c r="A69" t="s">
        <v>52</v>
      </c>
      <c r="B69" s="82" t="s">
        <v>246</v>
      </c>
      <c r="G69" s="1" t="s">
        <v>284</v>
      </c>
    </row>
    <row r="70" spans="1:8" x14ac:dyDescent="0.25">
      <c r="A70" t="s">
        <v>52</v>
      </c>
      <c r="B70" s="82" t="s">
        <v>240</v>
      </c>
      <c r="G70" s="1" t="s">
        <v>284</v>
      </c>
    </row>
    <row r="71" spans="1:8" x14ac:dyDescent="0.25">
      <c r="A71" t="s">
        <v>52</v>
      </c>
      <c r="B71" s="82" t="s">
        <v>241</v>
      </c>
      <c r="G71" s="1" t="s">
        <v>284</v>
      </c>
    </row>
    <row r="72" spans="1:8" ht="30" x14ac:dyDescent="0.25">
      <c r="B72" s="82" t="s">
        <v>242</v>
      </c>
      <c r="G72" s="1" t="s">
        <v>284</v>
      </c>
    </row>
    <row r="73" spans="1:8" ht="30" x14ac:dyDescent="0.25">
      <c r="A73" t="s">
        <v>52</v>
      </c>
      <c r="B73" s="82" t="s">
        <v>239</v>
      </c>
      <c r="G73" s="1" t="s">
        <v>284</v>
      </c>
    </row>
    <row r="74" spans="1:8" ht="30" x14ac:dyDescent="0.25">
      <c r="A74" t="s">
        <v>52</v>
      </c>
      <c r="B74" s="82" t="s">
        <v>238</v>
      </c>
      <c r="G74" s="1" t="s">
        <v>284</v>
      </c>
    </row>
    <row r="75" spans="1:8" ht="30" x14ac:dyDescent="0.25">
      <c r="A75" t="s">
        <v>52</v>
      </c>
      <c r="B75" s="82" t="s">
        <v>247</v>
      </c>
      <c r="G75" s="1" t="s">
        <v>284</v>
      </c>
    </row>
    <row r="76" spans="1:8" ht="30" x14ac:dyDescent="0.25">
      <c r="A76" t="s">
        <v>52</v>
      </c>
      <c r="B76" s="82" t="s">
        <v>248</v>
      </c>
      <c r="G76" s="1" t="s">
        <v>284</v>
      </c>
    </row>
    <row r="77" spans="1:8" x14ac:dyDescent="0.25">
      <c r="A77" t="s">
        <v>52</v>
      </c>
      <c r="B77" s="82" t="s">
        <v>249</v>
      </c>
      <c r="G77" s="1" t="s">
        <v>284</v>
      </c>
    </row>
    <row r="78" spans="1:8" ht="30" x14ac:dyDescent="0.25">
      <c r="A78" t="s">
        <v>52</v>
      </c>
      <c r="B78" s="82" t="s">
        <v>243</v>
      </c>
      <c r="C78" s="1" t="s">
        <v>281</v>
      </c>
      <c r="H78" t="s">
        <v>286</v>
      </c>
    </row>
    <row r="79" spans="1:8" ht="30" x14ac:dyDescent="0.25">
      <c r="A79" t="s">
        <v>52</v>
      </c>
      <c r="B79" s="82" t="s">
        <v>244</v>
      </c>
      <c r="C79" s="1" t="s">
        <v>281</v>
      </c>
      <c r="H79" t="s">
        <v>286</v>
      </c>
    </row>
    <row r="80" spans="1:8" x14ac:dyDescent="0.25">
      <c r="A80" t="s">
        <v>52</v>
      </c>
      <c r="B80" s="82" t="s">
        <v>245</v>
      </c>
      <c r="C80" s="1" t="s">
        <v>281</v>
      </c>
      <c r="H80" t="s">
        <v>286</v>
      </c>
    </row>
    <row r="81" spans="1:8" ht="30" x14ac:dyDescent="0.25">
      <c r="A81" t="s">
        <v>52</v>
      </c>
      <c r="B81" s="82" t="s">
        <v>246</v>
      </c>
      <c r="H81" t="s">
        <v>286</v>
      </c>
    </row>
    <row r="82" spans="1:8" x14ac:dyDescent="0.25">
      <c r="A82" t="s">
        <v>52</v>
      </c>
      <c r="B82" s="82" t="s">
        <v>240</v>
      </c>
      <c r="H82" t="s">
        <v>286</v>
      </c>
    </row>
    <row r="83" spans="1:8" x14ac:dyDescent="0.25">
      <c r="A83" t="s">
        <v>52</v>
      </c>
      <c r="B83" s="82" t="s">
        <v>241</v>
      </c>
      <c r="H83" t="s">
        <v>286</v>
      </c>
    </row>
    <row r="84" spans="1:8" ht="30" x14ac:dyDescent="0.25">
      <c r="B84" s="82" t="s">
        <v>242</v>
      </c>
      <c r="H84" t="s">
        <v>286</v>
      </c>
    </row>
    <row r="85" spans="1:8" ht="30" x14ac:dyDescent="0.25">
      <c r="A85" t="s">
        <v>52</v>
      </c>
      <c r="B85" s="82" t="s">
        <v>239</v>
      </c>
      <c r="H85" t="s">
        <v>286</v>
      </c>
    </row>
    <row r="86" spans="1:8" ht="30" x14ac:dyDescent="0.25">
      <c r="A86" t="s">
        <v>52</v>
      </c>
      <c r="B86" s="82" t="s">
        <v>238</v>
      </c>
      <c r="H86" t="s">
        <v>286</v>
      </c>
    </row>
    <row r="87" spans="1:8" ht="30" x14ac:dyDescent="0.25">
      <c r="A87" t="s">
        <v>52</v>
      </c>
      <c r="B87" s="82" t="s">
        <v>247</v>
      </c>
      <c r="H87" t="s">
        <v>286</v>
      </c>
    </row>
    <row r="88" spans="1:8" ht="30" x14ac:dyDescent="0.25">
      <c r="A88" t="s">
        <v>52</v>
      </c>
      <c r="B88" s="82" t="s">
        <v>248</v>
      </c>
      <c r="H88" t="s">
        <v>286</v>
      </c>
    </row>
    <row r="89" spans="1:8" x14ac:dyDescent="0.25">
      <c r="A89" t="s">
        <v>52</v>
      </c>
      <c r="B89" s="82" t="s">
        <v>249</v>
      </c>
      <c r="H89" t="s">
        <v>286</v>
      </c>
    </row>
    <row r="90" spans="1:8" s="83" customFormat="1" ht="30" x14ac:dyDescent="0.25">
      <c r="A90" s="83" t="s">
        <v>52</v>
      </c>
      <c r="B90" s="82" t="s">
        <v>243</v>
      </c>
      <c r="C90" s="1" t="s">
        <v>281</v>
      </c>
      <c r="D90" s="83" t="s">
        <v>282</v>
      </c>
      <c r="E90" s="83" t="s">
        <v>280</v>
      </c>
      <c r="F90" s="1" t="s">
        <v>283</v>
      </c>
      <c r="G90" s="1" t="s">
        <v>284</v>
      </c>
      <c r="H90" s="83" t="s">
        <v>286</v>
      </c>
    </row>
    <row r="91" spans="1:8" ht="30" x14ac:dyDescent="0.25">
      <c r="A91" s="83" t="s">
        <v>52</v>
      </c>
      <c r="B91" s="82" t="s">
        <v>243</v>
      </c>
      <c r="C91" s="1" t="s">
        <v>281</v>
      </c>
      <c r="D91" s="83" t="s">
        <v>282</v>
      </c>
      <c r="E91" s="83" t="s">
        <v>280</v>
      </c>
      <c r="F91" s="1"/>
      <c r="G91" s="1"/>
      <c r="H91" s="83"/>
    </row>
    <row r="92" spans="1:8" ht="30" x14ac:dyDescent="0.25">
      <c r="A92" s="83" t="s">
        <v>52</v>
      </c>
      <c r="B92" s="82" t="s">
        <v>243</v>
      </c>
      <c r="C92" s="1" t="s">
        <v>281</v>
      </c>
      <c r="D92" s="83" t="s">
        <v>282</v>
      </c>
      <c r="E92" s="83"/>
      <c r="F92" s="1" t="s">
        <v>283</v>
      </c>
      <c r="G92" s="1"/>
      <c r="H92" s="83"/>
    </row>
    <row r="93" spans="1:8" ht="30" x14ac:dyDescent="0.25">
      <c r="A93" s="83" t="s">
        <v>52</v>
      </c>
      <c r="B93" s="82" t="s">
        <v>243</v>
      </c>
      <c r="C93" s="1" t="s">
        <v>281</v>
      </c>
      <c r="D93" s="83" t="s">
        <v>282</v>
      </c>
      <c r="E93" s="83"/>
      <c r="F93" s="1"/>
      <c r="G93" s="1" t="s">
        <v>284</v>
      </c>
      <c r="H93" s="83"/>
    </row>
    <row r="94" spans="1:8" ht="30" x14ac:dyDescent="0.25">
      <c r="A94" s="83" t="s">
        <v>52</v>
      </c>
      <c r="B94" s="82" t="s">
        <v>243</v>
      </c>
      <c r="C94" s="1" t="s">
        <v>281</v>
      </c>
      <c r="D94" s="83" t="s">
        <v>282</v>
      </c>
      <c r="E94" s="83"/>
      <c r="F94" s="1"/>
      <c r="G94" s="1"/>
      <c r="H94" s="83" t="s">
        <v>286</v>
      </c>
    </row>
    <row r="95" spans="1:8" ht="30" x14ac:dyDescent="0.25">
      <c r="A95" s="83" t="s">
        <v>52</v>
      </c>
      <c r="B95" s="82" t="s">
        <v>243</v>
      </c>
      <c r="C95" s="1" t="s">
        <v>281</v>
      </c>
      <c r="D95" s="83"/>
      <c r="E95" s="83" t="s">
        <v>280</v>
      </c>
      <c r="F95" s="1" t="s">
        <v>283</v>
      </c>
      <c r="G95" s="1"/>
      <c r="H95" s="83"/>
    </row>
    <row r="96" spans="1:8" ht="30" x14ac:dyDescent="0.25">
      <c r="A96" s="83" t="s">
        <v>52</v>
      </c>
      <c r="B96" s="82" t="s">
        <v>243</v>
      </c>
      <c r="C96" s="1" t="s">
        <v>281</v>
      </c>
      <c r="D96" s="83"/>
      <c r="E96" s="83" t="s">
        <v>280</v>
      </c>
      <c r="F96" s="1"/>
      <c r="G96" s="1" t="s">
        <v>284</v>
      </c>
      <c r="H96" s="83"/>
    </row>
    <row r="97" spans="1:8" ht="30" x14ac:dyDescent="0.25">
      <c r="A97" s="83" t="s">
        <v>52</v>
      </c>
      <c r="B97" s="82" t="s">
        <v>243</v>
      </c>
      <c r="C97" s="1" t="s">
        <v>281</v>
      </c>
      <c r="D97" s="83"/>
      <c r="E97" s="83" t="s">
        <v>280</v>
      </c>
      <c r="F97" s="1"/>
      <c r="G97" s="1"/>
      <c r="H97" s="83" t="s">
        <v>286</v>
      </c>
    </row>
    <row r="98" spans="1:8" ht="30" x14ac:dyDescent="0.25">
      <c r="A98" s="83" t="s">
        <v>52</v>
      </c>
      <c r="B98" s="82" t="s">
        <v>243</v>
      </c>
      <c r="C98" s="1" t="s">
        <v>281</v>
      </c>
      <c r="D98" s="83"/>
      <c r="E98" s="83" t="s">
        <v>280</v>
      </c>
      <c r="F98" s="1" t="s">
        <v>283</v>
      </c>
      <c r="G98" s="1"/>
      <c r="H98" s="83"/>
    </row>
    <row r="99" spans="1:8" ht="30" x14ac:dyDescent="0.25">
      <c r="A99" s="83" t="s">
        <v>52</v>
      </c>
      <c r="B99" s="82" t="s">
        <v>243</v>
      </c>
      <c r="C99" s="1" t="s">
        <v>281</v>
      </c>
      <c r="D99" s="83"/>
      <c r="E99" s="83" t="s">
        <v>280</v>
      </c>
      <c r="F99" s="1"/>
      <c r="G99" s="1" t="s">
        <v>284</v>
      </c>
      <c r="H99" s="83"/>
    </row>
    <row r="100" spans="1:8" ht="30" x14ac:dyDescent="0.25">
      <c r="A100" s="83" t="s">
        <v>52</v>
      </c>
      <c r="B100" s="82" t="s">
        <v>243</v>
      </c>
      <c r="C100" s="1" t="s">
        <v>281</v>
      </c>
      <c r="D100" s="83"/>
      <c r="E100" s="83" t="s">
        <v>280</v>
      </c>
      <c r="F100" s="1"/>
      <c r="G100" s="1"/>
      <c r="H100" s="83" t="s">
        <v>286</v>
      </c>
    </row>
    <row r="101" spans="1:8" ht="30" x14ac:dyDescent="0.25">
      <c r="A101" s="83" t="s">
        <v>52</v>
      </c>
      <c r="B101" s="82" t="s">
        <v>243</v>
      </c>
      <c r="C101" s="1" t="s">
        <v>281</v>
      </c>
      <c r="D101" s="83"/>
      <c r="E101" s="83"/>
      <c r="F101" s="1" t="s">
        <v>283</v>
      </c>
      <c r="G101" s="1" t="s">
        <v>284</v>
      </c>
      <c r="H101" s="83"/>
    </row>
    <row r="102" spans="1:8" ht="30" x14ac:dyDescent="0.25">
      <c r="A102" s="83" t="s">
        <v>52</v>
      </c>
      <c r="B102" s="82" t="s">
        <v>243</v>
      </c>
      <c r="C102" s="1" t="s">
        <v>281</v>
      </c>
      <c r="D102" s="83"/>
      <c r="E102" s="83"/>
      <c r="F102" s="1" t="s">
        <v>283</v>
      </c>
      <c r="G102" s="1"/>
      <c r="H102" s="83" t="s">
        <v>286</v>
      </c>
    </row>
    <row r="103" spans="1:8" ht="30" x14ac:dyDescent="0.25">
      <c r="A103" s="83" t="s">
        <v>52</v>
      </c>
      <c r="B103" s="82" t="s">
        <v>243</v>
      </c>
      <c r="C103" s="1" t="s">
        <v>281</v>
      </c>
      <c r="D103" s="83"/>
      <c r="E103" s="83"/>
      <c r="F103" s="1"/>
      <c r="G103" s="1" t="s">
        <v>284</v>
      </c>
      <c r="H103" s="83" t="s">
        <v>286</v>
      </c>
    </row>
    <row r="104" spans="1:8" x14ac:dyDescent="0.25">
      <c r="B104" s="82"/>
      <c r="D104" s="83"/>
      <c r="E104" s="83"/>
      <c r="F104" s="1"/>
      <c r="G104" s="1"/>
      <c r="H104" s="83"/>
    </row>
    <row r="105" spans="1:8" x14ac:dyDescent="0.25">
      <c r="B105" s="82"/>
      <c r="D105" s="83"/>
      <c r="E105" s="83"/>
      <c r="F105" s="1"/>
      <c r="G105" s="1"/>
      <c r="H105" s="83"/>
    </row>
    <row r="106" spans="1:8" x14ac:dyDescent="0.25">
      <c r="B106" s="82"/>
      <c r="D106" s="83"/>
      <c r="E106" s="83"/>
      <c r="F106" s="1"/>
      <c r="G106" s="1"/>
      <c r="H106" s="83"/>
    </row>
    <row r="107" spans="1:8" x14ac:dyDescent="0.25">
      <c r="B107" s="82"/>
      <c r="D107" s="83"/>
      <c r="E107" s="83"/>
      <c r="F107" s="1"/>
      <c r="G107" s="1"/>
      <c r="H107" s="83"/>
    </row>
    <row r="108" spans="1:8" x14ac:dyDescent="0.25">
      <c r="B108" s="82"/>
      <c r="D108" s="83"/>
      <c r="E108" s="83"/>
      <c r="F108" s="1"/>
      <c r="G108" s="1"/>
      <c r="H108" s="83"/>
    </row>
    <row r="109" spans="1:8" x14ac:dyDescent="0.25">
      <c r="B109" s="82"/>
      <c r="D109" s="83"/>
      <c r="E109" s="83"/>
      <c r="F109" s="1"/>
      <c r="G109" s="1"/>
      <c r="H109" s="83"/>
    </row>
    <row r="110" spans="1:8" x14ac:dyDescent="0.25">
      <c r="B110" s="82"/>
      <c r="D110" s="83"/>
      <c r="E110" s="83"/>
      <c r="F110" s="1"/>
      <c r="G110" s="1"/>
      <c r="H110" s="83"/>
    </row>
    <row r="111" spans="1:8" x14ac:dyDescent="0.25">
      <c r="B111" s="82"/>
      <c r="D111" s="83"/>
      <c r="E111" s="83"/>
      <c r="F111" s="1"/>
      <c r="G111" s="1"/>
      <c r="H111" s="8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30</vt:i4>
      </vt:variant>
    </vt:vector>
  </HeadingPairs>
  <TitlesOfParts>
    <vt:vector size="38" baseType="lpstr">
      <vt:lpstr>ACCUEIL</vt:lpstr>
      <vt:lpstr>NOTICE D'AIDE</vt:lpstr>
      <vt:lpstr>MODULE DE RECHERCHE</vt:lpstr>
      <vt:lpstr>BDD_ISOLANTS_BIOSOURCES</vt:lpstr>
      <vt:lpstr>LISTE</vt:lpstr>
      <vt:lpstr>PR-tampon</vt:lpstr>
      <vt:lpstr>SUIVI DES VERSIONS</vt:lpstr>
      <vt:lpstr>ANALYSE SCENARIOS</vt:lpstr>
      <vt:lpstr>APPLI_VISE</vt:lpstr>
      <vt:lpstr>BÂTIMENT_VISE</vt:lpstr>
      <vt:lpstr>CATEG_VISEE</vt:lpstr>
      <vt:lpstr>CODE_DU_TRAVAIL</vt:lpstr>
      <vt:lpstr>ERP</vt:lpstr>
      <vt:lpstr>FAMILLE_VISEE</vt:lpstr>
      <vt:lpstr>HAUT_VISEE</vt:lpstr>
      <vt:lpstr>LIMITE_VISE</vt:lpstr>
      <vt:lpstr>LISTE_APPLICATION</vt:lpstr>
      <vt:lpstr>LISTE_BATIMENT</vt:lpstr>
      <vt:lpstr>LISTE_CLASSEMENT</vt:lpstr>
      <vt:lpstr>LISTE_CLIMAT</vt:lpstr>
      <vt:lpstr>LISTE_FONGIQUE</vt:lpstr>
      <vt:lpstr>LISTE_HYGRO</vt:lpstr>
      <vt:lpstr>LISTE_LOCAUX_VISE</vt:lpstr>
      <vt:lpstr>LISTE_TRI</vt:lpstr>
      <vt:lpstr>LOGEMENT_HABITATION</vt:lpstr>
      <vt:lpstr>NB_PRODUITS_TROVUES</vt:lpstr>
      <vt:lpstr>NOM_FR</vt:lpstr>
      <vt:lpstr>PAREMENT_VISE</vt:lpstr>
      <vt:lpstr>RECH_</vt:lpstr>
      <vt:lpstr>RECH_APPLI</vt:lpstr>
      <vt:lpstr>'PR-tampon'!RECH_BATIMENT</vt:lpstr>
      <vt:lpstr>RECH_CLASSEMENT</vt:lpstr>
      <vt:lpstr>'PR-tampon'!RECH_CLIMAT</vt:lpstr>
      <vt:lpstr>'PR-tampon'!RECH_HYGRO</vt:lpstr>
      <vt:lpstr>RECH_LOCAUX</vt:lpstr>
      <vt:lpstr>SITUA_VISEE</vt:lpstr>
      <vt:lpstr>'NOTICE D''AIDE'!Zone_d_impression</vt:lpstr>
      <vt:lpstr>ZONE_SIS_VISEE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2025-02-14T15:12:08Z</dcterms:modified>
</cp:coreProperties>
</file>